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865" windowHeight="9570" activeTab="3"/>
  </bookViews>
  <sheets>
    <sheet name="зміна тар." sheetId="1" r:id="rId1"/>
    <sheet name="структ.витрат" sheetId="3" r:id="rId2"/>
    <sheet name="структ.двост." sheetId="4" r:id="rId3"/>
    <sheet name="структ.ГВ" sheetId="5" r:id="rId4"/>
  </sheets>
  <externalReferences>
    <externalReference r:id="rId5"/>
  </externalReferences>
  <definedNames>
    <definedName name="_xlnm.Print_Area" localSheetId="1">структ.витрат!$A$1:$R$29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4" l="1"/>
  <c r="F15" i="4"/>
  <c r="E15" i="4"/>
  <c r="D15" i="4"/>
  <c r="L11" i="1" l="1"/>
  <c r="J12" i="1"/>
  <c r="J11" i="1"/>
  <c r="H12" i="1"/>
  <c r="H11" i="1"/>
  <c r="E12" i="1"/>
  <c r="E11" i="1"/>
  <c r="R6" i="3"/>
  <c r="R9" i="3"/>
  <c r="R10" i="3"/>
  <c r="R14" i="3"/>
  <c r="R17" i="3"/>
  <c r="R18" i="3"/>
  <c r="R21" i="3"/>
  <c r="R22" i="3"/>
  <c r="R24" i="3"/>
  <c r="R27" i="3"/>
  <c r="O6" i="3"/>
  <c r="O7" i="3"/>
  <c r="O8" i="3"/>
  <c r="O9" i="3"/>
  <c r="O10" i="3"/>
  <c r="O11" i="3"/>
  <c r="O12" i="3"/>
  <c r="O13" i="3"/>
  <c r="O14" i="3"/>
  <c r="O15" i="3"/>
  <c r="O16" i="3"/>
  <c r="O17" i="3"/>
  <c r="O18" i="3"/>
  <c r="O20" i="3"/>
  <c r="O21" i="3"/>
  <c r="O22" i="3"/>
  <c r="O23" i="3"/>
  <c r="O24" i="3"/>
  <c r="O25" i="3"/>
  <c r="O27" i="3"/>
  <c r="O28" i="3"/>
  <c r="O29" i="3"/>
  <c r="O5" i="3"/>
  <c r="Q28" i="3"/>
  <c r="R28" i="3" s="1"/>
  <c r="Q25" i="3"/>
  <c r="R25" i="3" s="1"/>
  <c r="Q24" i="3"/>
  <c r="Q14" i="3"/>
  <c r="Q13" i="3"/>
  <c r="R13" i="3" s="1"/>
  <c r="Q12" i="3"/>
  <c r="R12" i="3" s="1"/>
  <c r="Q9" i="3"/>
  <c r="Q6" i="3"/>
  <c r="Q7" i="3"/>
  <c r="R7" i="3" s="1"/>
  <c r="Q8" i="3"/>
  <c r="R8" i="3" s="1"/>
  <c r="Q10" i="3"/>
  <c r="Q11" i="3"/>
  <c r="R11" i="3" s="1"/>
  <c r="Q15" i="3"/>
  <c r="R15" i="3" s="1"/>
  <c r="Q16" i="3"/>
  <c r="R16" i="3" s="1"/>
  <c r="Q17" i="3"/>
  <c r="Q18" i="3"/>
  <c r="Q19" i="3"/>
  <c r="R19" i="3" s="1"/>
  <c r="Q20" i="3"/>
  <c r="R20" i="3" s="1"/>
  <c r="Q21" i="3"/>
  <c r="Q22" i="3"/>
  <c r="Q23" i="3"/>
  <c r="R23" i="3" s="1"/>
  <c r="Q26" i="3"/>
  <c r="Q27" i="3"/>
  <c r="Q29" i="3"/>
  <c r="R29" i="3" s="1"/>
  <c r="Q5" i="3"/>
  <c r="R5" i="3" s="1"/>
  <c r="L6" i="3"/>
  <c r="L7" i="3"/>
  <c r="L8" i="3"/>
  <c r="L9" i="3"/>
  <c r="L10" i="3"/>
  <c r="L11" i="3"/>
  <c r="L12" i="3"/>
  <c r="L13" i="3"/>
  <c r="L14" i="3"/>
  <c r="L15" i="3"/>
  <c r="L16" i="3"/>
  <c r="L17" i="3"/>
  <c r="L18" i="3"/>
  <c r="L19" i="3"/>
  <c r="L20" i="3"/>
  <c r="L21" i="3"/>
  <c r="L22" i="3"/>
  <c r="L23" i="3"/>
  <c r="L24" i="3"/>
  <c r="L25" i="3"/>
  <c r="L27" i="3"/>
  <c r="L28" i="3"/>
  <c r="L29" i="3"/>
  <c r="L5" i="3"/>
  <c r="I6" i="3"/>
  <c r="I7" i="3"/>
  <c r="I8" i="3"/>
  <c r="I9" i="3"/>
  <c r="I10" i="3"/>
  <c r="I11" i="3"/>
  <c r="I12" i="3"/>
  <c r="I13" i="3"/>
  <c r="I14" i="3"/>
  <c r="I15" i="3"/>
  <c r="I16" i="3"/>
  <c r="I17" i="3"/>
  <c r="I18" i="3"/>
  <c r="I19" i="3"/>
  <c r="I20" i="3"/>
  <c r="I21" i="3"/>
  <c r="I22" i="3"/>
  <c r="I23" i="3"/>
  <c r="I24" i="3"/>
  <c r="I25" i="3"/>
  <c r="I27" i="3"/>
  <c r="I28" i="3"/>
  <c r="I29" i="3"/>
  <c r="I30" i="3"/>
  <c r="I31" i="3"/>
  <c r="F6" i="3"/>
  <c r="F7" i="3"/>
  <c r="F8" i="3"/>
  <c r="F9" i="3"/>
  <c r="F10" i="3"/>
  <c r="F11" i="3"/>
  <c r="F12" i="3"/>
  <c r="F13" i="3"/>
  <c r="F14" i="3"/>
  <c r="F15" i="3"/>
  <c r="F16" i="3"/>
  <c r="F17" i="3"/>
  <c r="F18" i="3"/>
  <c r="F19" i="3"/>
  <c r="F20" i="3"/>
  <c r="F21" i="3"/>
  <c r="F22" i="3"/>
  <c r="F23" i="3"/>
  <c r="F24" i="3"/>
  <c r="F25" i="3"/>
  <c r="F27" i="3"/>
  <c r="F28" i="3"/>
  <c r="F29" i="3"/>
  <c r="F30" i="3"/>
  <c r="F31" i="3"/>
  <c r="I5" i="3"/>
  <c r="F5" i="3"/>
</calcChain>
</file>

<file path=xl/sharedStrings.xml><?xml version="1.0" encoding="utf-8"?>
<sst xmlns="http://schemas.openxmlformats.org/spreadsheetml/2006/main" count="508" uniqueCount="244">
  <si>
    <t>Показники</t>
  </si>
  <si>
    <t>Од.вим.</t>
  </si>
  <si>
    <t>Населення</t>
  </si>
  <si>
    <t>Бюджетні установи</t>
  </si>
  <si>
    <t>Інші споживачі</t>
  </si>
  <si>
    <t>Релігійні організації</t>
  </si>
  <si>
    <t>Проєкт тарифів</t>
  </si>
  <si>
    <t>грн/Гкал</t>
  </si>
  <si>
    <t>грн/Гкал/год/міс</t>
  </si>
  <si>
    <t>грн/м3</t>
  </si>
  <si>
    <t>Виробництво теплової енергії</t>
  </si>
  <si>
    <t>Транспортування теплової енергії без ЦТП</t>
  </si>
  <si>
    <t>Транспортування теплової енергії з ЦТП</t>
  </si>
  <si>
    <t>Постачання теплової енергії</t>
  </si>
  <si>
    <t>Теплова енергія для опалення та функціонування внутрішньобудинкової системи опалення:</t>
  </si>
  <si>
    <t xml:space="preserve">Умовно-змінна частина двоставкового тарифу на теплову енергію               </t>
  </si>
  <si>
    <t>Умовно-постійна частина двоставкового тарифу на теплову енергію без ЦТП</t>
  </si>
  <si>
    <t>Умовно-постійна частина двоставкового тарифу на теплову енергію з ЦТП</t>
  </si>
  <si>
    <t>І. Тарифи на теплову енергію, без ПДВ</t>
  </si>
  <si>
    <t>ІІ. Тарифи на послугу з постачання теплової енергії , з ПДВ</t>
  </si>
  <si>
    <t xml:space="preserve">   - умовно-змінна частина двоставкового та- рифу на послугу з постачання теплової енергії            </t>
  </si>
  <si>
    <t xml:space="preserve">   - умовно-постійна частина двоставкового тарифу на послугу з постачання теплової енергії без ЦТП</t>
  </si>
  <si>
    <t xml:space="preserve">   - умовно-постійна частина двоставкового тарифу на послугу з постачання теплової енергії з ЦТП</t>
  </si>
  <si>
    <t>ІІІ. Тарифи на послугу з постачання гарячої води, з ПДВ</t>
  </si>
  <si>
    <t>Відхилення, %</t>
  </si>
  <si>
    <t>Застосову вані на 24.02.2022р</t>
  </si>
  <si>
    <t>Теплова енергія для підігріву гарячої води та функціонування внутрішньобудинкової системи гарячого водопостачання, без ЦТП</t>
  </si>
  <si>
    <t>Теплова енергія для підігріву гарячої води та функціонування внутрішньобудинкової системи гарячого водопостачання, з ЦТП</t>
  </si>
  <si>
    <t>Тарифи на послугу з постачання гарячої води, з ЦТП</t>
  </si>
  <si>
    <t>Тарифи на послугу з постачання гарячої води, без ЦТП</t>
  </si>
  <si>
    <t>Динаміка зміни тарифів ЛКП "Залізничнетеплоенерго"</t>
  </si>
  <si>
    <t>№ з/п</t>
  </si>
  <si>
    <t>Одиниця виміру</t>
  </si>
  <si>
    <t>Всього витрат на теплову енергію</t>
  </si>
  <si>
    <t>Всього витрат в діючих тарифах на ТЕ</t>
  </si>
  <si>
    <t>Всього витрат в проєкті тари-фів, з ЦТП</t>
  </si>
  <si>
    <t>Витрати в діючих тарифах на ТЕ</t>
  </si>
  <si>
    <t>Виробнича собівартість  теплової енергії , у т.ч.:</t>
  </si>
  <si>
    <t>тис. грн</t>
  </si>
  <si>
    <t>1.1</t>
  </si>
  <si>
    <t>прямі матеріальні витрати, у тому числі:</t>
  </si>
  <si>
    <t>1.1.1</t>
  </si>
  <si>
    <t>паливо*</t>
  </si>
  <si>
    <t>1.1.2</t>
  </si>
  <si>
    <t>1.1.3</t>
  </si>
  <si>
    <t>вода для технологічних потреб та водовідведення</t>
  </si>
  <si>
    <t>1.1.4</t>
  </si>
  <si>
    <t>матеріали, запасні  частини та інші матеріальні ресурси</t>
  </si>
  <si>
    <t>1.2</t>
  </si>
  <si>
    <t xml:space="preserve">прямі витрати на оплату праці </t>
  </si>
  <si>
    <t>1.3</t>
  </si>
  <si>
    <t>інші прямі витрати, у тому числі:</t>
  </si>
  <si>
    <t>1.3.1</t>
  </si>
  <si>
    <t>відрахування на соціальні заходи</t>
  </si>
  <si>
    <t>1.3.2</t>
  </si>
  <si>
    <t xml:space="preserve"> амортизаційні відрахування</t>
  </si>
  <si>
    <t>1.3.3</t>
  </si>
  <si>
    <t>інші прямі витрати</t>
  </si>
  <si>
    <t>1.4</t>
  </si>
  <si>
    <t>загальновиробничі витрати, у тому числі:</t>
  </si>
  <si>
    <t>1.4.1</t>
  </si>
  <si>
    <t xml:space="preserve">витрати на оплату праці </t>
  </si>
  <si>
    <t>1.4.2</t>
  </si>
  <si>
    <t>1.4.3</t>
  </si>
  <si>
    <t>амортизаційні відрахування</t>
  </si>
  <si>
    <t>1.4.4</t>
  </si>
  <si>
    <t>інші витрати</t>
  </si>
  <si>
    <t>Адміністративні витрати , у тому числі:</t>
  </si>
  <si>
    <t>2.1</t>
  </si>
  <si>
    <t>2.2</t>
  </si>
  <si>
    <t>2.3</t>
  </si>
  <si>
    <t>2.4</t>
  </si>
  <si>
    <t>3</t>
  </si>
  <si>
    <t xml:space="preserve">Інші операційні витрати </t>
  </si>
  <si>
    <t>5</t>
  </si>
  <si>
    <t>4</t>
  </si>
  <si>
    <t xml:space="preserve">Повна собівартість теплової енергії </t>
  </si>
  <si>
    <t>4.1</t>
  </si>
  <si>
    <t>в т.ч.умовно-змінні витрати</t>
  </si>
  <si>
    <t>4.2</t>
  </si>
  <si>
    <t xml:space="preserve">          умовно-постійні витрати</t>
  </si>
  <si>
    <t>Витрати на покриття втрат</t>
  </si>
  <si>
    <t>6</t>
  </si>
  <si>
    <t>Коригування витрат</t>
  </si>
  <si>
    <t>електроенергія*</t>
  </si>
  <si>
    <t xml:space="preserve">Структура витрат на теплову енергію ЛКП "Залізничнетеплоенерго" </t>
  </si>
  <si>
    <t>Витрати в проєкті тари-фів</t>
  </si>
  <si>
    <t xml:space="preserve">встановлені  з 01.11.2022р </t>
  </si>
  <si>
    <t>Застосову вані з 01.11.2023р</t>
  </si>
  <si>
    <t>Відхилення витрат та тарифів, %</t>
  </si>
  <si>
    <t>Структура двоставкових тарифів на теплову енергію</t>
  </si>
  <si>
    <t>ЛКП "Залізничнетеплоенерго"</t>
  </si>
  <si>
    <t>Найменування показників</t>
  </si>
  <si>
    <t>Тарифи, грн/Гкал (грн/Гкал/год)</t>
  </si>
  <si>
    <t>населення</t>
  </si>
  <si>
    <t>бюджетні установи</t>
  </si>
  <si>
    <t>інші споживачі</t>
  </si>
  <si>
    <t>релігійні організації</t>
  </si>
  <si>
    <t>1</t>
  </si>
  <si>
    <t xml:space="preserve"> Обсяг реалізації теплової енергії власним споживачам</t>
  </si>
  <si>
    <t>Гкал</t>
  </si>
  <si>
    <t>2</t>
  </si>
  <si>
    <t xml:space="preserve"> Теплове навантаження об’єктів теплоспоживання власних споживачів</t>
  </si>
  <si>
    <t>Гкал/год</t>
  </si>
  <si>
    <t>в т.ч. з ЦТП</t>
  </si>
  <si>
    <t xml:space="preserve">           з них: без врахувпання оснащення будівель ВКО</t>
  </si>
  <si>
    <t xml:space="preserve">          без ЦТП</t>
  </si>
  <si>
    <t>Виробництво теплової енергії  (без ПДВ)</t>
  </si>
  <si>
    <t>Повна  собівартість виробництва теплової енергії, усього, у тому числі:</t>
  </si>
  <si>
    <t>3.1</t>
  </si>
  <si>
    <t>умовно змінні витрати усього, у тому числі:</t>
  </si>
  <si>
    <t>3.1.1</t>
  </si>
  <si>
    <t>витрати на технологічне паливо (разом з вартістю його транспортування, без розподілу)</t>
  </si>
  <si>
    <t>3.1.2</t>
  </si>
  <si>
    <t>витрати на технологічну електроенергію для виробництва теплової енергії (разом з вартістю її транспортування)</t>
  </si>
  <si>
    <t>3.1.3</t>
  </si>
  <si>
    <t>покупна теплова енергія</t>
  </si>
  <si>
    <t>3.2</t>
  </si>
  <si>
    <t>умовно постійні витрати, усього – решта витрат повної планової собівартості виробництва теплової енергії (з урахуванням витрат на розподіл палива)</t>
  </si>
  <si>
    <t xml:space="preserve">Витрати на відшкодування втрат </t>
  </si>
  <si>
    <t>Плановий прибуток в тарифах на      виробництво теплової енергії, віднесений до умовно постійної частини</t>
  </si>
  <si>
    <t>Умовно-змінна частина двоставкового тарифу на виробництво теплової енергії у собівартості</t>
  </si>
  <si>
    <t>7</t>
  </si>
  <si>
    <t>Умовно-постійна частина двоставкового тарифу на виробництво теплової енергії – місячна абонентська плата на одиницю теплового навантаження, у тому числі</t>
  </si>
  <si>
    <t>грн./Гкал /год/міс.</t>
  </si>
  <si>
    <t>7.1</t>
  </si>
  <si>
    <t>складова собівартості 
(рядок 3.2/ рядок 2/12 місяців)</t>
  </si>
  <si>
    <t>7.2</t>
  </si>
  <si>
    <t>складова витрат на відшкодування втрат
(рядок 4/ рядок 2/12 місяців)</t>
  </si>
  <si>
    <t>7.3</t>
  </si>
  <si>
    <t>складова прибутку
(рядок 5/ рядок 2/12 місяців)</t>
  </si>
  <si>
    <t>Транспортування теплової енергії   (без ПДВ)</t>
  </si>
  <si>
    <t>8</t>
  </si>
  <si>
    <t>Теплове навантаження об’єктів теплоспоживання власних споживачів  теплової енергії, яка транспортується мережами ліцензіата</t>
  </si>
  <si>
    <t>8.1</t>
  </si>
  <si>
    <t>Теплове навантаження об’єктів теплоспоживання власних споживачів теплової енергії, яка транспортується мережами ліцензіата, без ЦТП</t>
  </si>
  <si>
    <t>8.2</t>
  </si>
  <si>
    <t>Теплове навантаження об’єктів теплоспоживання власних споживачів  теплової енергії, яка транспортується мережами ліцензіата, з ЦТП</t>
  </si>
  <si>
    <t>9</t>
  </si>
  <si>
    <t>Повна собівартість транспортування теплової енергії, усього – умовно-постійні витрати</t>
  </si>
  <si>
    <t>9.1</t>
  </si>
  <si>
    <t>Повна собівартість транспортування теплової енергії, усього без врахування витрат на утримання ЦТП– умовно-постійні витрати</t>
  </si>
  <si>
    <t>9.2</t>
  </si>
  <si>
    <t>Повна собівартість транспортування теплової енергії, усього з врахуванням витрат на утримання ЦТП– умовно-постійні витрати</t>
  </si>
  <si>
    <t>10</t>
  </si>
  <si>
    <t>Витрати на покриття втрат – умовно-постійні витрати</t>
  </si>
  <si>
    <t>11</t>
  </si>
  <si>
    <t>Плановий прибуток в тарифах на транспортування теплової енергії</t>
  </si>
  <si>
    <t>12</t>
  </si>
  <si>
    <t>Плановий прибуток в тарифах на транспортування теплової енергії, усього без ЦТП</t>
  </si>
  <si>
    <t>13</t>
  </si>
  <si>
    <t>Плановий прибуток в тарифах на транспортування теплової енергії, усього з ЦТП</t>
  </si>
  <si>
    <t>14</t>
  </si>
  <si>
    <t>Місячна абонентська плата за транспортування теплової енергії на одиницю теплового навантаження (без врахування витрат на утримання  ЦТП),                                             у тому числі</t>
  </si>
  <si>
    <t>14.1</t>
  </si>
  <si>
    <t>складова собівартості 
(рядок 9.1/ рядок 8.1/12 місяців)</t>
  </si>
  <si>
    <t>14.2</t>
  </si>
  <si>
    <t>складова витрат на відшкодування втрат
(рядок 10 рядок 8/12 місяців)</t>
  </si>
  <si>
    <t>14.3</t>
  </si>
  <si>
    <t>складова прибутку
(рядок 11/ рядок 8/12 місяців)</t>
  </si>
  <si>
    <t>15</t>
  </si>
  <si>
    <t>Місячна абонентська плата за транспортування теплової енергії на одиницю теплового навантаження (з врахуванням витрат на утримання ЦТП),                                                  у тому числі</t>
  </si>
  <si>
    <t>15.1</t>
  </si>
  <si>
    <t>складова собівартості 
(рядок 9.2/ рядок 8.2/12 місяців)</t>
  </si>
  <si>
    <t>15.2</t>
  </si>
  <si>
    <t>15.3</t>
  </si>
  <si>
    <t>Постачання теплової енергії   (без ПДВ)</t>
  </si>
  <si>
    <t>Повна  собівартість постачання теплової енергії, усього – умовно-постійні витрати</t>
  </si>
  <si>
    <t>Повна  собівартість постачання теплової енергії, усього без врахування витрат на утримання ІТП– умовно-постійні витрати</t>
  </si>
  <si>
    <t>Витрати на відшкодування  втрат – умовно-постійні витрати</t>
  </si>
  <si>
    <t>16</t>
  </si>
  <si>
    <t xml:space="preserve">Плановий прибуток в тарифах на постачання теплової енергії </t>
  </si>
  <si>
    <t>16.1</t>
  </si>
  <si>
    <t>Плановий прибуток в тарифах на постачання теплової енергії, усього без ІТП</t>
  </si>
  <si>
    <t>16.1.2</t>
  </si>
  <si>
    <t>Плановий прибуток в тарифах на постачання теплової енергії, усього без ІТП, без врахування оснащення будівель ВКО</t>
  </si>
  <si>
    <t>17</t>
  </si>
  <si>
    <t>Місячна абонентська плата за постачання теплової енергії на одиницю теплового навантаження (без врахування витрат на утримання ІТП),      у тому числі</t>
  </si>
  <si>
    <t>17.2</t>
  </si>
  <si>
    <t>Місячна абонентська плата за постачання теплової енергії на одиницю теплового навантаження (без врахування витрат на утримання ІТП, без врахування оснащення будівель вузлами комерційного обліку),      у тому числі</t>
  </si>
  <si>
    <t>17.2.1</t>
  </si>
  <si>
    <t>складова собівартості 
(рядок 14.1/ рядок 2/12 місяців)</t>
  </si>
  <si>
    <t>17.2.2</t>
  </si>
  <si>
    <t>складова витрат на відшкодування втрат
(рядок 15 рядок 2/12 місяців)</t>
  </si>
  <si>
    <t>17.2.3</t>
  </si>
  <si>
    <t>складова прибутку
(рядок 16.1/2/ рядок 2/12 місяців)</t>
  </si>
  <si>
    <t>Двоставкові тарифи на теплову енергію, її виробництво, транспортування, постачання,                       без податку на додану вартість</t>
  </si>
  <si>
    <t>19</t>
  </si>
  <si>
    <t xml:space="preserve">Умовно-змінна частина двоставкового тарифу на теплову енергію у собівартості    (рядок 6)                              </t>
  </si>
  <si>
    <t>21</t>
  </si>
  <si>
    <t>Умовно-постійна частина двоставкового тарифу на теплову енергію – місячна абонентська плата на одиницю теплового навантаження  (транспортування з врахуванням витрат на утримання ЦТП, постачання без врахування витрат на утримання ІТП)</t>
  </si>
  <si>
    <t>21.2</t>
  </si>
  <si>
    <t>Умовно-постійна частина двоставкового тарифу на теплову енергію – місячна абонентська плата на одиницю теплового навантаження  (транспортування з врахуванням витрат на утримання ЦТП, постачання без врахування витрат на утримання ІТП, без врахування оснащення будівель вузлами комерційного обліку)</t>
  </si>
  <si>
    <t>21.2.1</t>
  </si>
  <si>
    <t>складова собівартості 
(рядок 7.1 + рядок 13.1 + рядок 17.1)</t>
  </si>
  <si>
    <t>21.2.2</t>
  </si>
  <si>
    <t>складова витрат на покриття втрат
(рядок 7.2 + рядок 13.2 + рядок 17.2)</t>
  </si>
  <si>
    <t>21.2.3</t>
  </si>
  <si>
    <t>складова прибутку
(рядок 7.3 + рядок 13.3 + рядок 17.3</t>
  </si>
  <si>
    <t>22</t>
  </si>
  <si>
    <t>Умовно-постійна частина двоставкового тарифу на теплову енергію – місячна абонентська плата на одиницю теплового навантаження (транспортування без врахування витрат на утримання ЦТП, постачання без врахування витрат на утримання ІТП)</t>
  </si>
  <si>
    <t>22.2</t>
  </si>
  <si>
    <t>Умовно-постійна частина двоставкового тарифу на теплову енергію – місячна абонентська плата на одиницю теплового навантаження (транспортування без врахування витрат на утримання ЦТП, постачання без врахування витрат на утримання ІТП, без врахування оснащення будівель вузлами комерційного обліку)</t>
  </si>
  <si>
    <t>22.2.1</t>
  </si>
  <si>
    <t>складова собівартості 
(рядок 7.1 + рядок 12.1 + рядок 17.1)</t>
  </si>
  <si>
    <t>22.2.2</t>
  </si>
  <si>
    <t>складова витрат на покриття втрат
(рядок 7.2 + рядок 12.2 + рядок 17.2)</t>
  </si>
  <si>
    <t>22.2.3</t>
  </si>
  <si>
    <t>складова прибутку
(рядок 7.3 + рядок 12.3 + рядок 17.3</t>
  </si>
  <si>
    <t>Двоставкові тарифи на послугу з постачання теплової енергії, з податком на додану вартість</t>
  </si>
  <si>
    <t>31</t>
  </si>
  <si>
    <t>Умовно-змінна частина двоставкового тарифу на теплову енергію (рядок 19*1,2)</t>
  </si>
  <si>
    <t>33</t>
  </si>
  <si>
    <t>Умовно-постійна частина двоставкового тарифу на теплову енергію – місячна абонентська плата на одиницю теплового навантаження  (транспортування з врахуванням витрат на утримання ЦТП, постачання без врахування витрат на утримання ІТП)                         (рядок 21*1,2)</t>
  </si>
  <si>
    <t>грн / Гкал /год/міс</t>
  </si>
  <si>
    <t>33.2</t>
  </si>
  <si>
    <t>34</t>
  </si>
  <si>
    <t>Умовно-постійна частина двоставкового тарифу на теплову енергію – місячна абонентська плата на одиницю теплового навантаження (транспортування без врахування витрат на утримання ЦТП, постачання без врахування витрат на утримання ІТП)                       (рядок 22*1,2)</t>
  </si>
  <si>
    <t>34.2</t>
  </si>
  <si>
    <t>Структура тарифів на послуги з постачання гарячої води для споживачів</t>
  </si>
  <si>
    <t>Назва показника</t>
  </si>
  <si>
    <t>Усього</t>
  </si>
  <si>
    <t>населення - фізичні особи</t>
  </si>
  <si>
    <t>виконавці комун. послуг з  постачання гарячої води</t>
  </si>
  <si>
    <t>бюджетні установи та організації</t>
  </si>
  <si>
    <t>грн/м-3</t>
  </si>
  <si>
    <t>Собівартість власної теплової енергії, врахована у встановлених тарифах на теплову енергію для потреб відповідної категорії споживачів (виробництво, транспортування з врахуванням витрат на утримання ЦТП, постачання без врахування витрат на утримання ІТП, без врахування оснащення будівель вузлами комерційного обліку)</t>
  </si>
  <si>
    <t>Витрати на придбання холодної води для надання послуги з постачання гарячої води</t>
  </si>
  <si>
    <t>Повна собівартість послуг (виробництво, транспортування з врахуванням витрат на утримання ЦТП, постачання без врахування витрат на утримання ІТП, без врахування оснащення будівель вузлами комерційного обліку)</t>
  </si>
  <si>
    <t>Розрахунковий прибуток, усього, зокрема:</t>
  </si>
  <si>
    <t>прибуток у тарифі на теплову енергію для потреб відповідної категорії споживачів</t>
  </si>
  <si>
    <t>податок на прибуток</t>
  </si>
  <si>
    <t>Вартість послуги</t>
  </si>
  <si>
    <t>x</t>
  </si>
  <si>
    <t>Плановані тарифи на послуги з постачання гарячої води, без ПДВ</t>
  </si>
  <si>
    <t>Плановані тарифи на послуги з постачання гарячої води, з ПДВ</t>
  </si>
  <si>
    <t>Обсяг теплової енергії, врахований у розрахунку собівартості, Гкал</t>
  </si>
  <si>
    <t>Обсяг споживання гарячої води відповідною категорією споживачів, тис.м3</t>
  </si>
  <si>
    <t>Кількість абонентів, яким надаються послуги, всього</t>
  </si>
  <si>
    <t>Обсяг холодної води для підігріву, тис. м3</t>
  </si>
  <si>
    <t>Вартість 1 м3 холодної води без ПДВ, грн</t>
  </si>
  <si>
    <t>Питомі норми, враховані у планованих тарифах на послуги з постачання гарячої води, Гкал/м3</t>
  </si>
  <si>
    <t>Собівартість власної теплової енергії, врахована у встановлених тарифах на теплову енергію для потреб відповідної категорії споживачів (виробництво, транспортування без врахуванням витрат на утримання ЦТП, постачання без врахування витрат на утримання ІТП, без врахування оснащення будівель вузлами комерційного обліку)</t>
  </si>
  <si>
    <t>Повна собівартість послуг (виробництво, транспортування без врахуванням витрат на утримання ЦТП, постачання без врахування витрат на утримання ІТП, без врахування оснащення будівель вузлами комерційного обліку)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</si>
</sst>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0"/>
    <numFmt numFmtId="167" formatCode="0.0000"/>
  </numFmts>
  <fonts count="3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0"/>
      <color theme="1"/>
      <name val="Times New Roman"/>
      <family val="1"/>
      <charset val="204"/>
    </font>
    <font>
      <b/>
      <sz val="12"/>
      <color theme="1"/>
      <name val="Calibri"/>
      <family val="2"/>
      <scheme val="minor"/>
    </font>
    <font>
      <sz val="10"/>
      <color theme="1"/>
      <name val="Times New Roman"/>
      <family val="1"/>
      <charset val="204"/>
    </font>
    <font>
      <sz val="12"/>
      <color theme="1"/>
      <name val="Calibri"/>
      <family val="2"/>
      <scheme val="minor"/>
    </font>
    <font>
      <b/>
      <i/>
      <sz val="10"/>
      <color theme="1"/>
      <name val="Times New Roman"/>
      <family val="1"/>
      <charset val="204"/>
    </font>
    <font>
      <sz val="10"/>
      <color theme="1"/>
      <name val="Calibri"/>
      <family val="2"/>
      <charset val="204"/>
      <scheme val="minor"/>
    </font>
    <font>
      <sz val="11"/>
      <name val="Calibri"/>
      <family val="2"/>
      <charset val="204"/>
      <scheme val="minor"/>
    </font>
    <font>
      <b/>
      <sz val="12"/>
      <name val="Times New Roman"/>
      <family val="1"/>
      <charset val="204"/>
    </font>
    <font>
      <sz val="8"/>
      <name val="Times New Roman"/>
      <family val="1"/>
      <charset val="204"/>
    </font>
    <font>
      <sz val="10"/>
      <name val="Times New Roman"/>
      <family val="1"/>
      <charset val="204"/>
    </font>
    <font>
      <b/>
      <sz val="11"/>
      <name val="Times New Roman"/>
      <family val="1"/>
      <charset val="204"/>
    </font>
    <font>
      <sz val="8"/>
      <name val="Calibri"/>
      <family val="2"/>
      <charset val="204"/>
      <scheme val="minor"/>
    </font>
    <font>
      <b/>
      <sz val="8"/>
      <name val="Times New Roman"/>
      <family val="1"/>
      <charset val="204"/>
    </font>
    <font>
      <b/>
      <sz val="10"/>
      <name val="Times New Roman"/>
      <family val="1"/>
      <charset val="204"/>
    </font>
    <font>
      <b/>
      <sz val="11"/>
      <name val="Calibri"/>
      <family val="2"/>
      <charset val="204"/>
      <scheme val="minor"/>
    </font>
    <font>
      <i/>
      <sz val="8"/>
      <name val="Times New Roman"/>
      <family val="1"/>
      <charset val="204"/>
    </font>
    <font>
      <i/>
      <sz val="10"/>
      <name val="Times New Roman"/>
      <family val="1"/>
      <charset val="204"/>
    </font>
    <font>
      <i/>
      <sz val="11"/>
      <name val="Calibri"/>
      <family val="2"/>
      <charset val="204"/>
      <scheme val="minor"/>
    </font>
    <font>
      <sz val="11"/>
      <name val="Times New Roman"/>
      <family val="1"/>
      <charset val="204"/>
    </font>
    <font>
      <sz val="11"/>
      <color theme="1"/>
      <name val="Times New Roman"/>
      <family val="1"/>
      <charset val="204"/>
    </font>
    <font>
      <b/>
      <sz val="11"/>
      <color theme="1"/>
      <name val="Times New Roman"/>
      <family val="1"/>
      <charset val="204"/>
    </font>
    <font>
      <b/>
      <sz val="9"/>
      <color theme="1"/>
      <name val="Times New Roman"/>
      <family val="1"/>
      <charset val="204"/>
    </font>
    <font>
      <sz val="9"/>
      <color theme="1"/>
      <name val="Times New Roman"/>
      <family val="1"/>
      <charset val="204"/>
    </font>
    <font>
      <b/>
      <sz val="8"/>
      <color theme="1"/>
      <name val="Times New Roman"/>
      <family val="1"/>
      <charset val="204"/>
    </font>
    <font>
      <b/>
      <sz val="12"/>
      <color rgb="FF333333"/>
      <name val="Times New Roman"/>
      <family val="1"/>
      <charset val="204"/>
    </font>
    <font>
      <b/>
      <sz val="9"/>
      <color rgb="FF333333"/>
      <name val="Times New Roman"/>
      <family val="1"/>
      <charset val="204"/>
    </font>
  </fonts>
  <fills count="10">
    <fill>
      <patternFill patternType="none"/>
    </fill>
    <fill>
      <patternFill patternType="gray125"/>
    </fill>
    <fill>
      <patternFill patternType="solid">
        <fgColor theme="9" tint="0.79998168889431442"/>
        <bgColor indexed="64"/>
      </patternFill>
    </fill>
    <fill>
      <patternFill patternType="solid">
        <fgColor rgb="FFCBEEF9"/>
        <bgColor indexed="64"/>
      </patternFill>
    </fill>
    <fill>
      <patternFill patternType="solid">
        <fgColor rgb="FFD5FBF6"/>
        <bgColor indexed="64"/>
      </patternFill>
    </fill>
    <fill>
      <patternFill patternType="solid">
        <fgColor theme="4" tint="0.79998168889431442"/>
        <bgColor indexed="64"/>
      </patternFill>
    </fill>
    <fill>
      <patternFill patternType="solid">
        <fgColor rgb="FFB3F7F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2" fillId="0" borderId="0"/>
    <xf numFmtId="0" fontId="1" fillId="0" borderId="0"/>
  </cellStyleXfs>
  <cellXfs count="422">
    <xf numFmtId="0" fontId="0" fillId="0" borderId="0" xfId="0"/>
    <xf numFmtId="0" fontId="0" fillId="0" borderId="17" xfId="0" applyBorder="1"/>
    <xf numFmtId="0" fontId="5" fillId="0" borderId="24"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2" fillId="0" borderId="35" xfId="0" applyFont="1" applyBorder="1" applyAlignment="1">
      <alignment horizontal="center" wrapText="1"/>
    </xf>
    <xf numFmtId="0" fontId="9" fillId="0" borderId="36" xfId="1" applyFont="1" applyFill="1" applyBorder="1" applyAlignment="1">
      <alignment vertical="center" wrapText="1"/>
    </xf>
    <xf numFmtId="0" fontId="0" fillId="0" borderId="0" xfId="0" applyAlignment="1">
      <alignment horizontal="left"/>
    </xf>
    <xf numFmtId="0" fontId="4" fillId="0" borderId="0" xfId="0" applyFont="1" applyAlignment="1">
      <alignment horizontal="center"/>
    </xf>
    <xf numFmtId="0" fontId="2" fillId="0" borderId="36" xfId="0" applyFont="1" applyBorder="1"/>
    <xf numFmtId="0" fontId="2" fillId="0" borderId="23" xfId="0" applyFont="1" applyBorder="1"/>
    <xf numFmtId="0" fontId="3" fillId="0" borderId="36" xfId="0" applyFont="1" applyBorder="1" applyAlignment="1">
      <alignment wrapText="1"/>
    </xf>
    <xf numFmtId="0" fontId="3" fillId="0" borderId="23" xfId="0" applyFont="1" applyBorder="1" applyAlignment="1">
      <alignment wrapText="1"/>
    </xf>
    <xf numFmtId="0" fontId="5" fillId="0" borderId="37" xfId="1" applyFont="1" applyFill="1" applyBorder="1" applyAlignment="1">
      <alignment horizontal="center" vertical="center" wrapText="1"/>
    </xf>
    <xf numFmtId="0" fontId="9" fillId="0" borderId="23" xfId="1" applyFont="1" applyFill="1" applyBorder="1" applyAlignment="1">
      <alignment vertical="center" wrapText="1"/>
    </xf>
    <xf numFmtId="0" fontId="3" fillId="0" borderId="0" xfId="0" applyFont="1" applyBorder="1" applyAlignment="1">
      <alignment wrapText="1"/>
    </xf>
    <xf numFmtId="0" fontId="10" fillId="0" borderId="0" xfId="0" applyFont="1" applyBorder="1" applyAlignment="1">
      <alignment horizontal="center" wrapText="1"/>
    </xf>
    <xf numFmtId="2" fontId="6" fillId="0" borderId="0" xfId="0" applyNumberFormat="1" applyFont="1" applyBorder="1" applyAlignment="1">
      <alignment horizontal="center"/>
    </xf>
    <xf numFmtId="0" fontId="3" fillId="0" borderId="10" xfId="0" applyFont="1" applyBorder="1" applyAlignment="1">
      <alignment wrapText="1"/>
    </xf>
    <xf numFmtId="0" fontId="10" fillId="0" borderId="2" xfId="0" applyFont="1" applyBorder="1" applyAlignment="1">
      <alignment horizontal="center" wrapText="1"/>
    </xf>
    <xf numFmtId="0" fontId="3" fillId="2" borderId="16" xfId="0" applyFont="1" applyFill="1" applyBorder="1"/>
    <xf numFmtId="0" fontId="3" fillId="2" borderId="1" xfId="0" applyFont="1" applyFill="1" applyBorder="1" applyAlignment="1">
      <alignment horizontal="left" wrapText="1"/>
    </xf>
    <xf numFmtId="0" fontId="3" fillId="2" borderId="30" xfId="0" applyFont="1" applyFill="1" applyBorder="1" applyAlignment="1">
      <alignment wrapText="1"/>
    </xf>
    <xf numFmtId="0" fontId="11" fillId="0" borderId="0" xfId="2" applyFont="1"/>
    <xf numFmtId="0" fontId="14" fillId="0" borderId="19" xfId="2" applyFont="1" applyFill="1" applyBorder="1" applyAlignment="1" applyProtection="1">
      <alignment vertical="top" wrapText="1"/>
    </xf>
    <xf numFmtId="0" fontId="14" fillId="0" borderId="22" xfId="2" applyFont="1" applyFill="1" applyBorder="1" applyAlignment="1" applyProtection="1">
      <alignment vertical="top" wrapText="1"/>
    </xf>
    <xf numFmtId="0" fontId="14" fillId="0" borderId="20" xfId="2" applyFont="1" applyFill="1" applyBorder="1" applyAlignment="1" applyProtection="1">
      <alignment vertical="top" wrapText="1"/>
    </xf>
    <xf numFmtId="0" fontId="14" fillId="0" borderId="22" xfId="2" applyFont="1" applyBorder="1" applyAlignment="1">
      <alignment horizontal="center" vertical="top" wrapText="1"/>
    </xf>
    <xf numFmtId="49" fontId="13" fillId="0" borderId="45" xfId="2" applyNumberFormat="1" applyFont="1" applyBorder="1" applyAlignment="1" applyProtection="1">
      <alignment horizontal="center" vertical="center" wrapText="1"/>
    </xf>
    <xf numFmtId="0" fontId="13" fillId="0" borderId="14" xfId="2" applyFont="1" applyBorder="1" applyAlignment="1" applyProtection="1">
      <alignment horizontal="center" vertical="center" wrapText="1"/>
    </xf>
    <xf numFmtId="164" fontId="18" fillId="3" borderId="44" xfId="2" applyNumberFormat="1" applyFont="1" applyFill="1" applyBorder="1" applyAlignment="1">
      <alignment horizontal="center"/>
    </xf>
    <xf numFmtId="0" fontId="19" fillId="0" borderId="0" xfId="2" applyFont="1"/>
    <xf numFmtId="165" fontId="18" fillId="4" borderId="34" xfId="2" applyNumberFormat="1" applyFont="1" applyFill="1" applyBorder="1" applyAlignment="1">
      <alignment horizontal="center"/>
    </xf>
    <xf numFmtId="49" fontId="13" fillId="0" borderId="18" xfId="2" applyNumberFormat="1" applyFont="1" applyBorder="1" applyAlignment="1" applyProtection="1">
      <alignment horizontal="right" vertical="center" wrapText="1"/>
    </xf>
    <xf numFmtId="0" fontId="14" fillId="0" borderId="19" xfId="2" applyFont="1" applyBorder="1" applyAlignment="1" applyProtection="1">
      <alignment vertical="center" wrapText="1"/>
    </xf>
    <xf numFmtId="0" fontId="14" fillId="0" borderId="20" xfId="2" applyFont="1" applyBorder="1" applyAlignment="1" applyProtection="1">
      <alignment horizontal="center" vertical="center" wrapText="1"/>
    </xf>
    <xf numFmtId="49" fontId="13" fillId="0" borderId="41" xfId="2" applyNumberFormat="1" applyFont="1" applyBorder="1" applyAlignment="1" applyProtection="1">
      <alignment horizontal="right" vertical="center" wrapText="1"/>
    </xf>
    <xf numFmtId="0" fontId="14" fillId="0" borderId="38" xfId="2" applyFont="1" applyBorder="1" applyAlignment="1" applyProtection="1">
      <alignment vertical="center" wrapText="1"/>
    </xf>
    <xf numFmtId="0" fontId="14" fillId="0" borderId="39" xfId="2" applyFont="1" applyBorder="1" applyAlignment="1" applyProtection="1">
      <alignment horizontal="center" vertical="center" wrapText="1"/>
    </xf>
    <xf numFmtId="4" fontId="7" fillId="0" borderId="38" xfId="2" applyNumberFormat="1" applyFont="1" applyFill="1" applyBorder="1" applyAlignment="1" applyProtection="1">
      <alignment horizontal="center" vertical="center" wrapText="1"/>
    </xf>
    <xf numFmtId="4" fontId="11" fillId="0" borderId="0" xfId="2" applyNumberFormat="1" applyFont="1"/>
    <xf numFmtId="0" fontId="14" fillId="0" borderId="38" xfId="2" applyFont="1" applyFill="1" applyBorder="1" applyAlignment="1" applyProtection="1">
      <alignment vertical="center" wrapText="1"/>
    </xf>
    <xf numFmtId="0" fontId="14" fillId="0" borderId="39" xfId="2" applyFont="1" applyFill="1" applyBorder="1" applyAlignment="1" applyProtection="1">
      <alignment horizontal="center" vertical="center" wrapText="1"/>
    </xf>
    <xf numFmtId="0" fontId="14" fillId="0" borderId="19" xfId="2" applyFont="1" applyFill="1" applyBorder="1" applyAlignment="1" applyProtection="1">
      <alignment vertical="center" wrapText="1"/>
    </xf>
    <xf numFmtId="0" fontId="14" fillId="0" borderId="20" xfId="2" applyFont="1" applyFill="1" applyBorder="1" applyAlignment="1" applyProtection="1">
      <alignment horizontal="center" vertical="center" wrapText="1"/>
    </xf>
    <xf numFmtId="49" fontId="13" fillId="0" borderId="25" xfId="2" applyNumberFormat="1" applyFont="1" applyBorder="1" applyAlignment="1" applyProtection="1">
      <alignment horizontal="right" vertical="center" wrapText="1"/>
    </xf>
    <xf numFmtId="0" fontId="14" fillId="0" borderId="26" xfId="2" applyFont="1" applyFill="1" applyBorder="1" applyAlignment="1" applyProtection="1">
      <alignment vertical="center" wrapText="1"/>
    </xf>
    <xf numFmtId="0" fontId="14" fillId="0" borderId="27" xfId="2" applyFont="1" applyFill="1" applyBorder="1" applyAlignment="1" applyProtection="1">
      <alignment horizontal="center" vertical="center" wrapText="1"/>
    </xf>
    <xf numFmtId="49" fontId="13" fillId="0" borderId="18" xfId="2" applyNumberFormat="1" applyFont="1" applyBorder="1" applyAlignment="1" applyProtection="1">
      <alignment horizontal="right" vertical="top" wrapText="1"/>
    </xf>
    <xf numFmtId="49" fontId="13" fillId="0" borderId="41" xfId="2" applyNumberFormat="1" applyFont="1" applyBorder="1" applyAlignment="1" applyProtection="1">
      <alignment horizontal="right" vertical="top" wrapText="1"/>
    </xf>
    <xf numFmtId="49" fontId="13" fillId="0" borderId="25" xfId="2" applyNumberFormat="1" applyFont="1" applyBorder="1" applyAlignment="1" applyProtection="1">
      <alignment horizontal="right" vertical="top" wrapText="1"/>
    </xf>
    <xf numFmtId="49" fontId="17" fillId="3" borderId="52" xfId="2" applyNumberFormat="1" applyFont="1" applyFill="1" applyBorder="1" applyAlignment="1" applyProtection="1">
      <alignment horizontal="right" vertical="top" wrapText="1"/>
    </xf>
    <xf numFmtId="0" fontId="18" fillId="3" borderId="54" xfId="2" applyFont="1" applyFill="1" applyBorder="1" applyAlignment="1" applyProtection="1">
      <alignment vertical="center" wrapText="1"/>
    </xf>
    <xf numFmtId="0" fontId="18" fillId="3" borderId="53" xfId="2" applyFont="1" applyFill="1" applyBorder="1" applyAlignment="1" applyProtection="1">
      <alignment horizontal="center" vertical="center" wrapText="1"/>
    </xf>
    <xf numFmtId="4" fontId="18" fillId="3" borderId="51" xfId="2" applyNumberFormat="1" applyFont="1" applyFill="1" applyBorder="1" applyAlignment="1">
      <alignment horizontal="center"/>
    </xf>
    <xf numFmtId="164" fontId="18" fillId="3" borderId="55" xfId="2" applyNumberFormat="1" applyFont="1" applyFill="1" applyBorder="1" applyAlignment="1">
      <alignment horizontal="center"/>
    </xf>
    <xf numFmtId="4" fontId="18" fillId="3" borderId="52" xfId="2" applyNumberFormat="1" applyFont="1" applyFill="1" applyBorder="1"/>
    <xf numFmtId="4" fontId="18" fillId="3" borderId="52" xfId="2" applyNumberFormat="1" applyFont="1" applyFill="1" applyBorder="1" applyAlignment="1" applyProtection="1">
      <alignment horizontal="center" vertical="center" wrapText="1"/>
    </xf>
    <xf numFmtId="4" fontId="18" fillId="3" borderId="54" xfId="2" applyNumberFormat="1" applyFont="1" applyFill="1" applyBorder="1" applyAlignment="1" applyProtection="1">
      <alignment horizontal="center" vertical="center" wrapText="1"/>
    </xf>
    <xf numFmtId="4" fontId="18" fillId="3" borderId="53" xfId="2" applyNumberFormat="1" applyFont="1" applyFill="1" applyBorder="1" applyAlignment="1" applyProtection="1">
      <alignment horizontal="center" vertical="center" wrapText="1"/>
    </xf>
    <xf numFmtId="49" fontId="20" fillId="0" borderId="33" xfId="2" applyNumberFormat="1" applyFont="1" applyFill="1" applyBorder="1" applyAlignment="1" applyProtection="1">
      <alignment horizontal="right" vertical="top" wrapText="1"/>
    </xf>
    <xf numFmtId="0" fontId="21" fillId="0" borderId="31" xfId="2" applyFont="1" applyFill="1" applyBorder="1" applyAlignment="1" applyProtection="1">
      <alignment vertical="center" wrapText="1"/>
    </xf>
    <xf numFmtId="0" fontId="21" fillId="0" borderId="5" xfId="2" applyFont="1" applyFill="1" applyBorder="1" applyAlignment="1" applyProtection="1">
      <alignment horizontal="center" vertical="center" wrapText="1"/>
    </xf>
    <xf numFmtId="0" fontId="22" fillId="0" borderId="0" xfId="2" applyFont="1"/>
    <xf numFmtId="49" fontId="20" fillId="0" borderId="45" xfId="2" applyNumberFormat="1" applyFont="1" applyFill="1" applyBorder="1" applyAlignment="1" applyProtection="1">
      <alignment horizontal="right" vertical="top" wrapText="1"/>
    </xf>
    <xf numFmtId="0" fontId="21" fillId="0" borderId="12" xfId="2" applyFont="1" applyFill="1" applyBorder="1" applyAlignment="1" applyProtection="1">
      <alignment vertical="center" wrapText="1"/>
    </xf>
    <xf numFmtId="0" fontId="21" fillId="0" borderId="14" xfId="2" applyFont="1" applyFill="1" applyBorder="1" applyAlignment="1" applyProtection="1">
      <alignment horizontal="center" vertical="center" wrapText="1"/>
    </xf>
    <xf numFmtId="4" fontId="21" fillId="0" borderId="12" xfId="2" applyNumberFormat="1" applyFont="1" applyFill="1" applyBorder="1" applyAlignment="1" applyProtection="1">
      <alignment horizontal="center" vertical="center" wrapText="1"/>
    </xf>
    <xf numFmtId="165" fontId="18" fillId="3" borderId="55" xfId="2" applyNumberFormat="1" applyFont="1" applyFill="1" applyBorder="1" applyAlignment="1" applyProtection="1">
      <alignment horizontal="center" vertical="center" wrapText="1"/>
    </xf>
    <xf numFmtId="4" fontId="18" fillId="3" borderId="47" xfId="2" applyNumberFormat="1" applyFont="1" applyFill="1" applyBorder="1"/>
    <xf numFmtId="4" fontId="18" fillId="3" borderId="62" xfId="2" applyNumberFormat="1" applyFont="1" applyFill="1" applyBorder="1" applyAlignment="1" applyProtection="1">
      <alignment horizontal="center" vertical="center" wrapText="1"/>
    </xf>
    <xf numFmtId="4" fontId="18" fillId="3" borderId="48" xfId="2" applyNumberFormat="1" applyFont="1" applyFill="1" applyBorder="1" applyAlignment="1" applyProtection="1">
      <alignment horizontal="center" vertical="center" wrapText="1"/>
    </xf>
    <xf numFmtId="4" fontId="18" fillId="3" borderId="49" xfId="2" applyNumberFormat="1" applyFont="1" applyFill="1" applyBorder="1" applyAlignment="1" applyProtection="1">
      <alignment horizontal="center" vertical="center" wrapText="1"/>
    </xf>
    <xf numFmtId="4" fontId="18" fillId="3" borderId="58" xfId="2" applyNumberFormat="1" applyFont="1" applyFill="1" applyBorder="1" applyAlignment="1">
      <alignment horizontal="center"/>
    </xf>
    <xf numFmtId="49" fontId="11" fillId="0" borderId="0" xfId="2" applyNumberFormat="1" applyFont="1"/>
    <xf numFmtId="0" fontId="23" fillId="0" borderId="0" xfId="2" applyFont="1"/>
    <xf numFmtId="0" fontId="23" fillId="0" borderId="0" xfId="2" applyFont="1" applyFill="1"/>
    <xf numFmtId="49" fontId="23" fillId="0" borderId="0" xfId="2" applyNumberFormat="1" applyFont="1"/>
    <xf numFmtId="0" fontId="11" fillId="0" borderId="0" xfId="2" applyFont="1" applyFill="1"/>
    <xf numFmtId="165" fontId="18" fillId="3" borderId="50" xfId="2" applyNumberFormat="1" applyFont="1" applyFill="1" applyBorder="1" applyAlignment="1" applyProtection="1">
      <alignment horizontal="center" vertical="center" wrapText="1"/>
    </xf>
    <xf numFmtId="0" fontId="14" fillId="0" borderId="4" xfId="2" applyFont="1" applyFill="1" applyBorder="1" applyAlignment="1" applyProtection="1">
      <alignment vertical="top" wrapText="1"/>
    </xf>
    <xf numFmtId="0" fontId="10" fillId="0" borderId="11" xfId="0" applyFont="1" applyBorder="1" applyAlignment="1">
      <alignment horizontal="center" wrapText="1"/>
    </xf>
    <xf numFmtId="0" fontId="10" fillId="0" borderId="37" xfId="0" applyFont="1" applyBorder="1" applyAlignment="1">
      <alignment horizontal="center" wrapText="1"/>
    </xf>
    <xf numFmtId="2" fontId="0" fillId="0" borderId="0" xfId="0" applyNumberFormat="1"/>
    <xf numFmtId="4" fontId="18" fillId="3" borderId="64" xfId="2" applyNumberFormat="1" applyFont="1" applyFill="1" applyBorder="1" applyAlignment="1" applyProtection="1">
      <alignment horizontal="center" vertical="center" wrapText="1"/>
    </xf>
    <xf numFmtId="4" fontId="18" fillId="3" borderId="65" xfId="2" applyNumberFormat="1" applyFont="1" applyFill="1" applyBorder="1" applyAlignment="1" applyProtection="1">
      <alignment horizontal="center" vertical="center" wrapText="1"/>
    </xf>
    <xf numFmtId="0" fontId="13" fillId="0" borderId="29" xfId="2" applyFont="1" applyFill="1" applyBorder="1" applyAlignment="1" applyProtection="1">
      <alignment horizontal="center" vertical="center" wrapText="1"/>
    </xf>
    <xf numFmtId="165" fontId="18" fillId="4" borderId="38" xfId="2" applyNumberFormat="1" applyFont="1" applyFill="1" applyBorder="1" applyAlignment="1">
      <alignment horizontal="center"/>
    </xf>
    <xf numFmtId="0" fontId="16" fillId="0" borderId="26" xfId="2" applyFont="1" applyBorder="1" applyAlignment="1">
      <alignment horizontal="center"/>
    </xf>
    <xf numFmtId="0" fontId="13" fillId="0" borderId="26" xfId="2" applyFont="1" applyFill="1" applyBorder="1" applyAlignment="1" applyProtection="1">
      <alignment horizontal="center" vertical="center" wrapText="1"/>
    </xf>
    <xf numFmtId="0" fontId="13" fillId="0" borderId="27" xfId="2" applyFont="1" applyFill="1" applyBorder="1" applyAlignment="1" applyProtection="1">
      <alignment horizontal="center" vertical="center" wrapText="1"/>
    </xf>
    <xf numFmtId="0" fontId="13" fillId="0" borderId="27" xfId="2" applyFont="1" applyBorder="1" applyAlignment="1">
      <alignment horizontal="center"/>
    </xf>
    <xf numFmtId="0" fontId="16" fillId="0" borderId="29" xfId="2" applyFont="1" applyBorder="1" applyAlignment="1">
      <alignment horizontal="center"/>
    </xf>
    <xf numFmtId="165" fontId="18" fillId="4" borderId="19" xfId="2" applyNumberFormat="1" applyFont="1" applyFill="1" applyBorder="1" applyAlignment="1">
      <alignment horizontal="center"/>
    </xf>
    <xf numFmtId="165" fontId="18" fillId="4" borderId="44" xfId="2" applyNumberFormat="1" applyFont="1" applyFill="1" applyBorder="1" applyAlignment="1">
      <alignment horizontal="center"/>
    </xf>
    <xf numFmtId="4" fontId="21" fillId="0" borderId="38" xfId="2" applyNumberFormat="1" applyFont="1" applyFill="1" applyBorder="1" applyAlignment="1" applyProtection="1">
      <alignment horizontal="center" vertical="center" wrapText="1"/>
    </xf>
    <xf numFmtId="4" fontId="18" fillId="0" borderId="38" xfId="2" applyNumberFormat="1" applyFont="1" applyFill="1" applyBorder="1" applyAlignment="1">
      <alignment horizontal="center"/>
    </xf>
    <xf numFmtId="4" fontId="18" fillId="0" borderId="38" xfId="2" applyNumberFormat="1" applyFont="1" applyFill="1" applyBorder="1"/>
    <xf numFmtId="4" fontId="14" fillId="0" borderId="38" xfId="2" applyNumberFormat="1" applyFont="1" applyFill="1" applyBorder="1" applyAlignment="1">
      <alignment horizontal="center"/>
    </xf>
    <xf numFmtId="4" fontId="18" fillId="0" borderId="12" xfId="2" applyNumberFormat="1" applyFont="1" applyFill="1" applyBorder="1"/>
    <xf numFmtId="165" fontId="18" fillId="0" borderId="39" xfId="2" applyNumberFormat="1" applyFont="1" applyFill="1" applyBorder="1" applyAlignment="1">
      <alignment horizontal="center"/>
    </xf>
    <xf numFmtId="165" fontId="18" fillId="0" borderId="14" xfId="2" applyNumberFormat="1" applyFont="1" applyFill="1" applyBorder="1" applyAlignment="1">
      <alignment horizontal="center"/>
    </xf>
    <xf numFmtId="165" fontId="18" fillId="0" borderId="40" xfId="2" applyNumberFormat="1" applyFont="1" applyFill="1" applyBorder="1" applyAlignment="1">
      <alignment horizontal="center"/>
    </xf>
    <xf numFmtId="165" fontId="18" fillId="0" borderId="15" xfId="2" applyNumberFormat="1" applyFont="1" applyFill="1" applyBorder="1" applyAlignment="1">
      <alignment horizontal="center"/>
    </xf>
    <xf numFmtId="0" fontId="11" fillId="0" borderId="38" xfId="2" applyFont="1" applyBorder="1"/>
    <xf numFmtId="0" fontId="14" fillId="5" borderId="18" xfId="2" applyFont="1" applyFill="1" applyBorder="1" applyAlignment="1" applyProtection="1">
      <alignment horizontal="center" vertical="top" wrapText="1"/>
    </xf>
    <xf numFmtId="0" fontId="13" fillId="5" borderId="25" xfId="2" applyFont="1" applyFill="1" applyBorder="1" applyAlignment="1" applyProtection="1">
      <alignment horizontal="center" vertical="center" wrapText="1"/>
    </xf>
    <xf numFmtId="4" fontId="18" fillId="5" borderId="3" xfId="2" applyNumberFormat="1" applyFont="1" applyFill="1" applyBorder="1" applyAlignment="1">
      <alignment horizontal="center"/>
    </xf>
    <xf numFmtId="4" fontId="18" fillId="5" borderId="41" xfId="2" applyNumberFormat="1" applyFont="1" applyFill="1" applyBorder="1" applyAlignment="1">
      <alignment horizontal="center"/>
    </xf>
    <xf numFmtId="4" fontId="14" fillId="5" borderId="41" xfId="2" applyNumberFormat="1" applyFont="1" applyFill="1" applyBorder="1" applyAlignment="1">
      <alignment horizontal="center"/>
    </xf>
    <xf numFmtId="4" fontId="21" fillId="5" borderId="41" xfId="2" applyNumberFormat="1" applyFont="1" applyFill="1" applyBorder="1" applyAlignment="1" applyProtection="1">
      <alignment horizontal="center" vertical="center" wrapText="1"/>
    </xf>
    <xf numFmtId="4" fontId="21" fillId="5" borderId="45" xfId="2" applyNumberFormat="1" applyFont="1" applyFill="1" applyBorder="1" applyAlignment="1" applyProtection="1">
      <alignment horizontal="center" vertical="center" wrapText="1"/>
    </xf>
    <xf numFmtId="4" fontId="7" fillId="5" borderId="41" xfId="2" applyNumberFormat="1" applyFont="1" applyFill="1" applyBorder="1" applyAlignment="1" applyProtection="1">
      <alignment horizontal="center" vertical="center" wrapText="1"/>
    </xf>
    <xf numFmtId="4" fontId="5" fillId="5" borderId="41" xfId="2" applyNumberFormat="1" applyFont="1" applyFill="1" applyBorder="1" applyAlignment="1" applyProtection="1">
      <alignment horizontal="center" vertical="center" wrapText="1"/>
    </xf>
    <xf numFmtId="4" fontId="18" fillId="5" borderId="41" xfId="2" applyNumberFormat="1" applyFont="1" applyFill="1" applyBorder="1" applyAlignment="1" applyProtection="1">
      <alignment horizontal="center" vertical="center" wrapText="1"/>
    </xf>
    <xf numFmtId="0" fontId="14" fillId="5" borderId="21" xfId="2" applyFont="1" applyFill="1" applyBorder="1" applyAlignment="1" applyProtection="1">
      <alignment horizontal="center" vertical="top" wrapText="1"/>
    </xf>
    <xf numFmtId="0" fontId="13" fillId="5" borderId="28" xfId="2" applyFont="1" applyFill="1" applyBorder="1" applyAlignment="1" applyProtection="1">
      <alignment horizontal="center" vertical="center" wrapText="1"/>
    </xf>
    <xf numFmtId="4" fontId="18" fillId="5" borderId="7" xfId="2" applyNumberFormat="1" applyFont="1" applyFill="1" applyBorder="1" applyAlignment="1">
      <alignment horizontal="center"/>
    </xf>
    <xf numFmtId="4" fontId="18" fillId="5" borderId="57" xfId="2" applyNumberFormat="1" applyFont="1" applyFill="1" applyBorder="1" applyAlignment="1">
      <alignment horizontal="center"/>
    </xf>
    <xf numFmtId="4" fontId="14" fillId="5" borderId="57" xfId="2" applyNumberFormat="1" applyFont="1" applyFill="1" applyBorder="1" applyAlignment="1">
      <alignment horizontal="center"/>
    </xf>
    <xf numFmtId="4" fontId="7" fillId="5" borderId="57" xfId="2" applyNumberFormat="1" applyFont="1" applyFill="1" applyBorder="1" applyAlignment="1" applyProtection="1">
      <alignment horizontal="center" vertical="center" wrapText="1"/>
    </xf>
    <xf numFmtId="4" fontId="5" fillId="5" borderId="57" xfId="2" applyNumberFormat="1" applyFont="1" applyFill="1" applyBorder="1" applyAlignment="1" applyProtection="1">
      <alignment horizontal="center" vertical="center" wrapText="1"/>
    </xf>
    <xf numFmtId="4" fontId="18" fillId="5" borderId="57" xfId="2" applyNumberFormat="1" applyFont="1" applyFill="1" applyBorder="1" applyAlignment="1" applyProtection="1">
      <alignment horizontal="center" vertical="center" wrapText="1"/>
    </xf>
    <xf numFmtId="4" fontId="21" fillId="5" borderId="57" xfId="2" applyNumberFormat="1" applyFont="1" applyFill="1" applyBorder="1" applyAlignment="1" applyProtection="1">
      <alignment horizontal="center" vertical="center" wrapText="1"/>
    </xf>
    <xf numFmtId="4" fontId="21" fillId="5" borderId="13" xfId="2" applyNumberFormat="1" applyFont="1" applyFill="1" applyBorder="1" applyAlignment="1" applyProtection="1">
      <alignment horizontal="center" vertical="center" wrapText="1"/>
    </xf>
    <xf numFmtId="0" fontId="14" fillId="5" borderId="1" xfId="2" applyFont="1" applyFill="1" applyBorder="1" applyAlignment="1" applyProtection="1">
      <alignment horizontal="center" vertical="top" wrapText="1"/>
    </xf>
    <xf numFmtId="0" fontId="13" fillId="5" borderId="23" xfId="2" applyFont="1" applyFill="1" applyBorder="1" applyAlignment="1">
      <alignment horizontal="center"/>
    </xf>
    <xf numFmtId="4" fontId="21" fillId="5" borderId="41" xfId="2" applyNumberFormat="1" applyFont="1" applyFill="1" applyBorder="1" applyAlignment="1">
      <alignment horizontal="center"/>
    </xf>
    <xf numFmtId="49" fontId="17" fillId="5" borderId="47" xfId="2" applyNumberFormat="1" applyFont="1" applyFill="1" applyBorder="1" applyAlignment="1" applyProtection="1">
      <alignment horizontal="right" vertical="top" wrapText="1"/>
    </xf>
    <xf numFmtId="0" fontId="18" fillId="5" borderId="42" xfId="2" applyFont="1" applyFill="1" applyBorder="1" applyAlignment="1" applyProtection="1">
      <alignment vertical="center" wrapText="1"/>
    </xf>
    <xf numFmtId="0" fontId="18" fillId="5" borderId="49" xfId="2" applyFont="1" applyFill="1" applyBorder="1" applyAlignment="1" applyProtection="1">
      <alignment horizontal="center" vertical="center" wrapText="1"/>
    </xf>
    <xf numFmtId="4" fontId="18" fillId="5" borderId="4" xfId="2" applyNumberFormat="1" applyFont="1" applyFill="1" applyBorder="1" applyAlignment="1">
      <alignment horizontal="center"/>
    </xf>
    <xf numFmtId="165" fontId="18" fillId="5" borderId="5" xfId="2" applyNumberFormat="1" applyFont="1" applyFill="1" applyBorder="1" applyAlignment="1">
      <alignment horizontal="center"/>
    </xf>
    <xf numFmtId="165" fontId="18" fillId="5" borderId="9" xfId="2" applyNumberFormat="1" applyFont="1" applyFill="1" applyBorder="1" applyAlignment="1">
      <alignment horizontal="center"/>
    </xf>
    <xf numFmtId="4" fontId="18" fillId="5" borderId="4" xfId="2" applyNumberFormat="1" applyFont="1" applyFill="1" applyBorder="1"/>
    <xf numFmtId="49" fontId="17" fillId="5" borderId="52" xfId="2" applyNumberFormat="1" applyFont="1" applyFill="1" applyBorder="1" applyAlignment="1" applyProtection="1">
      <alignment horizontal="right" vertical="top" wrapText="1"/>
    </xf>
    <xf numFmtId="0" fontId="18" fillId="5" borderId="54" xfId="2" applyFont="1" applyFill="1" applyBorder="1" applyAlignment="1" applyProtection="1">
      <alignment vertical="center" wrapText="1"/>
    </xf>
    <xf numFmtId="0" fontId="18" fillId="5" borderId="53" xfId="2" applyFont="1" applyFill="1" applyBorder="1" applyAlignment="1" applyProtection="1">
      <alignment horizontal="center" vertical="center" wrapText="1"/>
    </xf>
    <xf numFmtId="4" fontId="18" fillId="5" borderId="38" xfId="2" applyNumberFormat="1" applyFont="1" applyFill="1" applyBorder="1" applyAlignment="1">
      <alignment horizontal="center"/>
    </xf>
    <xf numFmtId="165" fontId="18" fillId="5" borderId="39" xfId="2" applyNumberFormat="1" applyFont="1" applyFill="1" applyBorder="1" applyAlignment="1">
      <alignment horizontal="center"/>
    </xf>
    <xf numFmtId="4" fontId="5" fillId="5" borderId="38" xfId="2" applyNumberFormat="1" applyFont="1" applyFill="1" applyBorder="1" applyAlignment="1" applyProtection="1">
      <alignment horizontal="center" vertical="center" wrapText="1"/>
    </xf>
    <xf numFmtId="165" fontId="18" fillId="5" borderId="40" xfId="2" applyNumberFormat="1" applyFont="1" applyFill="1" applyBorder="1" applyAlignment="1">
      <alignment horizontal="center"/>
    </xf>
    <xf numFmtId="4" fontId="18" fillId="5" borderId="38" xfId="2" applyNumberFormat="1" applyFont="1" applyFill="1" applyBorder="1"/>
    <xf numFmtId="49" fontId="17" fillId="5" borderId="25" xfId="2" applyNumberFormat="1" applyFont="1" applyFill="1" applyBorder="1" applyAlignment="1" applyProtection="1">
      <alignment horizontal="right" vertical="top" wrapText="1"/>
    </xf>
    <xf numFmtId="0" fontId="18" fillId="5" borderId="26" xfId="2" applyFont="1" applyFill="1" applyBorder="1" applyAlignment="1" applyProtection="1">
      <alignment vertical="center" wrapText="1"/>
    </xf>
    <xf numFmtId="0" fontId="18" fillId="5" borderId="27" xfId="2" applyFont="1" applyFill="1" applyBorder="1" applyAlignment="1" applyProtection="1">
      <alignment horizontal="center" vertical="center" wrapText="1"/>
    </xf>
    <xf numFmtId="4" fontId="18" fillId="5" borderId="38" xfId="2" applyNumberFormat="1" applyFont="1" applyFill="1" applyBorder="1" applyAlignment="1" applyProtection="1">
      <alignment horizontal="center" vertical="center" wrapText="1"/>
    </xf>
    <xf numFmtId="49" fontId="17" fillId="6" borderId="52" xfId="2" applyNumberFormat="1" applyFont="1" applyFill="1" applyBorder="1" applyAlignment="1" applyProtection="1">
      <alignment horizontal="right" vertical="center" wrapText="1"/>
    </xf>
    <xf numFmtId="0" fontId="18" fillId="6" borderId="54" xfId="2" applyFont="1" applyFill="1" applyBorder="1" applyAlignment="1" applyProtection="1">
      <alignment vertical="center" wrapText="1"/>
    </xf>
    <xf numFmtId="0" fontId="18" fillId="6" borderId="53" xfId="2" applyFont="1" applyFill="1" applyBorder="1" applyAlignment="1" applyProtection="1">
      <alignment horizontal="center" vertical="center" wrapText="1"/>
    </xf>
    <xf numFmtId="4" fontId="18" fillId="6" borderId="41" xfId="2" applyNumberFormat="1" applyFont="1" applyFill="1" applyBorder="1" applyAlignment="1">
      <alignment horizontal="center"/>
    </xf>
    <xf numFmtId="4" fontId="18" fillId="6" borderId="38" xfId="2" applyNumberFormat="1" applyFont="1" applyFill="1" applyBorder="1" applyAlignment="1">
      <alignment horizontal="center"/>
    </xf>
    <xf numFmtId="165" fontId="18" fillId="6" borderId="39" xfId="2" applyNumberFormat="1" applyFont="1" applyFill="1" applyBorder="1" applyAlignment="1">
      <alignment horizontal="center"/>
    </xf>
    <xf numFmtId="165" fontId="18" fillId="6" borderId="40" xfId="2" applyNumberFormat="1" applyFont="1" applyFill="1" applyBorder="1" applyAlignment="1">
      <alignment horizontal="center"/>
    </xf>
    <xf numFmtId="4" fontId="18" fillId="6" borderId="57" xfId="2" applyNumberFormat="1" applyFont="1" applyFill="1" applyBorder="1" applyAlignment="1">
      <alignment horizontal="center"/>
    </xf>
    <xf numFmtId="4" fontId="18" fillId="6" borderId="38" xfId="2" applyNumberFormat="1" applyFont="1" applyFill="1" applyBorder="1"/>
    <xf numFmtId="49" fontId="17" fillId="6" borderId="25" xfId="2" applyNumberFormat="1" applyFont="1" applyFill="1" applyBorder="1" applyAlignment="1" applyProtection="1">
      <alignment horizontal="right" vertical="center" wrapText="1"/>
    </xf>
    <xf numFmtId="0" fontId="18" fillId="6" borderId="26" xfId="2" applyFont="1" applyFill="1" applyBorder="1" applyAlignment="1" applyProtection="1">
      <alignment vertical="center" wrapText="1"/>
    </xf>
    <xf numFmtId="0" fontId="18" fillId="6" borderId="27" xfId="2" applyFont="1" applyFill="1" applyBorder="1" applyAlignment="1" applyProtection="1">
      <alignment horizontal="center" vertical="center" wrapText="1"/>
    </xf>
    <xf numFmtId="4" fontId="5" fillId="6" borderId="41" xfId="2" applyNumberFormat="1" applyFont="1" applyFill="1" applyBorder="1" applyAlignment="1" applyProtection="1">
      <alignment horizontal="center" vertical="center" wrapText="1"/>
    </xf>
    <xf numFmtId="4" fontId="5" fillId="6" borderId="38" xfId="2" applyNumberFormat="1" applyFont="1" applyFill="1" applyBorder="1" applyAlignment="1" applyProtection="1">
      <alignment horizontal="center" vertical="center" wrapText="1"/>
    </xf>
    <xf numFmtId="4" fontId="5" fillId="6" borderId="57" xfId="2" applyNumberFormat="1" applyFont="1" applyFill="1" applyBorder="1" applyAlignment="1" applyProtection="1">
      <alignment horizontal="center" vertical="center" wrapText="1"/>
    </xf>
    <xf numFmtId="0" fontId="0" fillId="7" borderId="10" xfId="0" applyFill="1" applyBorder="1" applyAlignment="1">
      <alignment horizontal="center" vertical="center" wrapText="1"/>
    </xf>
    <xf numFmtId="0" fontId="0" fillId="7" borderId="3" xfId="0" applyFill="1" applyBorder="1"/>
    <xf numFmtId="2" fontId="8" fillId="7" borderId="41" xfId="0" applyNumberFormat="1" applyFont="1" applyFill="1" applyBorder="1" applyAlignment="1">
      <alignment horizontal="center"/>
    </xf>
    <xf numFmtId="2" fontId="8" fillId="7" borderId="36" xfId="0" applyNumberFormat="1" applyFont="1" applyFill="1" applyBorder="1" applyAlignment="1">
      <alignment horizontal="center"/>
    </xf>
    <xf numFmtId="2" fontId="8" fillId="7" borderId="25" xfId="0" applyNumberFormat="1" applyFont="1" applyFill="1" applyBorder="1" applyAlignment="1">
      <alignment horizontal="center"/>
    </xf>
    <xf numFmtId="2" fontId="6" fillId="7" borderId="41" xfId="0" applyNumberFormat="1" applyFont="1" applyFill="1" applyBorder="1" applyAlignment="1">
      <alignment horizontal="center"/>
    </xf>
    <xf numFmtId="2" fontId="6" fillId="7" borderId="25" xfId="0" applyNumberFormat="1" applyFont="1" applyFill="1" applyBorder="1" applyAlignment="1">
      <alignment horizontal="center"/>
    </xf>
    <xf numFmtId="2" fontId="6" fillId="7" borderId="23" xfId="0" applyNumberFormat="1" applyFont="1" applyFill="1" applyBorder="1" applyAlignment="1">
      <alignment horizontal="center"/>
    </xf>
    <xf numFmtId="2" fontId="8" fillId="7" borderId="3" xfId="0" applyNumberFormat="1" applyFont="1" applyFill="1" applyBorder="1" applyAlignment="1">
      <alignment horizontal="center"/>
    </xf>
    <xf numFmtId="2" fontId="6" fillId="7" borderId="30" xfId="0" applyNumberFormat="1" applyFont="1" applyFill="1" applyBorder="1" applyAlignment="1">
      <alignment horizontal="center"/>
    </xf>
    <xf numFmtId="2" fontId="6" fillId="7" borderId="10" xfId="0" applyNumberFormat="1" applyFont="1" applyFill="1" applyBorder="1" applyAlignment="1">
      <alignment horizontal="center"/>
    </xf>
    <xf numFmtId="0" fontId="0" fillId="7" borderId="18" xfId="0" applyFill="1" applyBorder="1"/>
    <xf numFmtId="2" fontId="8" fillId="7" borderId="23" xfId="0" applyNumberFormat="1" applyFont="1" applyFill="1" applyBorder="1" applyAlignment="1">
      <alignment horizontal="center"/>
    </xf>
    <xf numFmtId="2" fontId="6" fillId="7" borderId="36" xfId="0" applyNumberFormat="1" applyFont="1" applyFill="1" applyBorder="1" applyAlignment="1">
      <alignment horizontal="center"/>
    </xf>
    <xf numFmtId="2" fontId="8" fillId="7" borderId="46" xfId="0" applyNumberFormat="1" applyFont="1" applyFill="1" applyBorder="1" applyAlignment="1">
      <alignment horizontal="center"/>
    </xf>
    <xf numFmtId="2" fontId="8" fillId="7" borderId="1" xfId="0" applyNumberFormat="1" applyFont="1" applyFill="1" applyBorder="1" applyAlignment="1">
      <alignment horizontal="center"/>
    </xf>
    <xf numFmtId="2" fontId="4" fillId="7" borderId="23" xfId="0" applyNumberFormat="1" applyFont="1" applyFill="1" applyBorder="1" applyAlignment="1">
      <alignment horizontal="center"/>
    </xf>
    <xf numFmtId="2" fontId="8" fillId="7" borderId="38" xfId="0" applyNumberFormat="1" applyFont="1" applyFill="1" applyBorder="1" applyAlignment="1">
      <alignment horizontal="center"/>
    </xf>
    <xf numFmtId="2" fontId="8" fillId="7" borderId="26" xfId="0" applyNumberFormat="1" applyFont="1" applyFill="1" applyBorder="1" applyAlignment="1">
      <alignment horizontal="center"/>
    </xf>
    <xf numFmtId="2" fontId="6" fillId="7" borderId="38" xfId="0" applyNumberFormat="1" applyFont="1" applyFill="1" applyBorder="1" applyAlignment="1">
      <alignment horizontal="center"/>
    </xf>
    <xf numFmtId="2" fontId="6" fillId="7" borderId="26" xfId="0" applyNumberFormat="1" applyFont="1" applyFill="1" applyBorder="1" applyAlignment="1">
      <alignment horizontal="center"/>
    </xf>
    <xf numFmtId="2" fontId="8" fillId="7" borderId="4" xfId="0" applyNumberFormat="1" applyFont="1" applyFill="1" applyBorder="1" applyAlignment="1">
      <alignment horizontal="center"/>
    </xf>
    <xf numFmtId="2" fontId="4" fillId="7" borderId="26" xfId="0" applyNumberFormat="1" applyFont="1" applyFill="1" applyBorder="1" applyAlignment="1">
      <alignment horizontal="center"/>
    </xf>
    <xf numFmtId="2" fontId="6" fillId="7" borderId="31" xfId="0" applyNumberFormat="1" applyFont="1" applyFill="1" applyBorder="1" applyAlignment="1">
      <alignment horizontal="center"/>
    </xf>
    <xf numFmtId="2" fontId="6" fillId="7" borderId="12" xfId="0" applyNumberFormat="1" applyFont="1" applyFill="1" applyBorder="1" applyAlignment="1">
      <alignment horizontal="center"/>
    </xf>
    <xf numFmtId="0" fontId="0" fillId="7" borderId="12" xfId="0" applyFill="1" applyBorder="1" applyAlignment="1">
      <alignment horizontal="center" vertical="center" wrapText="1"/>
    </xf>
    <xf numFmtId="0" fontId="0" fillId="7" borderId="19" xfId="0" applyFill="1" applyBorder="1"/>
    <xf numFmtId="0" fontId="0" fillId="8" borderId="13" xfId="0" applyFill="1" applyBorder="1" applyAlignment="1">
      <alignment horizontal="center" vertical="center" wrapText="1"/>
    </xf>
    <xf numFmtId="0" fontId="0" fillId="8" borderId="4" xfId="0" applyFill="1" applyBorder="1"/>
    <xf numFmtId="2" fontId="8" fillId="8" borderId="38" xfId="0" applyNumberFormat="1" applyFont="1" applyFill="1" applyBorder="1" applyAlignment="1">
      <alignment horizontal="center"/>
    </xf>
    <xf numFmtId="2" fontId="8" fillId="8" borderId="4" xfId="0" applyNumberFormat="1" applyFont="1" applyFill="1" applyBorder="1" applyAlignment="1">
      <alignment horizontal="center"/>
    </xf>
    <xf numFmtId="2" fontId="6" fillId="8" borderId="38" xfId="0" applyNumberFormat="1" applyFont="1" applyFill="1" applyBorder="1" applyAlignment="1">
      <alignment horizontal="center"/>
    </xf>
    <xf numFmtId="2" fontId="6" fillId="8" borderId="31" xfId="0" applyNumberFormat="1" applyFont="1" applyFill="1" applyBorder="1" applyAlignment="1">
      <alignment horizontal="center"/>
    </xf>
    <xf numFmtId="2" fontId="4" fillId="8" borderId="38" xfId="0" applyNumberFormat="1" applyFont="1" applyFill="1" applyBorder="1" applyAlignment="1">
      <alignment horizontal="center"/>
    </xf>
    <xf numFmtId="2" fontId="4" fillId="8" borderId="4" xfId="0" applyNumberFormat="1" applyFont="1" applyFill="1" applyBorder="1" applyAlignment="1">
      <alignment horizontal="center"/>
    </xf>
    <xf numFmtId="2" fontId="4" fillId="8" borderId="31" xfId="0" applyNumberFormat="1" applyFont="1" applyFill="1" applyBorder="1" applyAlignment="1">
      <alignment horizontal="center"/>
    </xf>
    <xf numFmtId="2" fontId="8" fillId="8" borderId="26" xfId="0" applyNumberFormat="1" applyFont="1" applyFill="1" applyBorder="1" applyAlignment="1">
      <alignment horizontal="center"/>
    </xf>
    <xf numFmtId="2" fontId="4" fillId="8" borderId="26" xfId="0" applyNumberFormat="1" applyFont="1" applyFill="1" applyBorder="1" applyAlignment="1">
      <alignment horizontal="center"/>
    </xf>
    <xf numFmtId="0" fontId="0" fillId="8" borderId="12" xfId="0" applyFill="1" applyBorder="1" applyAlignment="1">
      <alignment horizontal="center" vertical="center" wrapText="1"/>
    </xf>
    <xf numFmtId="0" fontId="0" fillId="7" borderId="4" xfId="0" applyFill="1" applyBorder="1"/>
    <xf numFmtId="2" fontId="8" fillId="7" borderId="39" xfId="0" applyNumberFormat="1" applyFont="1" applyFill="1" applyBorder="1" applyAlignment="1">
      <alignment horizontal="center"/>
    </xf>
    <xf numFmtId="2" fontId="4" fillId="7" borderId="43" xfId="0" applyNumberFormat="1" applyFont="1" applyFill="1" applyBorder="1" applyAlignment="1">
      <alignment horizontal="center"/>
    </xf>
    <xf numFmtId="2" fontId="6" fillId="7" borderId="39" xfId="0" applyNumberFormat="1" applyFont="1" applyFill="1" applyBorder="1" applyAlignment="1">
      <alignment horizontal="center"/>
    </xf>
    <xf numFmtId="2" fontId="4" fillId="7" borderId="12" xfId="0" applyNumberFormat="1" applyFont="1" applyFill="1" applyBorder="1" applyAlignment="1">
      <alignment horizontal="center"/>
    </xf>
    <xf numFmtId="0" fontId="0" fillId="7" borderId="1" xfId="0" applyFill="1" applyBorder="1"/>
    <xf numFmtId="2" fontId="8" fillId="7" borderId="16" xfId="0" applyNumberFormat="1" applyFont="1" applyFill="1" applyBorder="1" applyAlignment="1">
      <alignment horizontal="center"/>
    </xf>
    <xf numFmtId="0" fontId="0" fillId="7" borderId="15" xfId="0" applyFill="1" applyBorder="1" applyAlignment="1">
      <alignment horizontal="center" vertical="center" wrapText="1"/>
    </xf>
    <xf numFmtId="0" fontId="0" fillId="7" borderId="9" xfId="0" applyFill="1" applyBorder="1"/>
    <xf numFmtId="2" fontId="8" fillId="7" borderId="40" xfId="0" applyNumberFormat="1" applyFont="1" applyFill="1" applyBorder="1" applyAlignment="1">
      <alignment horizontal="center"/>
    </xf>
    <xf numFmtId="2" fontId="8" fillId="7" borderId="29" xfId="0" applyNumberFormat="1" applyFont="1" applyFill="1" applyBorder="1" applyAlignment="1">
      <alignment horizontal="center"/>
    </xf>
    <xf numFmtId="2" fontId="6" fillId="7" borderId="40" xfId="0" applyNumberFormat="1" applyFont="1" applyFill="1" applyBorder="1" applyAlignment="1">
      <alignment horizontal="center"/>
    </xf>
    <xf numFmtId="2" fontId="8" fillId="7" borderId="44" xfId="0" applyNumberFormat="1" applyFont="1" applyFill="1" applyBorder="1" applyAlignment="1">
      <alignment horizontal="center"/>
    </xf>
    <xf numFmtId="2" fontId="6" fillId="7" borderId="29" xfId="0" applyNumberFormat="1" applyFont="1" applyFill="1" applyBorder="1" applyAlignment="1">
      <alignment horizontal="center"/>
    </xf>
    <xf numFmtId="2" fontId="6" fillId="7" borderId="15" xfId="0" applyNumberFormat="1" applyFont="1" applyFill="1" applyBorder="1" applyAlignment="1">
      <alignment horizontal="center"/>
    </xf>
    <xf numFmtId="2" fontId="8" fillId="7" borderId="22" xfId="0" applyNumberFormat="1" applyFont="1" applyFill="1" applyBorder="1" applyAlignment="1">
      <alignment horizontal="center"/>
    </xf>
    <xf numFmtId="2" fontId="4" fillId="7" borderId="29" xfId="0" applyNumberFormat="1" applyFont="1" applyFill="1" applyBorder="1" applyAlignment="1">
      <alignment horizontal="center"/>
    </xf>
    <xf numFmtId="2" fontId="6" fillId="7" borderId="34" xfId="0" applyNumberFormat="1" applyFont="1" applyFill="1" applyBorder="1" applyAlignment="1">
      <alignment horizontal="center"/>
    </xf>
    <xf numFmtId="0" fontId="0" fillId="0" borderId="0" xfId="0" applyBorder="1"/>
    <xf numFmtId="49" fontId="2" fillId="0" borderId="0" xfId="1" applyNumberFormat="1" applyFill="1" applyBorder="1" applyAlignment="1">
      <alignment horizontal="right"/>
    </xf>
    <xf numFmtId="0" fontId="2" fillId="0" borderId="0" xfId="1" applyFill="1" applyBorder="1"/>
    <xf numFmtId="49" fontId="2" fillId="0" borderId="0" xfId="1" applyNumberFormat="1" applyFill="1" applyAlignment="1">
      <alignment horizontal="right"/>
    </xf>
    <xf numFmtId="0" fontId="2" fillId="0" borderId="0" xfId="1" applyFill="1"/>
    <xf numFmtId="0" fontId="7" fillId="0" borderId="38" xfId="1" applyFont="1" applyFill="1" applyBorder="1" applyAlignment="1">
      <alignment horizontal="center" vertical="center" wrapText="1"/>
    </xf>
    <xf numFmtId="0" fontId="7" fillId="0" borderId="40" xfId="1" applyFont="1" applyFill="1" applyBorder="1" applyAlignment="1">
      <alignment horizontal="center" vertical="center" wrapText="1"/>
    </xf>
    <xf numFmtId="49" fontId="5" fillId="0" borderId="45" xfId="1" applyNumberFormat="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5" xfId="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0" fontId="7" fillId="0" borderId="4" xfId="1" applyFont="1" applyFill="1" applyBorder="1" applyAlignment="1">
      <alignment vertical="center" wrapText="1"/>
    </xf>
    <xf numFmtId="0" fontId="7" fillId="0" borderId="4" xfId="1" applyFont="1" applyFill="1" applyBorder="1" applyAlignment="1">
      <alignment horizontal="center" vertical="center" wrapText="1"/>
    </xf>
    <xf numFmtId="4" fontId="24" fillId="0" borderId="4" xfId="1" applyNumberFormat="1" applyFont="1" applyFill="1" applyBorder="1" applyAlignment="1">
      <alignment horizontal="center" vertical="center" wrapText="1"/>
    </xf>
    <xf numFmtId="4" fontId="24" fillId="0" borderId="9" xfId="1" applyNumberFormat="1" applyFont="1" applyFill="1" applyBorder="1" applyAlignment="1">
      <alignment horizontal="center" vertical="center" wrapText="1"/>
    </xf>
    <xf numFmtId="49" fontId="7" fillId="0" borderId="41" xfId="1" applyNumberFormat="1" applyFont="1" applyFill="1" applyBorder="1" applyAlignment="1">
      <alignment horizontal="center" vertical="center" wrapText="1"/>
    </xf>
    <xf numFmtId="0" fontId="7" fillId="0" borderId="38" xfId="1" applyFont="1" applyFill="1" applyBorder="1" applyAlignment="1">
      <alignment vertical="center" wrapText="1"/>
    </xf>
    <xf numFmtId="166" fontId="24" fillId="0" borderId="19" xfId="1" applyNumberFormat="1" applyFont="1" applyFill="1" applyBorder="1" applyAlignment="1">
      <alignment horizontal="center" vertical="center" wrapText="1"/>
    </xf>
    <xf numFmtId="166" fontId="24" fillId="0" borderId="22" xfId="1" applyNumberFormat="1" applyFont="1" applyFill="1" applyBorder="1" applyAlignment="1">
      <alignment horizontal="center" vertical="center" wrapText="1"/>
    </xf>
    <xf numFmtId="49" fontId="7" fillId="0" borderId="23" xfId="1" applyNumberFormat="1" applyFont="1" applyFill="1" applyBorder="1" applyAlignment="1">
      <alignment horizontal="center" vertical="center" wrapText="1"/>
    </xf>
    <xf numFmtId="0" fontId="7" fillId="0" borderId="26" xfId="1" applyFont="1" applyFill="1" applyBorder="1" applyAlignment="1">
      <alignment vertical="center" wrapText="1"/>
    </xf>
    <xf numFmtId="0" fontId="7" fillId="0" borderId="26" xfId="1" applyFont="1" applyFill="1" applyBorder="1" applyAlignment="1">
      <alignment horizontal="center" vertical="center" wrapText="1"/>
    </xf>
    <xf numFmtId="49" fontId="7" fillId="0" borderId="46" xfId="1" applyNumberFormat="1" applyFont="1" applyFill="1" applyBorder="1" applyAlignment="1">
      <alignment horizontal="center" vertical="center" wrapText="1"/>
    </xf>
    <xf numFmtId="0" fontId="7" fillId="0" borderId="0" xfId="1" applyFont="1" applyFill="1" applyBorder="1" applyAlignment="1">
      <alignment vertical="center" wrapText="1"/>
    </xf>
    <xf numFmtId="0" fontId="7" fillId="0" borderId="0" xfId="1" applyFont="1" applyFill="1" applyBorder="1" applyAlignment="1">
      <alignment horizontal="center" vertical="center" wrapText="1"/>
    </xf>
    <xf numFmtId="4" fontId="24" fillId="0" borderId="19" xfId="1" applyNumberFormat="1" applyFont="1" applyFill="1" applyBorder="1" applyAlignment="1">
      <alignment horizontal="center" vertical="center" wrapText="1"/>
    </xf>
    <xf numFmtId="4" fontId="24" fillId="0" borderId="22" xfId="1" applyNumberFormat="1" applyFont="1" applyFill="1" applyBorder="1" applyAlignment="1">
      <alignment horizontal="center" vertical="center" wrapText="1"/>
    </xf>
    <xf numFmtId="49" fontId="7" fillId="2" borderId="41" xfId="1" applyNumberFormat="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38" xfId="1" applyFont="1" applyFill="1" applyBorder="1" applyAlignment="1">
      <alignment horizontal="center" vertical="center" wrapText="1"/>
    </xf>
    <xf numFmtId="4" fontId="24" fillId="2" borderId="38" xfId="1" applyNumberFormat="1" applyFont="1" applyFill="1" applyBorder="1" applyAlignment="1">
      <alignment horizontal="center" vertical="center" wrapText="1"/>
    </xf>
    <xf numFmtId="4" fontId="24" fillId="2" borderId="40" xfId="1" applyNumberFormat="1" applyFont="1" applyFill="1" applyBorder="1" applyAlignment="1">
      <alignment horizontal="center" vertical="center" wrapText="1"/>
    </xf>
    <xf numFmtId="0" fontId="14" fillId="2" borderId="38" xfId="2" applyFont="1" applyFill="1" applyBorder="1" applyAlignment="1" applyProtection="1">
      <alignment vertical="center" wrapText="1"/>
    </xf>
    <xf numFmtId="0" fontId="5" fillId="2" borderId="38" xfId="1" applyFont="1" applyFill="1" applyBorder="1" applyAlignment="1">
      <alignment vertical="center" wrapText="1"/>
    </xf>
    <xf numFmtId="0" fontId="5" fillId="2" borderId="38" xfId="1" applyFont="1" applyFill="1" applyBorder="1" applyAlignment="1">
      <alignment horizontal="center" vertical="center" wrapText="1"/>
    </xf>
    <xf numFmtId="4" fontId="25" fillId="2" borderId="38" xfId="1" applyNumberFormat="1" applyFont="1" applyFill="1" applyBorder="1" applyAlignment="1">
      <alignment horizontal="center" vertical="center" wrapText="1"/>
    </xf>
    <xf numFmtId="4" fontId="25" fillId="2" borderId="40" xfId="1" applyNumberFormat="1" applyFont="1" applyFill="1" applyBorder="1" applyAlignment="1">
      <alignment horizontal="center" vertical="center" wrapText="1"/>
    </xf>
    <xf numFmtId="0" fontId="26" fillId="2" borderId="38" xfId="1" applyFont="1" applyFill="1" applyBorder="1" applyAlignment="1">
      <alignment horizontal="center" vertical="center" wrapText="1"/>
    </xf>
    <xf numFmtId="0" fontId="27" fillId="2" borderId="38" xfId="1" applyFont="1" applyFill="1" applyBorder="1" applyAlignment="1">
      <alignment horizontal="center" vertical="center" wrapText="1"/>
    </xf>
    <xf numFmtId="49" fontId="7" fillId="2" borderId="45" xfId="1" applyNumberFormat="1" applyFont="1" applyFill="1" applyBorder="1" applyAlignment="1">
      <alignment horizontal="center" vertical="center" wrapText="1"/>
    </xf>
    <xf numFmtId="0" fontId="7" fillId="2" borderId="12" xfId="1" applyFont="1" applyFill="1" applyBorder="1" applyAlignment="1">
      <alignment vertical="center" wrapText="1"/>
    </xf>
    <xf numFmtId="0" fontId="27" fillId="2" borderId="12" xfId="1" applyFont="1" applyFill="1" applyBorder="1" applyAlignment="1">
      <alignment horizontal="center" vertical="center" wrapText="1"/>
    </xf>
    <xf numFmtId="4" fontId="24" fillId="2" borderId="12" xfId="1" applyNumberFormat="1" applyFont="1" applyFill="1" applyBorder="1" applyAlignment="1">
      <alignment horizontal="center" vertical="center" wrapText="1"/>
    </xf>
    <xf numFmtId="4" fontId="24" fillId="2" borderId="15" xfId="1" applyNumberFormat="1" applyFont="1" applyFill="1" applyBorder="1" applyAlignment="1">
      <alignment horizontal="center" vertical="center" wrapText="1"/>
    </xf>
    <xf numFmtId="167" fontId="24" fillId="2" borderId="38" xfId="1" applyNumberFormat="1" applyFont="1" applyFill="1" applyBorder="1" applyAlignment="1">
      <alignment horizontal="center" vertical="center" wrapText="1"/>
    </xf>
    <xf numFmtId="167" fontId="24" fillId="2" borderId="40" xfId="1" applyNumberFormat="1" applyFont="1" applyFill="1" applyBorder="1" applyAlignment="1">
      <alignment horizontal="center" vertical="center" wrapText="1"/>
    </xf>
    <xf numFmtId="2" fontId="24" fillId="2" borderId="38" xfId="1" applyNumberFormat="1" applyFont="1" applyFill="1" applyBorder="1" applyAlignment="1">
      <alignment horizontal="center" vertical="center" wrapText="1"/>
    </xf>
    <xf numFmtId="2" fontId="24" fillId="2" borderId="40" xfId="1" applyNumberFormat="1" applyFont="1" applyFill="1" applyBorder="1" applyAlignment="1">
      <alignment horizontal="center" vertical="center" wrapText="1"/>
    </xf>
    <xf numFmtId="4" fontId="28" fillId="0" borderId="0" xfId="3" applyNumberFormat="1" applyFont="1" applyFill="1" applyBorder="1" applyAlignment="1" applyProtection="1">
      <alignment horizontal="center" vertical="center" wrapText="1"/>
    </xf>
    <xf numFmtId="0" fontId="19" fillId="0" borderId="0" xfId="3" applyFont="1" applyProtection="1">
      <protection locked="0"/>
    </xf>
    <xf numFmtId="4" fontId="19" fillId="0" borderId="0" xfId="3" applyNumberFormat="1" applyFont="1" applyProtection="1">
      <protection locked="0"/>
    </xf>
    <xf numFmtId="2" fontId="25" fillId="2" borderId="38" xfId="1" applyNumberFormat="1" applyFont="1" applyFill="1" applyBorder="1" applyAlignment="1">
      <alignment horizontal="center" vertical="center" wrapText="1"/>
    </xf>
    <xf numFmtId="2" fontId="25" fillId="2" borderId="40"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0" fontId="7" fillId="2" borderId="26" xfId="1" applyFont="1" applyFill="1" applyBorder="1" applyAlignment="1">
      <alignment vertical="center" wrapText="1"/>
    </xf>
    <xf numFmtId="0" fontId="27" fillId="2" borderId="26" xfId="1" applyFont="1" applyFill="1" applyBorder="1" applyAlignment="1">
      <alignment horizontal="center" vertical="center" wrapText="1"/>
    </xf>
    <xf numFmtId="0" fontId="2" fillId="0" borderId="0" xfId="1"/>
    <xf numFmtId="0" fontId="5" fillId="9" borderId="38" xfId="1" applyFont="1" applyFill="1" applyBorder="1" applyAlignment="1">
      <alignment vertical="center" wrapText="1"/>
    </xf>
    <xf numFmtId="0" fontId="5" fillId="9" borderId="38" xfId="1" applyFont="1" applyFill="1" applyBorder="1" applyAlignment="1">
      <alignment horizontal="center" vertical="center" wrapText="1"/>
    </xf>
    <xf numFmtId="2" fontId="25" fillId="9" borderId="38" xfId="1" applyNumberFormat="1" applyFont="1" applyFill="1" applyBorder="1" applyAlignment="1">
      <alignment horizontal="center" vertical="center" wrapText="1"/>
    </xf>
    <xf numFmtId="2" fontId="25" fillId="9" borderId="40" xfId="1" applyNumberFormat="1" applyFont="1" applyFill="1" applyBorder="1" applyAlignment="1">
      <alignment horizontal="center" vertical="center" wrapText="1"/>
    </xf>
    <xf numFmtId="0" fontId="26" fillId="9" borderId="38" xfId="1" applyFont="1" applyFill="1" applyBorder="1" applyAlignment="1">
      <alignment horizontal="center" vertical="center" wrapText="1"/>
    </xf>
    <xf numFmtId="1" fontId="2" fillId="0" borderId="0" xfId="1" applyNumberFormat="1"/>
    <xf numFmtId="0" fontId="27" fillId="0" borderId="38" xfId="1" applyFont="1" applyFill="1" applyBorder="1" applyAlignment="1">
      <alignment horizontal="center" vertical="center" wrapText="1"/>
    </xf>
    <xf numFmtId="2" fontId="24" fillId="7" borderId="38" xfId="1" applyNumberFormat="1" applyFont="1" applyFill="1" applyBorder="1" applyAlignment="1">
      <alignment horizontal="center" vertical="center" wrapText="1"/>
    </xf>
    <xf numFmtId="2" fontId="24" fillId="7" borderId="40" xfId="1" applyNumberFormat="1" applyFont="1" applyFill="1" applyBorder="1" applyAlignment="1">
      <alignment horizontal="center" vertical="center" wrapText="1"/>
    </xf>
    <xf numFmtId="49" fontId="7" fillId="0" borderId="25" xfId="1" applyNumberFormat="1" applyFont="1" applyFill="1" applyBorder="1" applyAlignment="1">
      <alignment horizontal="center" vertical="center" wrapText="1"/>
    </xf>
    <xf numFmtId="0" fontId="27" fillId="0" borderId="26" xfId="1" applyFont="1" applyFill="1" applyBorder="1" applyAlignment="1">
      <alignment horizontal="center" vertical="center" wrapText="1"/>
    </xf>
    <xf numFmtId="2" fontId="24" fillId="9" borderId="38" xfId="1" applyNumberFormat="1" applyFont="1" applyFill="1" applyBorder="1" applyAlignment="1">
      <alignment horizontal="center" vertical="center" wrapText="1"/>
    </xf>
    <xf numFmtId="2" fontId="24" fillId="9" borderId="40" xfId="1" applyNumberFormat="1" applyFont="1" applyFill="1" applyBorder="1" applyAlignment="1">
      <alignment horizontal="center" vertical="center" wrapText="1"/>
    </xf>
    <xf numFmtId="49" fontId="7" fillId="0" borderId="45" xfId="1" applyNumberFormat="1" applyFont="1" applyFill="1" applyBorder="1" applyAlignment="1">
      <alignment horizontal="center" vertical="center" wrapText="1"/>
    </xf>
    <xf numFmtId="0" fontId="5" fillId="9" borderId="12" xfId="1" applyFont="1" applyFill="1" applyBorder="1" applyAlignment="1">
      <alignment vertical="center" wrapText="1"/>
    </xf>
    <xf numFmtId="0" fontId="26" fillId="9" borderId="12" xfId="1" applyFont="1" applyFill="1" applyBorder="1" applyAlignment="1">
      <alignment horizontal="center" vertical="center" wrapText="1"/>
    </xf>
    <xf numFmtId="2" fontId="25" fillId="9" borderId="12" xfId="1" applyNumberFormat="1" applyFont="1" applyFill="1" applyBorder="1" applyAlignment="1">
      <alignment horizontal="center" vertical="center" wrapText="1"/>
    </xf>
    <xf numFmtId="2" fontId="25" fillId="9" borderId="15" xfId="1" applyNumberFormat="1"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Border="1" applyAlignment="1">
      <alignmen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5" fillId="0" borderId="3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left" vertical="center" wrapText="1"/>
    </xf>
    <xf numFmtId="2" fontId="7" fillId="0" borderId="17" xfId="0" applyNumberFormat="1" applyFont="1" applyBorder="1" applyAlignment="1">
      <alignment horizontal="center" vertical="center" wrapText="1"/>
    </xf>
    <xf numFmtId="2" fontId="7" fillId="0" borderId="18" xfId="0" applyNumberFormat="1" applyFont="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22" xfId="0" applyNumberFormat="1" applyFont="1" applyBorder="1" applyAlignment="1">
      <alignment horizontal="center" vertical="center" wrapText="1"/>
    </xf>
    <xf numFmtId="2" fontId="7" fillId="0" borderId="21" xfId="0" applyNumberFormat="1" applyFont="1" applyBorder="1" applyAlignment="1">
      <alignment horizontal="center" vertical="center" wrapText="1"/>
    </xf>
    <xf numFmtId="2" fontId="7" fillId="0" borderId="20" xfId="0" applyNumberFormat="1" applyFont="1" applyBorder="1" applyAlignment="1">
      <alignment horizontal="center" vertical="center" wrapText="1"/>
    </xf>
    <xf numFmtId="0" fontId="7" fillId="0" borderId="39" xfId="0" applyFont="1" applyBorder="1" applyAlignment="1">
      <alignment horizontal="left" vertical="center" wrapText="1"/>
    </xf>
    <xf numFmtId="2" fontId="7" fillId="0" borderId="37"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7" fillId="0" borderId="38" xfId="0" applyNumberFormat="1" applyFont="1" applyBorder="1" applyAlignment="1">
      <alignment horizontal="center" vertical="center" wrapText="1"/>
    </xf>
    <xf numFmtId="2" fontId="7" fillId="0" borderId="40" xfId="0" applyNumberFormat="1" applyFont="1" applyBorder="1" applyAlignment="1">
      <alignment horizontal="center" vertical="center" wrapText="1"/>
    </xf>
    <xf numFmtId="2" fontId="7" fillId="0" borderId="57"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49" fontId="7" fillId="0" borderId="41" xfId="0" applyNumberFormat="1" applyFont="1" applyBorder="1" applyAlignment="1">
      <alignment horizontal="center" vertical="center" wrapText="1"/>
    </xf>
    <xf numFmtId="0" fontId="5" fillId="0" borderId="39" xfId="0" applyFont="1" applyBorder="1" applyAlignment="1">
      <alignment horizontal="left" vertical="center" wrapText="1"/>
    </xf>
    <xf numFmtId="2" fontId="5" fillId="0" borderId="38" xfId="0" applyNumberFormat="1" applyFont="1" applyBorder="1" applyAlignment="1">
      <alignment horizontal="center" vertical="center" wrapText="1"/>
    </xf>
    <xf numFmtId="2" fontId="5" fillId="0" borderId="40" xfId="0" applyNumberFormat="1" applyFont="1" applyBorder="1" applyAlignment="1">
      <alignment horizontal="center" vertical="center" wrapText="1"/>
    </xf>
    <xf numFmtId="2" fontId="5" fillId="0" borderId="39" xfId="0" applyNumberFormat="1" applyFont="1" applyBorder="1" applyAlignment="1">
      <alignment horizontal="center" vertical="center" wrapText="1"/>
    </xf>
    <xf numFmtId="0" fontId="7" fillId="0" borderId="14" xfId="0" applyFont="1" applyBorder="1" applyAlignment="1">
      <alignment horizontal="left" vertical="center" wrapText="1"/>
    </xf>
    <xf numFmtId="2" fontId="7" fillId="0" borderId="67" xfId="0" applyNumberFormat="1" applyFont="1" applyBorder="1" applyAlignment="1">
      <alignment horizontal="center" vertical="center" wrapText="1"/>
    </xf>
    <xf numFmtId="2" fontId="7" fillId="0" borderId="45"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2" fontId="7" fillId="0" borderId="15"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7" fillId="0" borderId="14" xfId="0" applyNumberFormat="1" applyFont="1" applyBorder="1" applyAlignment="1">
      <alignment horizontal="center" vertical="center" wrapText="1"/>
    </xf>
    <xf numFmtId="0" fontId="0" fillId="0" borderId="0" xfId="0" applyAlignment="1">
      <alignment horizontal="center"/>
    </xf>
    <xf numFmtId="0" fontId="7" fillId="0" borderId="3" xfId="0" applyFont="1" applyBorder="1" applyAlignment="1">
      <alignment horizontal="center" vertical="center" wrapText="1"/>
    </xf>
    <xf numFmtId="0" fontId="7" fillId="0" borderId="5" xfId="0" applyFont="1" applyBorder="1" applyAlignment="1">
      <alignment horizontal="left" vertical="center" wrapText="1"/>
    </xf>
    <xf numFmtId="2" fontId="7" fillId="0" borderId="35" xfId="0" applyNumberFormat="1" applyFont="1" applyBorder="1" applyAlignment="1">
      <alignment horizontal="center" vertical="top" wrapText="1"/>
    </xf>
    <xf numFmtId="2" fontId="7" fillId="0" borderId="7" xfId="0" applyNumberFormat="1" applyFont="1" applyBorder="1" applyAlignment="1">
      <alignment horizontal="center" vertical="top" wrapText="1"/>
    </xf>
    <xf numFmtId="2" fontId="7" fillId="0" borderId="4" xfId="0" applyNumberFormat="1" applyFont="1" applyBorder="1" applyAlignment="1">
      <alignment horizontal="center" vertical="top" wrapText="1"/>
    </xf>
    <xf numFmtId="2" fontId="7" fillId="0" borderId="5" xfId="0" applyNumberFormat="1" applyFont="1" applyBorder="1" applyAlignment="1">
      <alignment horizontal="center" vertical="top" wrapText="1"/>
    </xf>
    <xf numFmtId="2" fontId="7" fillId="0" borderId="3" xfId="0" applyNumberFormat="1" applyFont="1" applyBorder="1" applyAlignment="1">
      <alignment horizontal="center" vertical="top" wrapText="1"/>
    </xf>
    <xf numFmtId="2" fontId="7" fillId="0" borderId="9" xfId="0" applyNumberFormat="1" applyFont="1" applyBorder="1" applyAlignment="1">
      <alignment horizontal="center" vertical="top" wrapText="1"/>
    </xf>
    <xf numFmtId="2" fontId="7" fillId="0" borderId="37" xfId="0" applyNumberFormat="1" applyFont="1" applyBorder="1" applyAlignment="1">
      <alignment horizontal="center" vertical="top" wrapText="1"/>
    </xf>
    <xf numFmtId="2" fontId="7" fillId="0" borderId="57" xfId="0" applyNumberFormat="1" applyFont="1" applyBorder="1" applyAlignment="1">
      <alignment horizontal="center" vertical="top" wrapText="1"/>
    </xf>
    <xf numFmtId="2" fontId="7" fillId="0" borderId="38" xfId="0" applyNumberFormat="1" applyFont="1" applyBorder="1" applyAlignment="1">
      <alignment horizontal="center" vertical="top" wrapText="1"/>
    </xf>
    <xf numFmtId="2" fontId="7" fillId="0" borderId="39" xfId="0" applyNumberFormat="1" applyFont="1" applyBorder="1" applyAlignment="1">
      <alignment horizontal="center" vertical="top" wrapText="1"/>
    </xf>
    <xf numFmtId="2" fontId="7" fillId="0" borderId="41" xfId="0" applyNumberFormat="1" applyFont="1" applyBorder="1" applyAlignment="1">
      <alignment horizontal="center" vertical="top" wrapText="1"/>
    </xf>
    <xf numFmtId="2" fontId="7" fillId="0" borderId="40" xfId="0" applyNumberFormat="1" applyFont="1" applyBorder="1" applyAlignment="1">
      <alignment horizontal="center" vertical="top" wrapText="1"/>
    </xf>
    <xf numFmtId="2" fontId="5" fillId="0" borderId="38" xfId="0" applyNumberFormat="1" applyFont="1" applyBorder="1" applyAlignment="1">
      <alignment horizontal="center" vertical="top" wrapText="1"/>
    </xf>
    <xf numFmtId="2" fontId="5" fillId="0" borderId="40" xfId="0" applyNumberFormat="1" applyFont="1" applyBorder="1" applyAlignment="1">
      <alignment horizontal="center" vertical="top" wrapText="1"/>
    </xf>
    <xf numFmtId="2" fontId="5" fillId="0" borderId="39" xfId="0" applyNumberFormat="1" applyFont="1" applyBorder="1" applyAlignment="1">
      <alignment horizontal="center" vertical="top" wrapText="1"/>
    </xf>
    <xf numFmtId="2" fontId="7" fillId="0" borderId="67" xfId="0" applyNumberFormat="1" applyFont="1" applyBorder="1" applyAlignment="1">
      <alignment horizontal="center" vertical="top" wrapText="1"/>
    </xf>
    <xf numFmtId="2" fontId="7" fillId="0" borderId="13" xfId="0" applyNumberFormat="1" applyFont="1" applyBorder="1" applyAlignment="1">
      <alignment horizontal="center" vertical="top" wrapText="1"/>
    </xf>
    <xf numFmtId="2" fontId="7" fillId="0" borderId="12" xfId="0" applyNumberFormat="1" applyFont="1" applyBorder="1" applyAlignment="1">
      <alignment horizontal="center" vertical="top" wrapText="1"/>
    </xf>
    <xf numFmtId="2" fontId="7" fillId="0" borderId="14" xfId="0" applyNumberFormat="1" applyFont="1" applyBorder="1" applyAlignment="1">
      <alignment horizontal="center" vertical="top" wrapText="1"/>
    </xf>
    <xf numFmtId="2" fontId="7" fillId="0" borderId="45" xfId="0" applyNumberFormat="1" applyFont="1" applyBorder="1" applyAlignment="1">
      <alignment horizontal="center" vertical="top" wrapText="1"/>
    </xf>
    <xf numFmtId="2" fontId="7" fillId="0" borderId="15" xfId="0" applyNumberFormat="1" applyFont="1" applyBorder="1" applyAlignment="1">
      <alignment horizontal="center" vertical="top" wrapText="1"/>
    </xf>
    <xf numFmtId="0" fontId="4" fillId="0" borderId="0" xfId="0" applyFont="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2" fontId="6" fillId="8" borderId="26" xfId="0" applyNumberFormat="1" applyFont="1" applyFill="1" applyBorder="1" applyAlignment="1">
      <alignment horizontal="center" vertical="center"/>
    </xf>
    <xf numFmtId="2" fontId="6" fillId="8" borderId="48" xfId="0" applyNumberFormat="1" applyFont="1" applyFill="1" applyBorder="1" applyAlignment="1">
      <alignment horizontal="center" vertical="center"/>
    </xf>
    <xf numFmtId="2" fontId="4" fillId="8" borderId="26" xfId="0" applyNumberFormat="1" applyFont="1" applyFill="1" applyBorder="1" applyAlignment="1">
      <alignment horizontal="center" vertical="center"/>
    </xf>
    <xf numFmtId="2" fontId="4" fillId="8" borderId="48" xfId="0" applyNumberFormat="1" applyFont="1" applyFill="1" applyBorder="1" applyAlignment="1">
      <alignment horizontal="center" vertical="center"/>
    </xf>
    <xf numFmtId="0" fontId="15" fillId="0" borderId="51" xfId="2" applyFont="1" applyFill="1" applyBorder="1" applyAlignment="1" applyProtection="1">
      <alignment horizontal="center" vertical="center" wrapText="1"/>
    </xf>
    <xf numFmtId="0" fontId="15" fillId="0" borderId="61" xfId="2" applyFont="1" applyFill="1" applyBorder="1" applyAlignment="1" applyProtection="1">
      <alignment horizontal="center" vertical="center" wrapText="1"/>
    </xf>
    <xf numFmtId="0" fontId="15" fillId="0" borderId="56" xfId="2" applyFont="1" applyFill="1" applyBorder="1" applyAlignment="1" applyProtection="1">
      <alignment horizontal="center" vertical="center" wrapText="1"/>
    </xf>
    <xf numFmtId="0" fontId="12" fillId="0" borderId="63" xfId="2" applyFont="1" applyBorder="1" applyAlignment="1" applyProtection="1">
      <alignment horizontal="center" vertical="top"/>
    </xf>
    <xf numFmtId="49" fontId="17" fillId="0" borderId="30" xfId="2" applyNumberFormat="1" applyFont="1" applyBorder="1" applyAlignment="1" applyProtection="1">
      <alignment horizontal="center" vertical="center" wrapText="1"/>
    </xf>
    <xf numFmtId="49" fontId="17" fillId="0" borderId="16" xfId="2" applyNumberFormat="1" applyFont="1" applyBorder="1" applyAlignment="1" applyProtection="1">
      <alignment horizontal="center" vertical="center" wrapText="1"/>
    </xf>
    <xf numFmtId="0" fontId="12" fillId="0" borderId="60" xfId="2" applyFont="1" applyBorder="1" applyAlignment="1" applyProtection="1">
      <alignment horizontal="center" vertical="center" wrapText="1"/>
    </xf>
    <xf numFmtId="0" fontId="12" fillId="0" borderId="59" xfId="2" applyFont="1" applyBorder="1" applyAlignment="1" applyProtection="1">
      <alignment horizontal="center" vertical="center" wrapText="1"/>
    </xf>
    <xf numFmtId="0" fontId="14" fillId="0" borderId="32" xfId="2" applyFont="1" applyBorder="1" applyAlignment="1" applyProtection="1">
      <alignment horizontal="center" vertical="center" wrapText="1"/>
    </xf>
    <xf numFmtId="0" fontId="14" fillId="0" borderId="20" xfId="2" applyFont="1" applyBorder="1" applyAlignment="1" applyProtection="1">
      <alignment horizontal="center" vertical="center" wrapText="1"/>
    </xf>
    <xf numFmtId="0" fontId="15" fillId="0" borderId="1" xfId="2" applyFont="1" applyBorder="1" applyAlignment="1" applyProtection="1">
      <alignment horizontal="center" vertical="center"/>
    </xf>
    <xf numFmtId="0" fontId="15" fillId="0" borderId="6" xfId="2" applyFont="1" applyBorder="1" applyAlignment="1" applyProtection="1">
      <alignment horizontal="center" vertical="center"/>
    </xf>
    <xf numFmtId="0" fontId="15" fillId="0" borderId="8" xfId="2" applyFont="1" applyBorder="1" applyAlignment="1" applyProtection="1">
      <alignment horizontal="center" vertical="center"/>
    </xf>
    <xf numFmtId="0" fontId="15" fillId="0" borderId="6" xfId="2" applyFont="1" applyFill="1" applyBorder="1" applyAlignment="1">
      <alignment horizontal="center" vertical="center"/>
    </xf>
    <xf numFmtId="0" fontId="15" fillId="0" borderId="8" xfId="2" applyFont="1" applyFill="1" applyBorder="1" applyAlignment="1">
      <alignment horizontal="center" vertical="center"/>
    </xf>
    <xf numFmtId="0" fontId="15" fillId="0" borderId="6" xfId="2" applyFont="1" applyFill="1" applyBorder="1" applyAlignment="1" applyProtection="1">
      <alignment horizontal="center" vertical="center" wrapText="1"/>
    </xf>
    <xf numFmtId="0" fontId="25" fillId="2" borderId="1"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25" fillId="0" borderId="16" xfId="1" applyFont="1" applyFill="1" applyBorder="1" applyAlignment="1">
      <alignment horizontal="center" vertical="center" wrapText="1"/>
    </xf>
    <xf numFmtId="0" fontId="25" fillId="0" borderId="59" xfId="1"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15" fillId="0" borderId="0" xfId="0" applyNumberFormat="1" applyFont="1" applyFill="1" applyBorder="1" applyAlignment="1" applyProtection="1">
      <alignment horizontal="center" vertical="top" wrapText="1"/>
    </xf>
    <xf numFmtId="0" fontId="3" fillId="0" borderId="0" xfId="1" applyFont="1" applyFill="1" applyBorder="1" applyAlignment="1">
      <alignment horizontal="center"/>
    </xf>
    <xf numFmtId="0" fontId="2" fillId="0" borderId="0" xfId="1" applyFill="1" applyBorder="1" applyAlignment="1">
      <alignment horizontal="right"/>
    </xf>
    <xf numFmtId="49" fontId="24" fillId="0" borderId="3" xfId="1" applyNumberFormat="1" applyFont="1" applyFill="1" applyBorder="1" applyAlignment="1">
      <alignment horizontal="center" vertical="center" wrapText="1"/>
    </xf>
    <xf numFmtId="49" fontId="24" fillId="0" borderId="41" xfId="1" applyNumberFormat="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4" fillId="0" borderId="38" xfId="1" applyFont="1" applyFill="1" applyBorder="1" applyAlignment="1">
      <alignment horizontal="center" vertical="center" wrapText="1"/>
    </xf>
    <xf numFmtId="0" fontId="24" fillId="0" borderId="31" xfId="1" applyFont="1" applyFill="1" applyBorder="1" applyAlignment="1">
      <alignment horizontal="center" vertical="center" wrapText="1"/>
    </xf>
    <xf numFmtId="0" fontId="24" fillId="0" borderId="19" xfId="1" applyFont="1" applyFill="1" applyBorder="1" applyAlignment="1">
      <alignment horizontal="center" vertical="center" wrapText="1"/>
    </xf>
    <xf numFmtId="0" fontId="11" fillId="0" borderId="6" xfId="2" applyFont="1" applyBorder="1" applyAlignment="1" applyProtection="1">
      <alignment horizontal="center"/>
      <protection locked="0"/>
    </xf>
    <xf numFmtId="0" fontId="11" fillId="0" borderId="8" xfId="2" applyFont="1" applyBorder="1" applyAlignment="1" applyProtection="1">
      <alignment horizontal="center"/>
      <protection locked="0"/>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0" xfId="0" applyFont="1" applyAlignment="1">
      <alignment horizontal="right" vertical="center" wrapText="1"/>
    </xf>
    <xf numFmtId="0" fontId="29" fillId="0" borderId="0" xfId="0" applyFont="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cellXfs>
  <cellStyles count="4">
    <cellStyle name="Звичайний" xfId="0" builtinId="0"/>
    <cellStyle name="Обычный 3 11 3 2" xfId="2"/>
    <cellStyle name="Обычный 3 11 3 3 2" xfId="3"/>
    <cellStyle name="Обычный 4_Лист1" xfId="1"/>
  </cellStyles>
  <dxfs count="0"/>
  <tableStyles count="0" defaultTableStyle="TableStyleMedium2" defaultPivotStyle="PivotStyleMedium9"/>
  <colors>
    <mruColors>
      <color rgb="FFB3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0;&#1030;&#1053;&#1030;&#1064;&#1091;&#1090;..%202023-24%20&#1073;&#1077;&#1079;%20&#1087;.108%20,&#1079;&#1073;.&#1079;-&#1090;&#1072;&#1051;&#1052;&#10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ІНСТРУКЦІЯ"/>
      <sheetName val="0_Вхідні дані"/>
      <sheetName val="1_Структ по елем"/>
      <sheetName val="2_ФОП"/>
      <sheetName val="3_Окремі елем"/>
      <sheetName val="Д2.Д1"/>
      <sheetName val="Д3"/>
      <sheetName val="Д4.Д4"/>
      <sheetName val="Д5.Д6"/>
      <sheetName val="Д7н"/>
      <sheetName val="Д6стар."/>
      <sheetName val="Д20.Д8"/>
      <sheetName val="Д10н"/>
      <sheetName val="Д8.Д11"/>
      <sheetName val="Д12н"/>
      <sheetName val="Д9.Д13 1-но ст"/>
      <sheetName val="Д13н "/>
      <sheetName val="Д28н 2х ст."/>
      <sheetName val="Д10старий"/>
      <sheetName val="Д11.Д18"/>
      <sheetName val="Д12.Д15"/>
      <sheetName val="Д13.Д16"/>
      <sheetName val="Д14.Д17"/>
      <sheetName val="Д15.Д20"/>
      <sheetName val="Д16.Д19"/>
      <sheetName val="Д17.Д21"/>
      <sheetName val="Д2-р"/>
      <sheetName val="Д3-р"/>
      <sheetName val="Д4-р"/>
      <sheetName val="Д5-р"/>
      <sheetName val="Д6-р"/>
      <sheetName val="Д7-р"/>
      <sheetName val="Д8-р"/>
      <sheetName val="Д9-р"/>
      <sheetName val="Д10-р"/>
      <sheetName val="Д11-р"/>
      <sheetName val="Д12-р"/>
      <sheetName val="Д13-р"/>
      <sheetName val="Д14-р"/>
      <sheetName val="Д15-р"/>
      <sheetName val="Д16-р"/>
      <sheetName val="Д17-р"/>
      <sheetName val="Д18-р"/>
      <sheetName val="Д19-р"/>
      <sheetName val="Д20-р"/>
      <sheetName val="Д21-р"/>
      <sheetName val="Д22-р"/>
      <sheetName val="Д23-р"/>
      <sheetName val="Ліцензіати"/>
      <sheetName val="Д24н"/>
      <sheetName val="Д25н"/>
      <sheetName val="Д26н.тар."/>
      <sheetName val="Д27н"/>
      <sheetName val="Д14н"/>
      <sheetName val="Д22н"/>
      <sheetName val="Д23н"/>
      <sheetName val="Д19.Д2ні"/>
      <sheetName val="Д18.Д3 ні"/>
      <sheetName val="Д21.Д5ні"/>
      <sheetName val="Д7.Д9ні"/>
      <sheetName val="Д29ні"/>
      <sheetName val="Д30ні"/>
      <sheetName val="ПЕРЕВІРКА"/>
      <sheetName val="Усередн.тариф"/>
      <sheetName val="структ.витрат звед."/>
      <sheetName val="стр.витр.нас"/>
      <sheetName val="стр.витр.бюдж."/>
      <sheetName val="стр.витр.ін."/>
      <sheetName val="стр.витр.рел."/>
      <sheetName val="структ.тар.звед."/>
      <sheetName val="стр тар вир Ріш"/>
      <sheetName val="стр транс безЦТП"/>
      <sheetName val="стр транс з ЦТП"/>
      <sheetName val="стр пост"/>
      <sheetName val="стр 1но ст."/>
      <sheetName val="стр 2-х ст."/>
      <sheetName val="стр.ГВ"/>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7">
          <cell r="E17">
            <v>0</v>
          </cell>
          <cell r="F17">
            <v>0</v>
          </cell>
          <cell r="G17">
            <v>0</v>
          </cell>
          <cell r="H17">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zoomScale="80" zoomScaleNormal="80" workbookViewId="0">
      <selection activeCell="R13" sqref="R13"/>
    </sheetView>
  </sheetViews>
  <sheetFormatPr defaultRowHeight="15" x14ac:dyDescent="0.25"/>
  <cols>
    <col min="1" max="1" width="42" customWidth="1"/>
    <col min="2" max="2" width="12.28515625" customWidth="1"/>
    <col min="3" max="3" width="12.42578125" customWidth="1"/>
    <col min="4" max="4" width="11.85546875" customWidth="1"/>
    <col min="5" max="5" width="12.5703125" customWidth="1"/>
    <col min="6" max="6" width="12" customWidth="1"/>
    <col min="7" max="7" width="12.42578125" customWidth="1"/>
    <col min="8" max="8" width="11.7109375" customWidth="1"/>
    <col min="9" max="9" width="12.7109375" customWidth="1"/>
    <col min="10" max="10" width="11.85546875" customWidth="1"/>
    <col min="11" max="11" width="12.85546875" customWidth="1"/>
    <col min="12" max="12" width="12.140625" customWidth="1"/>
  </cols>
  <sheetData>
    <row r="2" spans="1:12" ht="15.75" x14ac:dyDescent="0.25">
      <c r="A2" s="362" t="s">
        <v>30</v>
      </c>
      <c r="B2" s="362"/>
      <c r="C2" s="362"/>
      <c r="D2" s="362"/>
      <c r="E2" s="362"/>
      <c r="F2" s="362"/>
      <c r="G2" s="362"/>
      <c r="H2" s="362"/>
      <c r="I2" s="362"/>
      <c r="J2" s="362"/>
      <c r="K2" s="362"/>
      <c r="L2" s="8"/>
    </row>
    <row r="3" spans="1:12" ht="15.75" thickBot="1" x14ac:dyDescent="0.3"/>
    <row r="4" spans="1:12" ht="32.25" customHeight="1" x14ac:dyDescent="0.25">
      <c r="A4" s="363" t="s">
        <v>0</v>
      </c>
      <c r="B4" s="365" t="s">
        <v>1</v>
      </c>
      <c r="C4" s="367" t="s">
        <v>2</v>
      </c>
      <c r="D4" s="368"/>
      <c r="E4" s="368"/>
      <c r="F4" s="369"/>
      <c r="G4" s="367" t="s">
        <v>3</v>
      </c>
      <c r="H4" s="368"/>
      <c r="I4" s="367" t="s">
        <v>4</v>
      </c>
      <c r="J4" s="368"/>
      <c r="K4" s="367" t="s">
        <v>5</v>
      </c>
      <c r="L4" s="370"/>
    </row>
    <row r="5" spans="1:12" ht="45.75" thickBot="1" x14ac:dyDescent="0.3">
      <c r="A5" s="364"/>
      <c r="B5" s="366"/>
      <c r="C5" s="162" t="s">
        <v>87</v>
      </c>
      <c r="D5" s="200" t="s">
        <v>25</v>
      </c>
      <c r="E5" s="187" t="s">
        <v>6</v>
      </c>
      <c r="F5" s="189" t="s">
        <v>88</v>
      </c>
      <c r="G5" s="162" t="s">
        <v>87</v>
      </c>
      <c r="H5" s="187" t="s">
        <v>6</v>
      </c>
      <c r="I5" s="162" t="s">
        <v>87</v>
      </c>
      <c r="J5" s="187" t="s">
        <v>6</v>
      </c>
      <c r="K5" s="162" t="s">
        <v>87</v>
      </c>
      <c r="L5" s="208" t="s">
        <v>6</v>
      </c>
    </row>
    <row r="6" spans="1:12" x14ac:dyDescent="0.25">
      <c r="A6" s="20" t="s">
        <v>18</v>
      </c>
      <c r="B6" s="1"/>
      <c r="C6" s="163"/>
      <c r="D6" s="190"/>
      <c r="E6" s="201"/>
      <c r="F6" s="190"/>
      <c r="G6" s="163"/>
      <c r="H6" s="201"/>
      <c r="I6" s="173"/>
      <c r="J6" s="188"/>
      <c r="K6" s="206"/>
      <c r="L6" s="209"/>
    </row>
    <row r="7" spans="1:12" ht="15.75" x14ac:dyDescent="0.25">
      <c r="A7" s="9" t="s">
        <v>10</v>
      </c>
      <c r="B7" s="3" t="s">
        <v>7</v>
      </c>
      <c r="C7" s="164">
        <v>1429.85</v>
      </c>
      <c r="D7" s="191">
        <v>1420.32</v>
      </c>
      <c r="E7" s="179">
        <v>1415.25</v>
      </c>
      <c r="F7" s="191">
        <v>1420.32</v>
      </c>
      <c r="G7" s="165">
        <v>2217.1799999999998</v>
      </c>
      <c r="H7" s="179">
        <v>2519.09</v>
      </c>
      <c r="I7" s="164">
        <v>5069.6099999999997</v>
      </c>
      <c r="J7" s="179">
        <v>2519.09</v>
      </c>
      <c r="K7" s="165">
        <v>2780.53</v>
      </c>
      <c r="L7" s="210">
        <v>2519.09</v>
      </c>
    </row>
    <row r="8" spans="1:12" ht="15.75" x14ac:dyDescent="0.25">
      <c r="A8" s="9" t="s">
        <v>11</v>
      </c>
      <c r="B8" s="3" t="s">
        <v>7</v>
      </c>
      <c r="C8" s="164">
        <v>485.76</v>
      </c>
      <c r="D8" s="191">
        <v>424.43</v>
      </c>
      <c r="E8" s="179">
        <v>508.49</v>
      </c>
      <c r="F8" s="191">
        <v>424.43</v>
      </c>
      <c r="G8" s="165">
        <v>550.82000000000005</v>
      </c>
      <c r="H8" s="179">
        <v>615.76</v>
      </c>
      <c r="I8" s="165">
        <v>926.98</v>
      </c>
      <c r="J8" s="179">
        <v>608.75</v>
      </c>
      <c r="K8" s="165">
        <v>617.48</v>
      </c>
      <c r="L8" s="210">
        <v>605.74</v>
      </c>
    </row>
    <row r="9" spans="1:12" ht="15.75" x14ac:dyDescent="0.25">
      <c r="A9" s="9" t="s">
        <v>12</v>
      </c>
      <c r="B9" s="3" t="s">
        <v>7</v>
      </c>
      <c r="C9" s="165">
        <v>549.77</v>
      </c>
      <c r="D9" s="191">
        <v>489.25</v>
      </c>
      <c r="E9" s="202">
        <v>581.38</v>
      </c>
      <c r="F9" s="191">
        <v>489.25</v>
      </c>
      <c r="G9" s="165">
        <v>614.83000000000004</v>
      </c>
      <c r="H9" s="179">
        <v>688.65</v>
      </c>
      <c r="I9" s="165">
        <v>990.99</v>
      </c>
      <c r="J9" s="202">
        <v>681.64</v>
      </c>
      <c r="K9" s="174"/>
      <c r="L9" s="211"/>
    </row>
    <row r="10" spans="1:12" ht="15.75" x14ac:dyDescent="0.25">
      <c r="A10" s="10" t="s">
        <v>13</v>
      </c>
      <c r="B10" s="4" t="s">
        <v>7</v>
      </c>
      <c r="C10" s="166">
        <v>15.38</v>
      </c>
      <c r="D10" s="191">
        <v>15.66</v>
      </c>
      <c r="E10" s="180">
        <v>17.2</v>
      </c>
      <c r="F10" s="191">
        <v>15.66</v>
      </c>
      <c r="G10" s="174">
        <v>15.38</v>
      </c>
      <c r="H10" s="180">
        <v>17.2</v>
      </c>
      <c r="I10" s="174">
        <v>15.38</v>
      </c>
      <c r="J10" s="180">
        <v>17.2</v>
      </c>
      <c r="K10" s="174">
        <v>15.38</v>
      </c>
      <c r="L10" s="211">
        <v>17.2</v>
      </c>
    </row>
    <row r="11" spans="1:12" ht="44.25" customHeight="1" x14ac:dyDescent="0.25">
      <c r="A11" s="11" t="s">
        <v>26</v>
      </c>
      <c r="B11" s="2" t="s">
        <v>7</v>
      </c>
      <c r="C11" s="167">
        <v>1930.99</v>
      </c>
      <c r="D11" s="191">
        <v>1860.41</v>
      </c>
      <c r="E11" s="181">
        <f>E7+E8+E10</f>
        <v>1940.94</v>
      </c>
      <c r="F11" s="195">
        <v>1860.41</v>
      </c>
      <c r="G11" s="175">
        <v>2783.38</v>
      </c>
      <c r="H11" s="181">
        <f>H7+H8+H10</f>
        <v>3152.05</v>
      </c>
      <c r="I11" s="175">
        <v>6011.97</v>
      </c>
      <c r="J11" s="181">
        <f>J7+J8+J10</f>
        <v>3145.04</v>
      </c>
      <c r="K11" s="175">
        <v>3413.39</v>
      </c>
      <c r="L11" s="212">
        <f>L7+L8+L10</f>
        <v>3142.0299999999997</v>
      </c>
    </row>
    <row r="12" spans="1:12" ht="44.25" customHeight="1" x14ac:dyDescent="0.25">
      <c r="A12" s="11" t="s">
        <v>27</v>
      </c>
      <c r="B12" s="2" t="s">
        <v>7</v>
      </c>
      <c r="C12" s="168">
        <v>1995</v>
      </c>
      <c r="D12" s="191">
        <v>1925.23</v>
      </c>
      <c r="E12" s="203">
        <f>E7+E9+E10</f>
        <v>2013.8300000000002</v>
      </c>
      <c r="F12" s="195">
        <v>1925.23</v>
      </c>
      <c r="G12" s="169">
        <v>2847.39</v>
      </c>
      <c r="H12" s="203">
        <f>H7+H9+H10</f>
        <v>3224.94</v>
      </c>
      <c r="I12" s="169">
        <v>6075.98</v>
      </c>
      <c r="J12" s="203">
        <f>J7+J9+J10</f>
        <v>3217.93</v>
      </c>
      <c r="K12" s="176">
        <v>0</v>
      </c>
      <c r="L12" s="213">
        <v>0</v>
      </c>
    </row>
    <row r="13" spans="1:12" ht="44.25" customHeight="1" x14ac:dyDescent="0.25">
      <c r="A13" s="11" t="s">
        <v>14</v>
      </c>
      <c r="B13" s="3"/>
      <c r="C13" s="167"/>
      <c r="D13" s="191"/>
      <c r="E13" s="202"/>
      <c r="F13" s="195"/>
      <c r="G13" s="175"/>
      <c r="H13" s="179"/>
      <c r="I13" s="175"/>
      <c r="J13" s="179"/>
      <c r="K13" s="165"/>
      <c r="L13" s="210"/>
    </row>
    <row r="14" spans="1:12" ht="27" customHeight="1" x14ac:dyDescent="0.25">
      <c r="A14" s="6" t="s">
        <v>15</v>
      </c>
      <c r="B14" s="13" t="s">
        <v>7</v>
      </c>
      <c r="C14" s="167">
        <v>1070.22</v>
      </c>
      <c r="D14" s="191">
        <v>1051.8699999999999</v>
      </c>
      <c r="E14" s="204">
        <v>1069.31</v>
      </c>
      <c r="F14" s="195">
        <v>1051.8699999999999</v>
      </c>
      <c r="G14" s="175">
        <v>1895.07</v>
      </c>
      <c r="H14" s="181">
        <v>2237.6799999999998</v>
      </c>
      <c r="I14" s="175">
        <v>4974.8</v>
      </c>
      <c r="J14" s="181">
        <v>2232.1999999999998</v>
      </c>
      <c r="K14" s="175">
        <v>2497.4899999999998</v>
      </c>
      <c r="L14" s="212">
        <v>2229.88</v>
      </c>
    </row>
    <row r="15" spans="1:12" ht="27" customHeight="1" x14ac:dyDescent="0.25">
      <c r="A15" s="14" t="s">
        <v>16</v>
      </c>
      <c r="B15" s="4" t="s">
        <v>8</v>
      </c>
      <c r="C15" s="169">
        <v>141571.37</v>
      </c>
      <c r="D15" s="191">
        <v>129965.49</v>
      </c>
      <c r="E15" s="182">
        <v>140316.88</v>
      </c>
      <c r="F15" s="195">
        <v>129965.49</v>
      </c>
      <c r="G15" s="169">
        <v>141136.15</v>
      </c>
      <c r="H15" s="182">
        <v>142397.65</v>
      </c>
      <c r="I15" s="169">
        <v>150681.73000000001</v>
      </c>
      <c r="J15" s="182">
        <v>130029.2</v>
      </c>
      <c r="K15" s="169">
        <v>142807.16</v>
      </c>
      <c r="L15" s="214">
        <v>139448.65</v>
      </c>
    </row>
    <row r="16" spans="1:12" ht="27.75" customHeight="1" thickBot="1" x14ac:dyDescent="0.3">
      <c r="A16" s="14" t="s">
        <v>17</v>
      </c>
      <c r="B16" s="4" t="s">
        <v>8</v>
      </c>
      <c r="C16" s="169">
        <v>157063.44</v>
      </c>
      <c r="D16" s="198">
        <v>144043.63</v>
      </c>
      <c r="E16" s="182">
        <v>157504.79999999999</v>
      </c>
      <c r="F16" s="199">
        <v>144043.63</v>
      </c>
      <c r="G16" s="169">
        <v>152870.53</v>
      </c>
      <c r="H16" s="181">
        <v>155451.46</v>
      </c>
      <c r="I16" s="169">
        <v>160355.44</v>
      </c>
      <c r="J16" s="181">
        <v>140581.14000000001</v>
      </c>
      <c r="K16" s="172">
        <v>0</v>
      </c>
      <c r="L16" s="215">
        <v>0</v>
      </c>
    </row>
    <row r="17" spans="1:12" ht="31.5" customHeight="1" x14ac:dyDescent="0.25">
      <c r="A17" s="21" t="s">
        <v>19</v>
      </c>
      <c r="B17" s="5"/>
      <c r="C17" s="170"/>
      <c r="D17" s="192"/>
      <c r="E17" s="183"/>
      <c r="F17" s="196"/>
      <c r="G17" s="177"/>
      <c r="H17" s="183"/>
      <c r="I17" s="177"/>
      <c r="J17" s="183"/>
      <c r="K17" s="207"/>
      <c r="L17" s="216"/>
    </row>
    <row r="18" spans="1:12" ht="38.25" customHeight="1" x14ac:dyDescent="0.25">
      <c r="A18" s="6" t="s">
        <v>20</v>
      </c>
      <c r="B18" s="13" t="s">
        <v>7</v>
      </c>
      <c r="C18" s="167">
        <v>1284.26</v>
      </c>
      <c r="D18" s="193">
        <v>1417.92</v>
      </c>
      <c r="E18" s="181">
        <v>1283.17</v>
      </c>
      <c r="F18" s="195">
        <v>1417.92</v>
      </c>
      <c r="G18" s="175">
        <v>2274.09</v>
      </c>
      <c r="H18" s="181">
        <v>2685.22</v>
      </c>
      <c r="I18" s="175">
        <v>5969.76</v>
      </c>
      <c r="J18" s="181">
        <v>2678.64</v>
      </c>
      <c r="K18" s="175">
        <v>2996.99</v>
      </c>
      <c r="L18" s="212">
        <v>2675.86</v>
      </c>
    </row>
    <row r="19" spans="1:12" ht="40.5" customHeight="1" x14ac:dyDescent="0.25">
      <c r="A19" s="14" t="s">
        <v>21</v>
      </c>
      <c r="B19" s="4" t="s">
        <v>8</v>
      </c>
      <c r="C19" s="168">
        <v>169885.65</v>
      </c>
      <c r="D19" s="371">
        <v>32607.35</v>
      </c>
      <c r="E19" s="184">
        <v>168380.26</v>
      </c>
      <c r="F19" s="373">
        <v>32607.35</v>
      </c>
      <c r="G19" s="178">
        <v>169363.37</v>
      </c>
      <c r="H19" s="184">
        <v>170877.18</v>
      </c>
      <c r="I19" s="178">
        <v>180818.07</v>
      </c>
      <c r="J19" s="184">
        <v>156035.04</v>
      </c>
      <c r="K19" s="178">
        <v>171368.59</v>
      </c>
      <c r="L19" s="217">
        <v>167338.38</v>
      </c>
    </row>
    <row r="20" spans="1:12" ht="41.25" customHeight="1" thickBot="1" x14ac:dyDescent="0.3">
      <c r="A20" s="14" t="s">
        <v>22</v>
      </c>
      <c r="B20" s="4" t="s">
        <v>8</v>
      </c>
      <c r="C20" s="172">
        <v>188476.13</v>
      </c>
      <c r="D20" s="372"/>
      <c r="E20" s="205">
        <v>189005.76</v>
      </c>
      <c r="F20" s="374"/>
      <c r="G20" s="178">
        <v>183444.64</v>
      </c>
      <c r="H20" s="184">
        <v>186541.75</v>
      </c>
      <c r="I20" s="178">
        <v>192426.53</v>
      </c>
      <c r="J20" s="184">
        <v>168697.37</v>
      </c>
      <c r="K20" s="178">
        <v>0</v>
      </c>
      <c r="L20" s="217">
        <v>0</v>
      </c>
    </row>
    <row r="21" spans="1:12" ht="30" customHeight="1" x14ac:dyDescent="0.25">
      <c r="A21" s="22" t="s">
        <v>23</v>
      </c>
      <c r="B21" s="19"/>
      <c r="C21" s="171"/>
      <c r="D21" s="194"/>
      <c r="E21" s="185"/>
      <c r="F21" s="197"/>
      <c r="G21" s="171"/>
      <c r="H21" s="185"/>
      <c r="I21" s="171"/>
      <c r="J21" s="185"/>
      <c r="K21" s="171"/>
      <c r="L21" s="218"/>
    </row>
    <row r="22" spans="1:12" ht="30" customHeight="1" x14ac:dyDescent="0.25">
      <c r="A22" s="12" t="s">
        <v>28</v>
      </c>
      <c r="B22" s="82" t="s">
        <v>9</v>
      </c>
      <c r="C22" s="169">
        <v>124.01</v>
      </c>
      <c r="D22" s="371">
        <v>94.11</v>
      </c>
      <c r="E22" s="182">
        <v>124.66</v>
      </c>
      <c r="F22" s="373">
        <v>94.11</v>
      </c>
      <c r="G22" s="169">
        <v>169.47</v>
      </c>
      <c r="H22" s="182">
        <v>189.11</v>
      </c>
      <c r="I22" s="169">
        <v>342</v>
      </c>
      <c r="J22" s="182">
        <v>188.72</v>
      </c>
      <c r="K22" s="169">
        <v>0</v>
      </c>
      <c r="L22" s="214">
        <v>0</v>
      </c>
    </row>
    <row r="23" spans="1:12" ht="30.75" customHeight="1" thickBot="1" x14ac:dyDescent="0.3">
      <c r="A23" s="18" t="s">
        <v>29</v>
      </c>
      <c r="B23" s="81" t="s">
        <v>9</v>
      </c>
      <c r="C23" s="172">
        <v>120.55</v>
      </c>
      <c r="D23" s="372"/>
      <c r="E23" s="186">
        <v>120.78</v>
      </c>
      <c r="F23" s="374"/>
      <c r="G23" s="172">
        <v>167.59</v>
      </c>
      <c r="H23" s="186">
        <v>185.14</v>
      </c>
      <c r="I23" s="172">
        <v>338.76</v>
      </c>
      <c r="J23" s="186">
        <v>184.9</v>
      </c>
      <c r="K23" s="172">
        <v>201.61</v>
      </c>
      <c r="L23" s="215">
        <v>185.14</v>
      </c>
    </row>
    <row r="24" spans="1:12" ht="15.75" x14ac:dyDescent="0.25">
      <c r="A24" s="15"/>
      <c r="B24" s="16"/>
      <c r="C24" s="17"/>
      <c r="D24" s="17"/>
      <c r="E24" s="17"/>
      <c r="F24" s="17"/>
      <c r="G24" s="17"/>
      <c r="H24" s="17"/>
      <c r="I24" s="17"/>
      <c r="J24" s="17"/>
      <c r="K24" s="17"/>
      <c r="L24" s="17"/>
    </row>
    <row r="26" spans="1:12" x14ac:dyDescent="0.25">
      <c r="E26" s="83"/>
      <c r="F26" s="83"/>
      <c r="G26" s="83"/>
      <c r="H26" s="83"/>
      <c r="I26" s="83"/>
      <c r="J26" s="83"/>
      <c r="K26" s="83"/>
      <c r="L26" s="83"/>
    </row>
    <row r="27" spans="1:12" x14ac:dyDescent="0.25">
      <c r="E27" s="83"/>
      <c r="H27" s="83"/>
      <c r="J27" s="83"/>
      <c r="L27" s="83"/>
    </row>
    <row r="28" spans="1:12" x14ac:dyDescent="0.25">
      <c r="E28" s="83"/>
      <c r="H28" s="83"/>
      <c r="J28" s="83"/>
      <c r="L28" s="83"/>
    </row>
    <row r="32" spans="1:12" x14ac:dyDescent="0.25">
      <c r="A32" s="7"/>
    </row>
  </sheetData>
  <mergeCells count="11">
    <mergeCell ref="D22:D23"/>
    <mergeCell ref="D19:D20"/>
    <mergeCell ref="F19:F20"/>
    <mergeCell ref="F22:F23"/>
    <mergeCell ref="A2:K2"/>
    <mergeCell ref="A4:A5"/>
    <mergeCell ref="B4:B5"/>
    <mergeCell ref="C4:F4"/>
    <mergeCell ref="G4:H4"/>
    <mergeCell ref="I4:J4"/>
    <mergeCell ref="K4:L4"/>
  </mergeCells>
  <pageMargins left="0" right="0" top="0.74803149606299213" bottom="0" header="0.31496062992125984" footer="0.31496062992125984"/>
  <pageSetup paperSize="9" scale="7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zoomScale="75" zoomScaleNormal="75" workbookViewId="0">
      <selection activeCell="R17" sqref="R17"/>
    </sheetView>
  </sheetViews>
  <sheetFormatPr defaultColWidth="9.140625" defaultRowHeight="15" x14ac:dyDescent="0.25"/>
  <cols>
    <col min="1" max="1" width="5.42578125" style="74" customWidth="1"/>
    <col min="2" max="2" width="39.28515625" style="23" customWidth="1"/>
    <col min="3" max="3" width="8.28515625" style="23" customWidth="1"/>
    <col min="4" max="4" width="12.42578125" style="23" customWidth="1"/>
    <col min="5" max="5" width="12.85546875" style="78" customWidth="1"/>
    <col min="6" max="6" width="10.28515625" style="78" customWidth="1"/>
    <col min="7" max="7" width="13.28515625" style="78" customWidth="1"/>
    <col min="8" max="8" width="12.85546875" style="78" customWidth="1"/>
    <col min="9" max="9" width="10.42578125" style="78" customWidth="1"/>
    <col min="10" max="10" width="13" style="78" customWidth="1"/>
    <col min="11" max="11" width="12.85546875" style="78" customWidth="1"/>
    <col min="12" max="12" width="10.5703125" style="78" customWidth="1"/>
    <col min="13" max="13" width="12.85546875" style="78" customWidth="1"/>
    <col min="14" max="14" width="13.7109375" style="23" customWidth="1"/>
    <col min="15" max="15" width="10.42578125" style="23" customWidth="1"/>
    <col min="16" max="16" width="13.42578125" style="23" customWidth="1"/>
    <col min="17" max="17" width="12.85546875" style="23" customWidth="1"/>
    <col min="18" max="18" width="11.42578125" style="23" customWidth="1"/>
    <col min="19" max="19" width="10.140625" style="23" customWidth="1"/>
    <col min="20" max="16384" width="9.140625" style="23"/>
  </cols>
  <sheetData>
    <row r="1" spans="1:19" ht="33.75" customHeight="1" thickBot="1" x14ac:dyDescent="0.3">
      <c r="A1" s="378" t="s">
        <v>85</v>
      </c>
      <c r="B1" s="378"/>
      <c r="C1" s="378"/>
      <c r="D1" s="378"/>
      <c r="E1" s="378"/>
      <c r="F1" s="378"/>
      <c r="G1" s="378"/>
      <c r="H1" s="378"/>
      <c r="I1" s="378"/>
      <c r="J1" s="378"/>
      <c r="K1" s="378"/>
      <c r="L1" s="378"/>
      <c r="M1" s="378"/>
      <c r="N1" s="378"/>
      <c r="O1" s="378"/>
      <c r="P1" s="378"/>
      <c r="Q1" s="378"/>
      <c r="R1" s="378"/>
    </row>
    <row r="2" spans="1:19" ht="33.75" customHeight="1" thickBot="1" x14ac:dyDescent="0.3">
      <c r="A2" s="379" t="s">
        <v>31</v>
      </c>
      <c r="B2" s="381" t="s">
        <v>0</v>
      </c>
      <c r="C2" s="383" t="s">
        <v>32</v>
      </c>
      <c r="D2" s="385" t="s">
        <v>2</v>
      </c>
      <c r="E2" s="386"/>
      <c r="F2" s="386"/>
      <c r="G2" s="385" t="s">
        <v>3</v>
      </c>
      <c r="H2" s="386"/>
      <c r="I2" s="387"/>
      <c r="J2" s="388" t="s">
        <v>4</v>
      </c>
      <c r="K2" s="388"/>
      <c r="L2" s="389"/>
      <c r="M2" s="390" t="s">
        <v>5</v>
      </c>
      <c r="N2" s="390"/>
      <c r="O2" s="390"/>
      <c r="P2" s="375" t="s">
        <v>33</v>
      </c>
      <c r="Q2" s="376"/>
      <c r="R2" s="377"/>
    </row>
    <row r="3" spans="1:19" ht="42.75" customHeight="1" x14ac:dyDescent="0.25">
      <c r="A3" s="380"/>
      <c r="B3" s="382"/>
      <c r="C3" s="384"/>
      <c r="D3" s="105" t="s">
        <v>34</v>
      </c>
      <c r="E3" s="24" t="s">
        <v>35</v>
      </c>
      <c r="F3" s="26" t="s">
        <v>89</v>
      </c>
      <c r="G3" s="105" t="s">
        <v>34</v>
      </c>
      <c r="H3" s="24" t="s">
        <v>35</v>
      </c>
      <c r="I3" s="25" t="s">
        <v>89</v>
      </c>
      <c r="J3" s="115" t="s">
        <v>34</v>
      </c>
      <c r="K3" s="24" t="s">
        <v>35</v>
      </c>
      <c r="L3" s="25" t="s">
        <v>89</v>
      </c>
      <c r="M3" s="115" t="s">
        <v>34</v>
      </c>
      <c r="N3" s="24" t="s">
        <v>35</v>
      </c>
      <c r="O3" s="25" t="s">
        <v>89</v>
      </c>
      <c r="P3" s="125" t="s">
        <v>36</v>
      </c>
      <c r="Q3" s="80" t="s">
        <v>86</v>
      </c>
      <c r="R3" s="27" t="s">
        <v>24</v>
      </c>
    </row>
    <row r="4" spans="1:19" ht="12.75" customHeight="1" thickBot="1" x14ac:dyDescent="0.3">
      <c r="A4" s="28">
        <v>1</v>
      </c>
      <c r="B4" s="29">
        <v>2</v>
      </c>
      <c r="C4" s="29">
        <v>3</v>
      </c>
      <c r="D4" s="106">
        <v>4</v>
      </c>
      <c r="E4" s="89">
        <v>6</v>
      </c>
      <c r="F4" s="90">
        <v>7</v>
      </c>
      <c r="G4" s="106">
        <v>8</v>
      </c>
      <c r="H4" s="89">
        <v>10</v>
      </c>
      <c r="I4" s="86">
        <v>11</v>
      </c>
      <c r="J4" s="116">
        <v>12</v>
      </c>
      <c r="K4" s="89">
        <v>14</v>
      </c>
      <c r="L4" s="86">
        <v>15</v>
      </c>
      <c r="M4" s="116">
        <v>16</v>
      </c>
      <c r="N4" s="91">
        <v>17</v>
      </c>
      <c r="O4" s="91">
        <v>18</v>
      </c>
      <c r="P4" s="126">
        <v>19</v>
      </c>
      <c r="Q4" s="88">
        <v>21</v>
      </c>
      <c r="R4" s="92">
        <v>22</v>
      </c>
    </row>
    <row r="5" spans="1:19" s="31" customFormat="1" ht="22.5" customHeight="1" thickBot="1" x14ac:dyDescent="0.3">
      <c r="A5" s="128">
        <v>1</v>
      </c>
      <c r="B5" s="129" t="s">
        <v>37</v>
      </c>
      <c r="C5" s="130" t="s">
        <v>38</v>
      </c>
      <c r="D5" s="107">
        <v>510261.68322665407</v>
      </c>
      <c r="E5" s="131">
        <v>499655.11</v>
      </c>
      <c r="F5" s="132">
        <f>D5/E5*100-100</f>
        <v>2.1227788957575342</v>
      </c>
      <c r="G5" s="107">
        <v>79296.027175070863</v>
      </c>
      <c r="H5" s="131">
        <v>89168.69</v>
      </c>
      <c r="I5" s="133">
        <f>G5/H5*100-100</f>
        <v>-11.071893985354208</v>
      </c>
      <c r="J5" s="117">
        <v>31718.006660123665</v>
      </c>
      <c r="K5" s="131">
        <v>15997.97</v>
      </c>
      <c r="L5" s="132">
        <f>J5/K5*100-100</f>
        <v>98.262696205353961</v>
      </c>
      <c r="M5" s="107">
        <v>91.036242900922915</v>
      </c>
      <c r="N5" s="131">
        <v>81.87</v>
      </c>
      <c r="O5" s="133">
        <f>M5/N5*100-100</f>
        <v>11.196094907686472</v>
      </c>
      <c r="P5" s="107">
        <v>621366.75330474949</v>
      </c>
      <c r="Q5" s="134">
        <f>E5+H5+K5+N5</f>
        <v>604903.64</v>
      </c>
      <c r="R5" s="133">
        <f>P5/Q5*100-100</f>
        <v>2.7216092309759574</v>
      </c>
    </row>
    <row r="6" spans="1:19" s="31" customFormat="1" ht="20.25" customHeight="1" thickBot="1" x14ac:dyDescent="0.3">
      <c r="A6" s="147" t="s">
        <v>39</v>
      </c>
      <c r="B6" s="148" t="s">
        <v>40</v>
      </c>
      <c r="C6" s="149" t="s">
        <v>38</v>
      </c>
      <c r="D6" s="150">
        <v>413206.73142804613</v>
      </c>
      <c r="E6" s="151">
        <v>393155.58</v>
      </c>
      <c r="F6" s="152">
        <f t="shared" ref="F6:F31" si="0">D6/E6*100-100</f>
        <v>5.100055155784915</v>
      </c>
      <c r="G6" s="150">
        <v>69349.519887101313</v>
      </c>
      <c r="H6" s="151">
        <v>78049.86</v>
      </c>
      <c r="I6" s="153">
        <f t="shared" ref="I6:I31" si="1">G6/H6*100-100</f>
        <v>-11.147156590541854</v>
      </c>
      <c r="J6" s="154">
        <v>29882.65517409848</v>
      </c>
      <c r="K6" s="151">
        <v>13993.18</v>
      </c>
      <c r="L6" s="152">
        <f t="shared" ref="L6:L29" si="2">J6/K6*100-100</f>
        <v>113.55156707838017</v>
      </c>
      <c r="M6" s="150">
        <v>82.085016068300888</v>
      </c>
      <c r="N6" s="151">
        <v>71.97</v>
      </c>
      <c r="O6" s="153">
        <f t="shared" ref="O6:O29" si="3">M6/N6*100-100</f>
        <v>14.054489465472969</v>
      </c>
      <c r="P6" s="150">
        <v>512520.99150531425</v>
      </c>
      <c r="Q6" s="155">
        <f>E6+H6+K6+N6+0.005</f>
        <v>485270.59499999997</v>
      </c>
      <c r="R6" s="153">
        <f t="shared" ref="R6:R29" si="4">P6/Q6*100-100</f>
        <v>5.6155054079290068</v>
      </c>
    </row>
    <row r="7" spans="1:19" ht="18" customHeight="1" x14ac:dyDescent="0.25">
      <c r="A7" s="33" t="s">
        <v>41</v>
      </c>
      <c r="B7" s="34" t="s">
        <v>42</v>
      </c>
      <c r="C7" s="35" t="s">
        <v>38</v>
      </c>
      <c r="D7" s="109">
        <v>359954.14664293197</v>
      </c>
      <c r="E7" s="98">
        <v>336375.21</v>
      </c>
      <c r="F7" s="100">
        <f t="shared" si="0"/>
        <v>7.0097129461270242</v>
      </c>
      <c r="G7" s="109">
        <v>63808.658450334471</v>
      </c>
      <c r="H7" s="98">
        <v>72066.8</v>
      </c>
      <c r="I7" s="102">
        <f t="shared" si="1"/>
        <v>-11.459009626715115</v>
      </c>
      <c r="J7" s="119">
        <v>28859.70861772916</v>
      </c>
      <c r="K7" s="98">
        <v>12913.04</v>
      </c>
      <c r="L7" s="100">
        <f t="shared" si="2"/>
        <v>123.49275319931758</v>
      </c>
      <c r="M7" s="109">
        <v>77.068182608650034</v>
      </c>
      <c r="N7" s="98">
        <v>66.64</v>
      </c>
      <c r="O7" s="102">
        <f t="shared" si="3"/>
        <v>15.648533326305582</v>
      </c>
      <c r="P7" s="108">
        <v>452699.58189360419</v>
      </c>
      <c r="Q7" s="97">
        <f t="shared" ref="Q7:Q29" si="5">E7+H7+K7+N7</f>
        <v>421421.69</v>
      </c>
      <c r="R7" s="102">
        <f t="shared" si="4"/>
        <v>7.4219938450733878</v>
      </c>
    </row>
    <row r="8" spans="1:19" ht="18" customHeight="1" x14ac:dyDescent="0.25">
      <c r="A8" s="36" t="s">
        <v>43</v>
      </c>
      <c r="B8" s="37" t="s">
        <v>84</v>
      </c>
      <c r="C8" s="38" t="s">
        <v>38</v>
      </c>
      <c r="D8" s="109">
        <v>42455.261874590869</v>
      </c>
      <c r="E8" s="98">
        <v>44838.14</v>
      </c>
      <c r="F8" s="100">
        <f t="shared" si="0"/>
        <v>-5.3144000295487928</v>
      </c>
      <c r="G8" s="109">
        <v>4420.3130891182209</v>
      </c>
      <c r="H8" s="98">
        <v>4710.6400000000003</v>
      </c>
      <c r="I8" s="102">
        <f t="shared" si="1"/>
        <v>-6.1632158450184988</v>
      </c>
      <c r="J8" s="119">
        <v>816.13803477942156</v>
      </c>
      <c r="K8" s="98">
        <v>851.06</v>
      </c>
      <c r="L8" s="100">
        <f t="shared" si="2"/>
        <v>-4.1033493784901651</v>
      </c>
      <c r="M8" s="109">
        <v>4.0023967214912926</v>
      </c>
      <c r="N8" s="98">
        <v>4.17</v>
      </c>
      <c r="O8" s="102">
        <f t="shared" si="3"/>
        <v>-4.0192632735900986</v>
      </c>
      <c r="P8" s="108">
        <v>47695.715395210005</v>
      </c>
      <c r="Q8" s="97">
        <f t="shared" si="5"/>
        <v>50404.009999999995</v>
      </c>
      <c r="R8" s="102">
        <f t="shared" si="4"/>
        <v>-5.3731728979301181</v>
      </c>
      <c r="S8" s="40"/>
    </row>
    <row r="9" spans="1:19" ht="24" customHeight="1" x14ac:dyDescent="0.25">
      <c r="A9" s="36" t="s">
        <v>44</v>
      </c>
      <c r="B9" s="41" t="s">
        <v>45</v>
      </c>
      <c r="C9" s="42" t="s">
        <v>38</v>
      </c>
      <c r="D9" s="109">
        <v>1645.0835608749956</v>
      </c>
      <c r="E9" s="98">
        <v>1624.44</v>
      </c>
      <c r="F9" s="100">
        <f t="shared" si="0"/>
        <v>1.2708109179160516</v>
      </c>
      <c r="G9" s="109">
        <v>177.22917354155427</v>
      </c>
      <c r="H9" s="98">
        <v>178.16</v>
      </c>
      <c r="I9" s="102">
        <f t="shared" si="1"/>
        <v>-0.52246657972929711</v>
      </c>
      <c r="J9" s="119">
        <v>32.578132236686692</v>
      </c>
      <c r="K9" s="98">
        <v>32</v>
      </c>
      <c r="L9" s="100">
        <f t="shared" si="2"/>
        <v>1.8066632396459141</v>
      </c>
      <c r="M9" s="109">
        <v>0.166089846763606</v>
      </c>
      <c r="N9" s="98">
        <v>0.16</v>
      </c>
      <c r="O9" s="102">
        <f t="shared" si="3"/>
        <v>3.8061542272537423</v>
      </c>
      <c r="P9" s="108">
        <v>1855.0569565000001</v>
      </c>
      <c r="Q9" s="97">
        <f>E9+H9+K9+N9+0.005</f>
        <v>1834.7650000000003</v>
      </c>
      <c r="R9" s="102">
        <f t="shared" si="4"/>
        <v>1.1059703286251761</v>
      </c>
      <c r="S9" s="40"/>
    </row>
    <row r="10" spans="1:19" ht="22.5" customHeight="1" x14ac:dyDescent="0.25">
      <c r="A10" s="36" t="s">
        <v>46</v>
      </c>
      <c r="B10" s="41" t="s">
        <v>47</v>
      </c>
      <c r="C10" s="42" t="s">
        <v>38</v>
      </c>
      <c r="D10" s="109">
        <v>9152.2393496483382</v>
      </c>
      <c r="E10" s="98">
        <v>10317.799999999999</v>
      </c>
      <c r="F10" s="100">
        <f t="shared" si="0"/>
        <v>-11.296600538406068</v>
      </c>
      <c r="G10" s="109">
        <v>943.31917410705591</v>
      </c>
      <c r="H10" s="98">
        <v>1094.25</v>
      </c>
      <c r="I10" s="102">
        <f t="shared" si="1"/>
        <v>-13.793084385921333</v>
      </c>
      <c r="J10" s="119">
        <v>174.23038935321256</v>
      </c>
      <c r="K10" s="98">
        <v>197.08</v>
      </c>
      <c r="L10" s="100">
        <f t="shared" si="2"/>
        <v>-11.594078874968261</v>
      </c>
      <c r="M10" s="109">
        <v>0.84834689139595654</v>
      </c>
      <c r="N10" s="98">
        <v>0.99</v>
      </c>
      <c r="O10" s="102">
        <f t="shared" si="3"/>
        <v>-14.30839480848924</v>
      </c>
      <c r="P10" s="108">
        <v>10270.637260000001</v>
      </c>
      <c r="Q10" s="97">
        <f t="shared" si="5"/>
        <v>11610.119999999999</v>
      </c>
      <c r="R10" s="102">
        <f t="shared" si="4"/>
        <v>-11.537199787771328</v>
      </c>
      <c r="S10" s="40"/>
    </row>
    <row r="11" spans="1:19" s="31" customFormat="1" ht="18" customHeight="1" thickBot="1" x14ac:dyDescent="0.3">
      <c r="A11" s="156" t="s">
        <v>48</v>
      </c>
      <c r="B11" s="157" t="s">
        <v>49</v>
      </c>
      <c r="C11" s="158" t="s">
        <v>38</v>
      </c>
      <c r="D11" s="150">
        <v>69064.00827687433</v>
      </c>
      <c r="E11" s="151">
        <v>75637.119999999995</v>
      </c>
      <c r="F11" s="152">
        <f t="shared" si="0"/>
        <v>-8.6903252306878755</v>
      </c>
      <c r="G11" s="150">
        <v>7080.9435439046574</v>
      </c>
      <c r="H11" s="151">
        <v>7891.96</v>
      </c>
      <c r="I11" s="153">
        <f t="shared" si="1"/>
        <v>-10.276489694516215</v>
      </c>
      <c r="J11" s="154">
        <v>1306.4737050116239</v>
      </c>
      <c r="K11" s="151">
        <v>1423.04</v>
      </c>
      <c r="L11" s="152">
        <f t="shared" si="2"/>
        <v>-8.1913575857583822</v>
      </c>
      <c r="M11" s="150">
        <v>6.3761342093896101</v>
      </c>
      <c r="N11" s="151">
        <v>7.02</v>
      </c>
      <c r="O11" s="153">
        <f t="shared" si="3"/>
        <v>-9.1718773591223623</v>
      </c>
      <c r="P11" s="150">
        <v>77457.801659999997</v>
      </c>
      <c r="Q11" s="155">
        <f t="shared" si="5"/>
        <v>84959.14</v>
      </c>
      <c r="R11" s="153">
        <f t="shared" si="4"/>
        <v>-8.8293482490524298</v>
      </c>
    </row>
    <row r="12" spans="1:19" s="31" customFormat="1" ht="18" customHeight="1" thickBot="1" x14ac:dyDescent="0.3">
      <c r="A12" s="147" t="s">
        <v>50</v>
      </c>
      <c r="B12" s="148" t="s">
        <v>51</v>
      </c>
      <c r="C12" s="149" t="s">
        <v>38</v>
      </c>
      <c r="D12" s="150">
        <v>26264.145160299686</v>
      </c>
      <c r="E12" s="151">
        <v>28950.720000000001</v>
      </c>
      <c r="F12" s="152">
        <f t="shared" si="0"/>
        <v>-9.2798204662969113</v>
      </c>
      <c r="G12" s="150">
        <v>2684.5531593666492</v>
      </c>
      <c r="H12" s="151">
        <v>3023.22</v>
      </c>
      <c r="I12" s="153">
        <f t="shared" si="1"/>
        <v>-11.202189739196967</v>
      </c>
      <c r="J12" s="154">
        <v>495.63253959841927</v>
      </c>
      <c r="K12" s="151">
        <v>545.19000000000005</v>
      </c>
      <c r="L12" s="152">
        <f t="shared" si="2"/>
        <v>-9.0899430293256955</v>
      </c>
      <c r="M12" s="150">
        <v>2.4072523352483119</v>
      </c>
      <c r="N12" s="151">
        <v>2.69</v>
      </c>
      <c r="O12" s="153">
        <f t="shared" si="3"/>
        <v>-10.511065604151966</v>
      </c>
      <c r="P12" s="150">
        <v>29446.738111600003</v>
      </c>
      <c r="Q12" s="155">
        <f>E12+H12+K12+N12-0.006</f>
        <v>32521.813999999998</v>
      </c>
      <c r="R12" s="153">
        <f t="shared" si="4"/>
        <v>-9.4554254827236832</v>
      </c>
    </row>
    <row r="13" spans="1:19" ht="18" customHeight="1" x14ac:dyDescent="0.25">
      <c r="A13" s="33" t="s">
        <v>52</v>
      </c>
      <c r="B13" s="43" t="s">
        <v>53</v>
      </c>
      <c r="C13" s="44" t="s">
        <v>38</v>
      </c>
      <c r="D13" s="109">
        <v>15194.081816302498</v>
      </c>
      <c r="E13" s="98">
        <v>16640.169999999998</v>
      </c>
      <c r="F13" s="100">
        <f t="shared" si="0"/>
        <v>-8.6903450126861799</v>
      </c>
      <c r="G13" s="108">
        <v>1557.8075791608931</v>
      </c>
      <c r="H13" s="96">
        <v>1736.23</v>
      </c>
      <c r="I13" s="102">
        <f t="shared" si="1"/>
        <v>-10.276427710562942</v>
      </c>
      <c r="J13" s="118">
        <v>287.42421501101302</v>
      </c>
      <c r="K13" s="96">
        <v>313.07</v>
      </c>
      <c r="L13" s="100">
        <f t="shared" si="2"/>
        <v>-8.1917095183144255</v>
      </c>
      <c r="M13" s="108">
        <v>1.4027495255977767</v>
      </c>
      <c r="N13" s="96">
        <v>1.55</v>
      </c>
      <c r="O13" s="102">
        <f t="shared" si="3"/>
        <v>-9.500030606595061</v>
      </c>
      <c r="P13" s="108">
        <v>17040.716359999999</v>
      </c>
      <c r="Q13" s="97">
        <f>E13+H13+K13+N13-0.006</f>
        <v>18691.013999999996</v>
      </c>
      <c r="R13" s="102">
        <f t="shared" si="4"/>
        <v>-8.8293638857688421</v>
      </c>
    </row>
    <row r="14" spans="1:19" ht="18" customHeight="1" x14ac:dyDescent="0.25">
      <c r="A14" s="36" t="s">
        <v>54</v>
      </c>
      <c r="B14" s="41" t="s">
        <v>55</v>
      </c>
      <c r="C14" s="42" t="s">
        <v>38</v>
      </c>
      <c r="D14" s="109">
        <v>6376.1485424583543</v>
      </c>
      <c r="E14" s="98">
        <v>6954.61</v>
      </c>
      <c r="F14" s="100">
        <f t="shared" si="0"/>
        <v>-8.3176692516423714</v>
      </c>
      <c r="G14" s="108">
        <v>633.30788966648083</v>
      </c>
      <c r="H14" s="96">
        <v>711.47</v>
      </c>
      <c r="I14" s="102">
        <f t="shared" si="1"/>
        <v>-10.98600226763169</v>
      </c>
      <c r="J14" s="118">
        <v>117.59916039347605</v>
      </c>
      <c r="K14" s="96">
        <v>128.88999999999999</v>
      </c>
      <c r="L14" s="100">
        <f t="shared" si="2"/>
        <v>-8.7600586597284007</v>
      </c>
      <c r="M14" s="108">
        <v>0.54595748168848879</v>
      </c>
      <c r="N14" s="96">
        <v>0.62</v>
      </c>
      <c r="O14" s="102">
        <f t="shared" si="3"/>
        <v>-11.942341663146976</v>
      </c>
      <c r="P14" s="108">
        <v>7127.6015500000003</v>
      </c>
      <c r="Q14" s="97">
        <f>E14+H14+K14+N14-0.006</f>
        <v>7795.5839999999998</v>
      </c>
      <c r="R14" s="102">
        <f t="shared" si="4"/>
        <v>-8.5687287828596226</v>
      </c>
    </row>
    <row r="15" spans="1:19" ht="18" customHeight="1" thickBot="1" x14ac:dyDescent="0.3">
      <c r="A15" s="45" t="s">
        <v>56</v>
      </c>
      <c r="B15" s="46" t="s">
        <v>57</v>
      </c>
      <c r="C15" s="47" t="s">
        <v>38</v>
      </c>
      <c r="D15" s="109">
        <v>4693.9148015388337</v>
      </c>
      <c r="E15" s="98">
        <v>5355.94</v>
      </c>
      <c r="F15" s="100">
        <f t="shared" si="0"/>
        <v>-12.360579066628191</v>
      </c>
      <c r="G15" s="112">
        <v>493.43769053927548</v>
      </c>
      <c r="H15" s="39">
        <v>575.52</v>
      </c>
      <c r="I15" s="102">
        <f t="shared" si="1"/>
        <v>-14.262286186531227</v>
      </c>
      <c r="J15" s="120">
        <v>90.609164193930113</v>
      </c>
      <c r="K15" s="39">
        <v>103.23</v>
      </c>
      <c r="L15" s="100">
        <f t="shared" si="2"/>
        <v>-12.225938008398614</v>
      </c>
      <c r="M15" s="112">
        <v>0.45854532796204656</v>
      </c>
      <c r="N15" s="39">
        <v>0.53</v>
      </c>
      <c r="O15" s="102">
        <f t="shared" si="3"/>
        <v>-13.482013592066693</v>
      </c>
      <c r="P15" s="108">
        <v>5278.4202016000017</v>
      </c>
      <c r="Q15" s="97">
        <f t="shared" si="5"/>
        <v>6035.2199999999984</v>
      </c>
      <c r="R15" s="102">
        <f t="shared" si="4"/>
        <v>-12.539721806330135</v>
      </c>
    </row>
    <row r="16" spans="1:19" s="31" customFormat="1" ht="18" customHeight="1" thickBot="1" x14ac:dyDescent="0.3">
      <c r="A16" s="147" t="s">
        <v>58</v>
      </c>
      <c r="B16" s="148" t="s">
        <v>59</v>
      </c>
      <c r="C16" s="149" t="s">
        <v>38</v>
      </c>
      <c r="D16" s="150">
        <v>1726.7983614338198</v>
      </c>
      <c r="E16" s="151">
        <v>1911.69</v>
      </c>
      <c r="F16" s="152">
        <f t="shared" si="0"/>
        <v>-9.671632878038821</v>
      </c>
      <c r="G16" s="159">
        <v>181.01058469827134</v>
      </c>
      <c r="H16" s="160">
        <v>203.65</v>
      </c>
      <c r="I16" s="153">
        <f t="shared" si="1"/>
        <v>-11.116825583957109</v>
      </c>
      <c r="J16" s="161">
        <v>33.245241415141294</v>
      </c>
      <c r="K16" s="160">
        <v>36.56</v>
      </c>
      <c r="L16" s="152">
        <f t="shared" si="2"/>
        <v>-9.066626326199966</v>
      </c>
      <c r="M16" s="159">
        <v>0.1678402879841035</v>
      </c>
      <c r="N16" s="160">
        <v>0.19</v>
      </c>
      <c r="O16" s="153">
        <f t="shared" si="3"/>
        <v>-11.663006324156058</v>
      </c>
      <c r="P16" s="150">
        <v>1941.2220278352163</v>
      </c>
      <c r="Q16" s="155">
        <f t="shared" si="5"/>
        <v>2152.09</v>
      </c>
      <c r="R16" s="153">
        <f t="shared" si="4"/>
        <v>-9.7982878116056469</v>
      </c>
    </row>
    <row r="17" spans="1:21" ht="18" customHeight="1" x14ac:dyDescent="0.25">
      <c r="A17" s="48" t="s">
        <v>60</v>
      </c>
      <c r="B17" s="43" t="s">
        <v>61</v>
      </c>
      <c r="C17" s="44" t="s">
        <v>38</v>
      </c>
      <c r="D17" s="109">
        <v>1276.8980601038029</v>
      </c>
      <c r="E17" s="98">
        <v>1367.02</v>
      </c>
      <c r="F17" s="100">
        <f t="shared" si="0"/>
        <v>-6.5925838609674372</v>
      </c>
      <c r="G17" s="112">
        <v>133.85006010056719</v>
      </c>
      <c r="H17" s="39">
        <v>145.63</v>
      </c>
      <c r="I17" s="102">
        <f t="shared" si="1"/>
        <v>-8.088951383253999</v>
      </c>
      <c r="J17" s="120">
        <v>24.583521283532018</v>
      </c>
      <c r="K17" s="39">
        <v>26.15</v>
      </c>
      <c r="L17" s="100">
        <f t="shared" si="2"/>
        <v>-5.9903583803746869</v>
      </c>
      <c r="M17" s="112">
        <v>0.12411115444666758</v>
      </c>
      <c r="N17" s="39">
        <v>0.13</v>
      </c>
      <c r="O17" s="102">
        <f t="shared" si="3"/>
        <v>-4.5298811948710949</v>
      </c>
      <c r="P17" s="108">
        <v>1435.4557526423487</v>
      </c>
      <c r="Q17" s="97">
        <f t="shared" si="5"/>
        <v>1538.9300000000003</v>
      </c>
      <c r="R17" s="102">
        <f t="shared" si="4"/>
        <v>-6.7237786876369654</v>
      </c>
    </row>
    <row r="18" spans="1:21" ht="18" customHeight="1" x14ac:dyDescent="0.25">
      <c r="A18" s="49" t="s">
        <v>62</v>
      </c>
      <c r="B18" s="41" t="s">
        <v>53</v>
      </c>
      <c r="C18" s="42" t="s">
        <v>38</v>
      </c>
      <c r="D18" s="109">
        <v>280.91757322283661</v>
      </c>
      <c r="E18" s="98">
        <v>300.74</v>
      </c>
      <c r="F18" s="100">
        <f t="shared" si="0"/>
        <v>-6.5912172564884628</v>
      </c>
      <c r="G18" s="112">
        <v>29.447013222124788</v>
      </c>
      <c r="H18" s="39">
        <v>32.04</v>
      </c>
      <c r="I18" s="102">
        <f t="shared" si="1"/>
        <v>-8.0929674715206232</v>
      </c>
      <c r="J18" s="120">
        <v>5.4083746823770449</v>
      </c>
      <c r="K18" s="39">
        <v>5.75</v>
      </c>
      <c r="L18" s="100">
        <f t="shared" si="2"/>
        <v>-5.9413098717035666</v>
      </c>
      <c r="M18" s="112">
        <v>2.730445397826687E-2</v>
      </c>
      <c r="N18" s="39">
        <v>0.03</v>
      </c>
      <c r="O18" s="102">
        <f t="shared" si="3"/>
        <v>-8.9851534057770976</v>
      </c>
      <c r="P18" s="108">
        <v>315.80026558131669</v>
      </c>
      <c r="Q18" s="97">
        <f t="shared" si="5"/>
        <v>338.56</v>
      </c>
      <c r="R18" s="102">
        <f t="shared" si="4"/>
        <v>-6.7225113476734748</v>
      </c>
    </row>
    <row r="19" spans="1:21" ht="18" customHeight="1" x14ac:dyDescent="0.25">
      <c r="A19" s="49" t="s">
        <v>63</v>
      </c>
      <c r="B19" s="41" t="s">
        <v>64</v>
      </c>
      <c r="C19" s="42" t="s">
        <v>38</v>
      </c>
      <c r="D19" s="109">
        <v>2.3120493010543224</v>
      </c>
      <c r="E19" s="98">
        <v>2.2999999999999998</v>
      </c>
      <c r="F19" s="100">
        <f t="shared" si="0"/>
        <v>0.523882654535754</v>
      </c>
      <c r="G19" s="112">
        <v>0.24235915737583458</v>
      </c>
      <c r="H19" s="39">
        <v>0.25</v>
      </c>
      <c r="I19" s="102">
        <f t="shared" si="1"/>
        <v>-3.056337049666169</v>
      </c>
      <c r="J19" s="120">
        <v>4.4512804096846777E-2</v>
      </c>
      <c r="K19" s="39">
        <v>0.04</v>
      </c>
      <c r="L19" s="100">
        <f t="shared" si="2"/>
        <v>11.282010242116939</v>
      </c>
      <c r="M19" s="112">
        <v>2.2472514984331305E-4</v>
      </c>
      <c r="N19" s="39">
        <v>0</v>
      </c>
      <c r="O19" s="102">
        <v>0</v>
      </c>
      <c r="P19" s="108">
        <v>2.5991459876768475</v>
      </c>
      <c r="Q19" s="97">
        <f t="shared" si="5"/>
        <v>2.59</v>
      </c>
      <c r="R19" s="102">
        <f t="shared" si="4"/>
        <v>0.35312693733003186</v>
      </c>
    </row>
    <row r="20" spans="1:21" ht="18" customHeight="1" thickBot="1" x14ac:dyDescent="0.3">
      <c r="A20" s="50" t="s">
        <v>65</v>
      </c>
      <c r="B20" s="46" t="s">
        <v>66</v>
      </c>
      <c r="C20" s="47" t="s">
        <v>38</v>
      </c>
      <c r="D20" s="109">
        <v>166.67067880612612</v>
      </c>
      <c r="E20" s="98">
        <v>241.62</v>
      </c>
      <c r="F20" s="100">
        <f t="shared" si="0"/>
        <v>-31.019502190991588</v>
      </c>
      <c r="G20" s="112">
        <v>17.471152218203514</v>
      </c>
      <c r="H20" s="39">
        <v>25.74</v>
      </c>
      <c r="I20" s="102">
        <f t="shared" si="1"/>
        <v>-32.124505756785098</v>
      </c>
      <c r="J20" s="120">
        <v>3.208832645135387</v>
      </c>
      <c r="K20" s="39">
        <v>4.62</v>
      </c>
      <c r="L20" s="100">
        <f t="shared" si="2"/>
        <v>-30.54474794079249</v>
      </c>
      <c r="M20" s="112">
        <v>1.6199954409325711E-2</v>
      </c>
      <c r="N20" s="39">
        <v>0.02</v>
      </c>
      <c r="O20" s="102">
        <f t="shared" si="3"/>
        <v>-19.000227953371436</v>
      </c>
      <c r="P20" s="108">
        <v>187.36686362387434</v>
      </c>
      <c r="Q20" s="97">
        <f t="shared" si="5"/>
        <v>272</v>
      </c>
      <c r="R20" s="102">
        <f t="shared" si="4"/>
        <v>-31.115123667693254</v>
      </c>
    </row>
    <row r="21" spans="1:21" s="31" customFormat="1" ht="18" customHeight="1" thickBot="1" x14ac:dyDescent="0.3">
      <c r="A21" s="135">
        <v>2</v>
      </c>
      <c r="B21" s="136" t="s">
        <v>67</v>
      </c>
      <c r="C21" s="137" t="s">
        <v>38</v>
      </c>
      <c r="D21" s="108">
        <v>15692.803653481436</v>
      </c>
      <c r="E21" s="138">
        <v>17192.16</v>
      </c>
      <c r="F21" s="139">
        <f t="shared" si="0"/>
        <v>-8.7211632890722512</v>
      </c>
      <c r="G21" s="113">
        <v>1644.9885686208468</v>
      </c>
      <c r="H21" s="140">
        <v>1831.48</v>
      </c>
      <c r="I21" s="141">
        <f t="shared" si="1"/>
        <v>-10.182553529339827</v>
      </c>
      <c r="J21" s="121">
        <v>302.1262109069915</v>
      </c>
      <c r="K21" s="140">
        <v>328.83</v>
      </c>
      <c r="L21" s="139">
        <f t="shared" si="2"/>
        <v>-8.120849403341694</v>
      </c>
      <c r="M21" s="113">
        <v>1.5252995041594264</v>
      </c>
      <c r="N21" s="140">
        <v>1.67</v>
      </c>
      <c r="O21" s="141">
        <f t="shared" si="3"/>
        <v>-8.6647003497349431</v>
      </c>
      <c r="P21" s="108">
        <v>17641.443732513431</v>
      </c>
      <c r="Q21" s="142">
        <f t="shared" si="5"/>
        <v>19354.14</v>
      </c>
      <c r="R21" s="141">
        <f t="shared" si="4"/>
        <v>-8.84925017327852</v>
      </c>
    </row>
    <row r="22" spans="1:21" ht="18" customHeight="1" x14ac:dyDescent="0.25">
      <c r="A22" s="33" t="s">
        <v>68</v>
      </c>
      <c r="B22" s="43" t="s">
        <v>61</v>
      </c>
      <c r="C22" s="44" t="s">
        <v>38</v>
      </c>
      <c r="D22" s="109">
        <v>11587.300180616696</v>
      </c>
      <c r="E22" s="98">
        <v>12663.21</v>
      </c>
      <c r="F22" s="100">
        <f t="shared" si="0"/>
        <v>-8.4963434972910079</v>
      </c>
      <c r="G22" s="112">
        <v>1214.6316718914707</v>
      </c>
      <c r="H22" s="39">
        <v>1349.01</v>
      </c>
      <c r="I22" s="102">
        <f t="shared" si="1"/>
        <v>-9.9612551507052842</v>
      </c>
      <c r="J22" s="120">
        <v>223.08487224556364</v>
      </c>
      <c r="K22" s="39">
        <v>242.2</v>
      </c>
      <c r="L22" s="100">
        <f t="shared" si="2"/>
        <v>-7.892290567479904</v>
      </c>
      <c r="M22" s="112">
        <v>1.126255295759091</v>
      </c>
      <c r="N22" s="39">
        <v>1.23</v>
      </c>
      <c r="O22" s="102">
        <f t="shared" si="3"/>
        <v>-8.434528800073906</v>
      </c>
      <c r="P22" s="108">
        <v>13026.14298004949</v>
      </c>
      <c r="Q22" s="97">
        <f t="shared" si="5"/>
        <v>14255.65</v>
      </c>
      <c r="R22" s="102">
        <f t="shared" si="4"/>
        <v>-8.6246998204256471</v>
      </c>
    </row>
    <row r="23" spans="1:21" ht="18" customHeight="1" x14ac:dyDescent="0.25">
      <c r="A23" s="36" t="s">
        <v>69</v>
      </c>
      <c r="B23" s="41" t="s">
        <v>53</v>
      </c>
      <c r="C23" s="42" t="s">
        <v>38</v>
      </c>
      <c r="D23" s="109">
        <v>2549.2060397356727</v>
      </c>
      <c r="E23" s="98">
        <v>2785.91</v>
      </c>
      <c r="F23" s="100">
        <f t="shared" si="0"/>
        <v>-8.4964683088946629</v>
      </c>
      <c r="G23" s="112">
        <v>267.21896781612355</v>
      </c>
      <c r="H23" s="39">
        <v>296.77999999999997</v>
      </c>
      <c r="I23" s="102">
        <f t="shared" si="1"/>
        <v>-9.9605877026337453</v>
      </c>
      <c r="J23" s="120">
        <v>49.078671894023998</v>
      </c>
      <c r="K23" s="39">
        <v>53.28</v>
      </c>
      <c r="L23" s="100">
        <f t="shared" si="2"/>
        <v>-7.8853755742792799</v>
      </c>
      <c r="M23" s="112">
        <v>0.24777616506699998</v>
      </c>
      <c r="N23" s="39">
        <v>0.27</v>
      </c>
      <c r="O23" s="102">
        <f t="shared" si="3"/>
        <v>-8.2310499751852007</v>
      </c>
      <c r="P23" s="108">
        <v>2865.7514556108872</v>
      </c>
      <c r="Q23" s="97">
        <f t="shared" si="5"/>
        <v>3136.24</v>
      </c>
      <c r="R23" s="102">
        <f t="shared" si="4"/>
        <v>-8.6246124145190635</v>
      </c>
    </row>
    <row r="24" spans="1:21" ht="18" customHeight="1" x14ac:dyDescent="0.25">
      <c r="A24" s="36" t="s">
        <v>70</v>
      </c>
      <c r="B24" s="41" t="s">
        <v>64</v>
      </c>
      <c r="C24" s="42" t="s">
        <v>38</v>
      </c>
      <c r="D24" s="109">
        <v>105.60852974982366</v>
      </c>
      <c r="E24" s="98">
        <v>154.94999999999999</v>
      </c>
      <c r="F24" s="100">
        <f t="shared" si="0"/>
        <v>-31.843478702921161</v>
      </c>
      <c r="G24" s="112">
        <v>11.070349698077935</v>
      </c>
      <c r="H24" s="39">
        <v>16.510000000000002</v>
      </c>
      <c r="I24" s="102">
        <f t="shared" si="1"/>
        <v>-32.947609339322028</v>
      </c>
      <c r="J24" s="120">
        <v>2.0332316415425198</v>
      </c>
      <c r="K24" s="39">
        <v>2.96</v>
      </c>
      <c r="L24" s="100">
        <f t="shared" si="2"/>
        <v>-31.309741839779733</v>
      </c>
      <c r="M24" s="112">
        <v>1.0264873098483939E-2</v>
      </c>
      <c r="N24" s="39">
        <v>0.02</v>
      </c>
      <c r="O24" s="102">
        <f t="shared" si="3"/>
        <v>-48.675634507580313</v>
      </c>
      <c r="P24" s="108">
        <v>118.72237596254259</v>
      </c>
      <c r="Q24" s="97">
        <f>E24+H24+K24+N24-0.006</f>
        <v>174.434</v>
      </c>
      <c r="R24" s="102">
        <f t="shared" si="4"/>
        <v>-31.938512008815607</v>
      </c>
    </row>
    <row r="25" spans="1:21" ht="18" customHeight="1" x14ac:dyDescent="0.25">
      <c r="A25" s="36" t="s">
        <v>71</v>
      </c>
      <c r="B25" s="41" t="s">
        <v>66</v>
      </c>
      <c r="C25" s="42" t="s">
        <v>38</v>
      </c>
      <c r="D25" s="109">
        <v>1450.6889033792449</v>
      </c>
      <c r="E25" s="98">
        <v>1588.1</v>
      </c>
      <c r="F25" s="100">
        <f t="shared" si="0"/>
        <v>-8.6525468560389811</v>
      </c>
      <c r="G25" s="112">
        <v>152.06757921517462</v>
      </c>
      <c r="H25" s="39">
        <v>169.18</v>
      </c>
      <c r="I25" s="102">
        <f t="shared" si="1"/>
        <v>-10.114919485060526</v>
      </c>
      <c r="J25" s="120">
        <v>27.929435125861367</v>
      </c>
      <c r="K25" s="39">
        <v>30.37</v>
      </c>
      <c r="L25" s="100">
        <f t="shared" si="2"/>
        <v>-8.036104294167373</v>
      </c>
      <c r="M25" s="112">
        <v>0.14100317023485162</v>
      </c>
      <c r="N25" s="39">
        <v>0.15</v>
      </c>
      <c r="O25" s="102">
        <f t="shared" si="3"/>
        <v>-5.9978865100989083</v>
      </c>
      <c r="P25" s="108">
        <v>1630.8269208905158</v>
      </c>
      <c r="Q25" s="97">
        <f>E25+H25+K25+N25+0.005</f>
        <v>1787.8050000000001</v>
      </c>
      <c r="R25" s="102">
        <f t="shared" si="4"/>
        <v>-8.7804922298284396</v>
      </c>
      <c r="U25" s="104"/>
    </row>
    <row r="26" spans="1:21" s="31" customFormat="1" ht="18" customHeight="1" thickBot="1" x14ac:dyDescent="0.3">
      <c r="A26" s="143" t="s">
        <v>72</v>
      </c>
      <c r="B26" s="144" t="s">
        <v>73</v>
      </c>
      <c r="C26" s="145" t="s">
        <v>38</v>
      </c>
      <c r="D26" s="108">
        <v>0</v>
      </c>
      <c r="E26" s="138">
        <v>0</v>
      </c>
      <c r="F26" s="139">
        <v>0</v>
      </c>
      <c r="G26" s="114">
        <v>0</v>
      </c>
      <c r="H26" s="146">
        <v>0</v>
      </c>
      <c r="I26" s="141">
        <v>0</v>
      </c>
      <c r="J26" s="122">
        <v>0</v>
      </c>
      <c r="K26" s="146">
        <v>0</v>
      </c>
      <c r="L26" s="139">
        <v>0</v>
      </c>
      <c r="M26" s="114">
        <v>0</v>
      </c>
      <c r="N26" s="146">
        <v>0</v>
      </c>
      <c r="O26" s="141">
        <v>0</v>
      </c>
      <c r="P26" s="108">
        <v>0</v>
      </c>
      <c r="Q26" s="142">
        <f t="shared" si="5"/>
        <v>0</v>
      </c>
      <c r="R26" s="141">
        <v>0</v>
      </c>
    </row>
    <row r="27" spans="1:21" s="31" customFormat="1" ht="18" customHeight="1" thickBot="1" x14ac:dyDescent="0.3">
      <c r="A27" s="135" t="s">
        <v>75</v>
      </c>
      <c r="B27" s="136" t="s">
        <v>76</v>
      </c>
      <c r="C27" s="137" t="s">
        <v>38</v>
      </c>
      <c r="D27" s="108">
        <v>525954.48688013549</v>
      </c>
      <c r="E27" s="138">
        <v>516847.27</v>
      </c>
      <c r="F27" s="139">
        <f t="shared" si="0"/>
        <v>1.7620711975774697</v>
      </c>
      <c r="G27" s="114">
        <v>80941.015743691707</v>
      </c>
      <c r="H27" s="146">
        <v>91000.17</v>
      </c>
      <c r="I27" s="141">
        <f t="shared" si="1"/>
        <v>-11.053995015952495</v>
      </c>
      <c r="J27" s="122">
        <v>32020.132871030662</v>
      </c>
      <c r="K27" s="146">
        <v>16326.8</v>
      </c>
      <c r="L27" s="139">
        <f t="shared" si="2"/>
        <v>96.120077853778241</v>
      </c>
      <c r="M27" s="114">
        <v>92.561542405082349</v>
      </c>
      <c r="N27" s="146">
        <v>83.54</v>
      </c>
      <c r="O27" s="141">
        <f t="shared" si="3"/>
        <v>10.799069194496468</v>
      </c>
      <c r="P27" s="108">
        <v>639008.19703726296</v>
      </c>
      <c r="Q27" s="142">
        <f t="shared" si="5"/>
        <v>624257.78000000014</v>
      </c>
      <c r="R27" s="141">
        <f t="shared" si="4"/>
        <v>2.362872760234211</v>
      </c>
    </row>
    <row r="28" spans="1:21" s="63" customFormat="1" ht="18" customHeight="1" x14ac:dyDescent="0.25">
      <c r="A28" s="60" t="s">
        <v>77</v>
      </c>
      <c r="B28" s="61" t="s">
        <v>78</v>
      </c>
      <c r="C28" s="62" t="s">
        <v>38</v>
      </c>
      <c r="D28" s="110">
        <v>299178.90001501137</v>
      </c>
      <c r="E28" s="95">
        <v>291427.74</v>
      </c>
      <c r="F28" s="100">
        <f t="shared" si="0"/>
        <v>2.6597193578797231</v>
      </c>
      <c r="G28" s="110">
        <v>57359.042869986886</v>
      </c>
      <c r="H28" s="95">
        <v>67243.44</v>
      </c>
      <c r="I28" s="102">
        <f t="shared" si="1"/>
        <v>-14.699422174137894</v>
      </c>
      <c r="J28" s="123">
        <v>27677.240990034232</v>
      </c>
      <c r="K28" s="95">
        <v>12048.78</v>
      </c>
      <c r="L28" s="100">
        <f t="shared" si="2"/>
        <v>129.70990415655552</v>
      </c>
      <c r="M28" s="110">
        <v>71.028714132455505</v>
      </c>
      <c r="N28" s="95">
        <v>62.18</v>
      </c>
      <c r="O28" s="102">
        <f t="shared" si="3"/>
        <v>14.230804330098906</v>
      </c>
      <c r="P28" s="127">
        <v>384286.21258916496</v>
      </c>
      <c r="Q28" s="97">
        <f t="shared" si="5"/>
        <v>370782.14</v>
      </c>
      <c r="R28" s="102">
        <f t="shared" si="4"/>
        <v>3.6420504475121191</v>
      </c>
    </row>
    <row r="29" spans="1:21" s="63" customFormat="1" ht="18" customHeight="1" thickBot="1" x14ac:dyDescent="0.3">
      <c r="A29" s="64" t="s">
        <v>79</v>
      </c>
      <c r="B29" s="65" t="s">
        <v>80</v>
      </c>
      <c r="C29" s="66" t="s">
        <v>38</v>
      </c>
      <c r="D29" s="111">
        <v>226775.58686512412</v>
      </c>
      <c r="E29" s="67">
        <v>225419.53</v>
      </c>
      <c r="F29" s="101">
        <f t="shared" si="0"/>
        <v>0.6015702655063393</v>
      </c>
      <c r="G29" s="111">
        <v>23581.972873704821</v>
      </c>
      <c r="H29" s="67">
        <v>23756.73</v>
      </c>
      <c r="I29" s="103">
        <f t="shared" si="1"/>
        <v>-0.73561103020145424</v>
      </c>
      <c r="J29" s="124">
        <v>4342.8918809964307</v>
      </c>
      <c r="K29" s="67">
        <v>4278.0200000000004</v>
      </c>
      <c r="L29" s="101">
        <f t="shared" si="2"/>
        <v>1.5163996661172803</v>
      </c>
      <c r="M29" s="111">
        <v>21.532828272626844</v>
      </c>
      <c r="N29" s="67">
        <v>21.36</v>
      </c>
      <c r="O29" s="103">
        <f t="shared" si="3"/>
        <v>0.80912112653017232</v>
      </c>
      <c r="P29" s="111">
        <v>254721.984448098</v>
      </c>
      <c r="Q29" s="99">
        <f t="shared" si="5"/>
        <v>253475.63999999998</v>
      </c>
      <c r="R29" s="103">
        <f t="shared" si="4"/>
        <v>0.49170186456497333</v>
      </c>
    </row>
    <row r="30" spans="1:21" s="31" customFormat="1" ht="18" hidden="1" customHeight="1" x14ac:dyDescent="0.25">
      <c r="A30" s="51" t="s">
        <v>74</v>
      </c>
      <c r="B30" s="52" t="s">
        <v>81</v>
      </c>
      <c r="C30" s="53" t="s">
        <v>38</v>
      </c>
      <c r="D30" s="70"/>
      <c r="E30" s="71"/>
      <c r="F30" s="93" t="e">
        <f t="shared" si="0"/>
        <v>#DIV/0!</v>
      </c>
      <c r="G30" s="84"/>
      <c r="H30" s="71"/>
      <c r="I30" s="94" t="e">
        <f t="shared" si="1"/>
        <v>#DIV/0!</v>
      </c>
      <c r="J30" s="70"/>
      <c r="K30" s="71"/>
      <c r="L30" s="79"/>
      <c r="M30" s="72"/>
      <c r="N30" s="72"/>
      <c r="O30" s="79"/>
      <c r="P30" s="73">
        <v>0</v>
      </c>
      <c r="Q30" s="69"/>
      <c r="R30" s="30"/>
    </row>
    <row r="31" spans="1:21" s="31" customFormat="1" ht="18" hidden="1" customHeight="1" x14ac:dyDescent="0.25">
      <c r="A31" s="51" t="s">
        <v>82</v>
      </c>
      <c r="B31" s="52" t="s">
        <v>83</v>
      </c>
      <c r="C31" s="53" t="s">
        <v>38</v>
      </c>
      <c r="D31" s="57"/>
      <c r="E31" s="58"/>
      <c r="F31" s="87" t="e">
        <f t="shared" si="0"/>
        <v>#DIV/0!</v>
      </c>
      <c r="G31" s="85"/>
      <c r="H31" s="58"/>
      <c r="I31" s="32" t="e">
        <f t="shared" si="1"/>
        <v>#DIV/0!</v>
      </c>
      <c r="J31" s="57"/>
      <c r="K31" s="58"/>
      <c r="L31" s="68"/>
      <c r="M31" s="59"/>
      <c r="N31" s="59"/>
      <c r="O31" s="68"/>
      <c r="P31" s="54">
        <v>0</v>
      </c>
      <c r="Q31" s="56"/>
      <c r="R31" s="55"/>
    </row>
    <row r="32" spans="1:21" x14ac:dyDescent="0.25">
      <c r="A32" s="77"/>
      <c r="B32" s="75"/>
      <c r="C32" s="75"/>
      <c r="D32" s="75"/>
      <c r="E32" s="76"/>
      <c r="F32" s="76"/>
      <c r="G32" s="76"/>
      <c r="H32" s="76"/>
      <c r="I32" s="76"/>
      <c r="J32" s="76"/>
      <c r="K32" s="76"/>
      <c r="L32" s="76"/>
      <c r="M32" s="76"/>
      <c r="N32" s="75"/>
      <c r="O32" s="75"/>
      <c r="P32" s="75"/>
    </row>
    <row r="33" spans="1:16" x14ac:dyDescent="0.25">
      <c r="A33" s="77"/>
      <c r="B33" s="75"/>
      <c r="C33" s="75"/>
      <c r="D33" s="75"/>
      <c r="E33" s="76"/>
      <c r="F33" s="76"/>
      <c r="G33" s="76"/>
      <c r="H33" s="76"/>
      <c r="I33" s="76"/>
      <c r="J33" s="76"/>
      <c r="K33" s="76"/>
      <c r="L33" s="76"/>
      <c r="M33" s="76"/>
      <c r="N33" s="75"/>
      <c r="O33" s="75"/>
      <c r="P33" s="75"/>
    </row>
    <row r="34" spans="1:16" x14ac:dyDescent="0.25">
      <c r="A34" s="23"/>
      <c r="M34" s="23"/>
    </row>
  </sheetData>
  <mergeCells count="9">
    <mergeCell ref="P2:R2"/>
    <mergeCell ref="A1:R1"/>
    <mergeCell ref="A2:A3"/>
    <mergeCell ref="B2:B3"/>
    <mergeCell ref="C2:C3"/>
    <mergeCell ref="D2:F2"/>
    <mergeCell ref="G2:I2"/>
    <mergeCell ref="J2:L2"/>
    <mergeCell ref="M2:O2"/>
  </mergeCells>
  <pageMargins left="0" right="0" top="0.98425196850393704" bottom="0" header="0.31496062992125984" footer="0.31496062992125984"/>
  <pageSetup paperSize="9" scale="60" orientation="landscape" r:id="rId1"/>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workbookViewId="0">
      <selection sqref="A1:XFD1048576"/>
    </sheetView>
  </sheetViews>
  <sheetFormatPr defaultRowHeight="15" x14ac:dyDescent="0.25"/>
  <cols>
    <col min="1" max="1" width="6.42578125" customWidth="1"/>
    <col min="2" max="2" width="67.42578125" customWidth="1"/>
    <col min="3" max="3" width="15.140625" customWidth="1"/>
    <col min="4" max="7" width="10.85546875" customWidth="1"/>
  </cols>
  <sheetData>
    <row r="1" spans="1:7" x14ac:dyDescent="0.25">
      <c r="A1" s="219"/>
      <c r="B1" s="219"/>
      <c r="C1" s="219"/>
      <c r="D1" s="219"/>
      <c r="E1" s="219"/>
      <c r="F1" s="219"/>
      <c r="G1" s="219"/>
    </row>
    <row r="2" spans="1:7" ht="18" customHeight="1" x14ac:dyDescent="0.25">
      <c r="A2" s="400" t="s">
        <v>90</v>
      </c>
      <c r="B2" s="400"/>
      <c r="C2" s="400"/>
      <c r="D2" s="400"/>
      <c r="E2" s="400"/>
      <c r="F2" s="400"/>
      <c r="G2" s="400"/>
    </row>
    <row r="3" spans="1:7" s="219" customFormat="1" x14ac:dyDescent="0.25">
      <c r="A3" s="220"/>
      <c r="B3" s="401" t="s">
        <v>91</v>
      </c>
      <c r="C3" s="401"/>
      <c r="D3" s="401"/>
      <c r="E3" s="401"/>
      <c r="F3" s="401"/>
      <c r="G3" s="221"/>
    </row>
    <row r="4" spans="1:7" ht="15.75" thickBot="1" x14ac:dyDescent="0.3">
      <c r="A4" s="222"/>
      <c r="B4" s="223"/>
      <c r="C4" s="223"/>
      <c r="D4" s="223"/>
      <c r="E4" s="402"/>
      <c r="F4" s="402"/>
      <c r="G4" s="402"/>
    </row>
    <row r="5" spans="1:7" ht="15" customHeight="1" x14ac:dyDescent="0.25">
      <c r="A5" s="403" t="s">
        <v>31</v>
      </c>
      <c r="B5" s="405" t="s">
        <v>92</v>
      </c>
      <c r="C5" s="407" t="s">
        <v>32</v>
      </c>
      <c r="D5" s="409" t="s">
        <v>93</v>
      </c>
      <c r="E5" s="409"/>
      <c r="F5" s="409"/>
      <c r="G5" s="410"/>
    </row>
    <row r="6" spans="1:7" ht="34.9" customHeight="1" x14ac:dyDescent="0.25">
      <c r="A6" s="404"/>
      <c r="B6" s="406"/>
      <c r="C6" s="408"/>
      <c r="D6" s="224" t="s">
        <v>94</v>
      </c>
      <c r="E6" s="224" t="s">
        <v>95</v>
      </c>
      <c r="F6" s="224" t="s">
        <v>96</v>
      </c>
      <c r="G6" s="225" t="s">
        <v>97</v>
      </c>
    </row>
    <row r="7" spans="1:7" ht="15.75" thickBot="1" x14ac:dyDescent="0.3">
      <c r="A7" s="226">
        <v>1</v>
      </c>
      <c r="B7" s="227">
        <v>2</v>
      </c>
      <c r="C7" s="227">
        <v>3</v>
      </c>
      <c r="D7" s="227">
        <v>5</v>
      </c>
      <c r="E7" s="227">
        <v>6</v>
      </c>
      <c r="F7" s="227">
        <v>7</v>
      </c>
      <c r="G7" s="228">
        <v>8</v>
      </c>
    </row>
    <row r="8" spans="1:7" x14ac:dyDescent="0.25">
      <c r="A8" s="229" t="s">
        <v>98</v>
      </c>
      <c r="B8" s="230" t="s">
        <v>99</v>
      </c>
      <c r="C8" s="231" t="s">
        <v>100</v>
      </c>
      <c r="D8" s="232">
        <v>272538.43150000001</v>
      </c>
      <c r="E8" s="232">
        <v>30050.568500000001</v>
      </c>
      <c r="F8" s="232">
        <v>5397.7144499999995</v>
      </c>
      <c r="G8" s="233">
        <v>27.885400000000001</v>
      </c>
    </row>
    <row r="9" spans="1:7" x14ac:dyDescent="0.25">
      <c r="A9" s="234" t="s">
        <v>101</v>
      </c>
      <c r="B9" s="235" t="s">
        <v>102</v>
      </c>
      <c r="C9" s="224" t="s">
        <v>103</v>
      </c>
      <c r="D9" s="236">
        <v>138.12649999999999</v>
      </c>
      <c r="E9" s="236">
        <v>16.029400000000003</v>
      </c>
      <c r="F9" s="236">
        <v>3.1564999999999999</v>
      </c>
      <c r="G9" s="237">
        <v>1.52E-2</v>
      </c>
    </row>
    <row r="10" spans="1:7" x14ac:dyDescent="0.25">
      <c r="A10" s="234" t="s">
        <v>68</v>
      </c>
      <c r="B10" s="235" t="s">
        <v>104</v>
      </c>
      <c r="C10" s="224" t="s">
        <v>103</v>
      </c>
      <c r="D10" s="236">
        <v>87.531599999999997</v>
      </c>
      <c r="E10" s="236">
        <v>5.1401000000000003</v>
      </c>
      <c r="F10" s="236">
        <v>1.1782999999999999</v>
      </c>
      <c r="G10" s="237">
        <v>0</v>
      </c>
    </row>
    <row r="11" spans="1:7" x14ac:dyDescent="0.25">
      <c r="A11" s="234"/>
      <c r="B11" s="235" t="s">
        <v>105</v>
      </c>
      <c r="C11" s="224" t="s">
        <v>103</v>
      </c>
      <c r="D11" s="236">
        <v>87.531599999999997</v>
      </c>
      <c r="E11" s="236">
        <v>5.1401000000000003</v>
      </c>
      <c r="F11" s="236">
        <v>1.1782999999999999</v>
      </c>
      <c r="G11" s="237">
        <v>0</v>
      </c>
    </row>
    <row r="12" spans="1:7" hidden="1" x14ac:dyDescent="0.25">
      <c r="A12" s="234"/>
      <c r="B12" s="235"/>
      <c r="C12" s="224"/>
      <c r="D12" s="236">
        <v>0</v>
      </c>
      <c r="E12" s="236">
        <v>0</v>
      </c>
      <c r="F12" s="236">
        <v>0</v>
      </c>
      <c r="G12" s="237">
        <v>0</v>
      </c>
    </row>
    <row r="13" spans="1:7" x14ac:dyDescent="0.25">
      <c r="A13" s="234" t="s">
        <v>69</v>
      </c>
      <c r="B13" s="235" t="s">
        <v>106</v>
      </c>
      <c r="C13" s="224" t="s">
        <v>103</v>
      </c>
      <c r="D13" s="236">
        <v>50.594900000000003</v>
      </c>
      <c r="E13" s="236">
        <v>10.8893</v>
      </c>
      <c r="F13" s="236">
        <v>1.9782</v>
      </c>
      <c r="G13" s="237">
        <v>1.52E-2</v>
      </c>
    </row>
    <row r="14" spans="1:7" ht="15.75" thickBot="1" x14ac:dyDescent="0.3">
      <c r="A14" s="238"/>
      <c r="B14" s="239" t="s">
        <v>105</v>
      </c>
      <c r="C14" s="240" t="s">
        <v>103</v>
      </c>
      <c r="D14" s="236">
        <v>50.594900000000003</v>
      </c>
      <c r="E14" s="236">
        <v>10.8893</v>
      </c>
      <c r="F14" s="236">
        <v>1.9782</v>
      </c>
      <c r="G14" s="237">
        <v>1.52E-2</v>
      </c>
    </row>
    <row r="15" spans="1:7" ht="15.75" hidden="1" thickBot="1" x14ac:dyDescent="0.3">
      <c r="A15" s="241"/>
      <c r="B15" s="242"/>
      <c r="C15" s="243"/>
      <c r="D15" s="244">
        <f>'[1]Д28н 2х ст.'!E17</f>
        <v>0</v>
      </c>
      <c r="E15" s="244">
        <f>'[1]Д28н 2х ст.'!F17</f>
        <v>0</v>
      </c>
      <c r="F15" s="244">
        <f>'[1]Д28н 2х ст.'!G17</f>
        <v>0</v>
      </c>
      <c r="G15" s="245">
        <f>'[1]Д28н 2х ст.'!H17</f>
        <v>0</v>
      </c>
    </row>
    <row r="16" spans="1:7" x14ac:dyDescent="0.25">
      <c r="A16" s="391" t="s">
        <v>107</v>
      </c>
      <c r="B16" s="392"/>
      <c r="C16" s="392"/>
      <c r="D16" s="392"/>
      <c r="E16" s="392"/>
      <c r="F16" s="392"/>
      <c r="G16" s="393"/>
    </row>
    <row r="17" spans="1:7" x14ac:dyDescent="0.25">
      <c r="A17" s="246" t="s">
        <v>72</v>
      </c>
      <c r="B17" s="247" t="s">
        <v>108</v>
      </c>
      <c r="C17" s="248" t="s">
        <v>38</v>
      </c>
      <c r="D17" s="249">
        <v>429756.36033251532</v>
      </c>
      <c r="E17" s="249">
        <v>82087.649283741921</v>
      </c>
      <c r="F17" s="249">
        <v>14708.58708060288</v>
      </c>
      <c r="G17" s="250">
        <v>75.907709110957555</v>
      </c>
    </row>
    <row r="18" spans="1:7" x14ac:dyDescent="0.25">
      <c r="A18" s="246" t="s">
        <v>109</v>
      </c>
      <c r="B18" s="247" t="s">
        <v>110</v>
      </c>
      <c r="C18" s="248" t="s">
        <v>38</v>
      </c>
      <c r="D18" s="249">
        <v>291427.74450638873</v>
      </c>
      <c r="E18" s="249">
        <v>67243.438293977029</v>
      </c>
      <c r="F18" s="249">
        <v>12048.779261566367</v>
      </c>
      <c r="G18" s="250">
        <v>62.181140523966967</v>
      </c>
    </row>
    <row r="19" spans="1:7" ht="25.5" x14ac:dyDescent="0.25">
      <c r="A19" s="246" t="s">
        <v>111</v>
      </c>
      <c r="B19" s="247" t="s">
        <v>112</v>
      </c>
      <c r="C19" s="248" t="s">
        <v>38</v>
      </c>
      <c r="D19" s="249">
        <v>283764.36537751544</v>
      </c>
      <c r="E19" s="249">
        <v>66421.071817323987</v>
      </c>
      <c r="F19" s="249">
        <v>11901.426411547032</v>
      </c>
      <c r="G19" s="250">
        <v>61.420695507117117</v>
      </c>
    </row>
    <row r="20" spans="1:7" ht="25.5" x14ac:dyDescent="0.25">
      <c r="A20" s="246" t="s">
        <v>113</v>
      </c>
      <c r="B20" s="247" t="s">
        <v>114</v>
      </c>
      <c r="C20" s="248" t="s">
        <v>38</v>
      </c>
      <c r="D20" s="249">
        <v>7663.3791288733109</v>
      </c>
      <c r="E20" s="249">
        <v>822.3664766530361</v>
      </c>
      <c r="F20" s="249">
        <v>147.35285001933448</v>
      </c>
      <c r="G20" s="250">
        <v>0.760445016849851</v>
      </c>
    </row>
    <row r="21" spans="1:7" x14ac:dyDescent="0.25">
      <c r="A21" s="246" t="s">
        <v>115</v>
      </c>
      <c r="B21" s="247" t="s">
        <v>116</v>
      </c>
      <c r="C21" s="248" t="s">
        <v>38</v>
      </c>
      <c r="D21" s="249">
        <v>0</v>
      </c>
      <c r="E21" s="249">
        <v>0</v>
      </c>
      <c r="F21" s="249">
        <v>0</v>
      </c>
      <c r="G21" s="250">
        <v>0</v>
      </c>
    </row>
    <row r="22" spans="1:7" ht="25.5" x14ac:dyDescent="0.25">
      <c r="A22" s="246" t="s">
        <v>117</v>
      </c>
      <c r="B22" s="247" t="s">
        <v>118</v>
      </c>
      <c r="C22" s="248" t="s">
        <v>38</v>
      </c>
      <c r="D22" s="249">
        <v>138328.6158261266</v>
      </c>
      <c r="E22" s="249">
        <v>14844.210989764892</v>
      </c>
      <c r="F22" s="249">
        <v>2659.8078190365122</v>
      </c>
      <c r="G22" s="250">
        <v>13.726568586990588</v>
      </c>
    </row>
    <row r="23" spans="1:7" x14ac:dyDescent="0.25">
      <c r="A23" s="246" t="s">
        <v>75</v>
      </c>
      <c r="B23" s="251" t="s">
        <v>119</v>
      </c>
      <c r="C23" s="248" t="s">
        <v>38</v>
      </c>
      <c r="D23" s="249">
        <v>0</v>
      </c>
      <c r="E23" s="249">
        <v>0</v>
      </c>
      <c r="F23" s="249">
        <v>0</v>
      </c>
      <c r="G23" s="250">
        <v>0</v>
      </c>
    </row>
    <row r="24" spans="1:7" ht="25.5" x14ac:dyDescent="0.25">
      <c r="A24" s="246" t="s">
        <v>74</v>
      </c>
      <c r="B24" s="247" t="s">
        <v>120</v>
      </c>
      <c r="C24" s="248" t="s">
        <v>38</v>
      </c>
      <c r="D24" s="249">
        <v>20963.724894269042</v>
      </c>
      <c r="E24" s="249">
        <v>4004.2755748166801</v>
      </c>
      <c r="F24" s="249">
        <v>717.49205271233564</v>
      </c>
      <c r="G24" s="250">
        <v>3.7017175176076864</v>
      </c>
    </row>
    <row r="25" spans="1:7" ht="25.5" x14ac:dyDescent="0.25">
      <c r="A25" s="246" t="s">
        <v>82</v>
      </c>
      <c r="B25" s="252" t="s">
        <v>121</v>
      </c>
      <c r="C25" s="253" t="s">
        <v>7</v>
      </c>
      <c r="D25" s="254">
        <v>1069.3088050093543</v>
      </c>
      <c r="E25" s="254">
        <v>2237.6760790391377</v>
      </c>
      <c r="F25" s="254">
        <v>2232.2001975421967</v>
      </c>
      <c r="G25" s="255">
        <v>2229.8816055701895</v>
      </c>
    </row>
    <row r="26" spans="1:7" ht="38.25" x14ac:dyDescent="0.25">
      <c r="A26" s="246" t="s">
        <v>122</v>
      </c>
      <c r="B26" s="252" t="s">
        <v>123</v>
      </c>
      <c r="C26" s="256" t="s">
        <v>124</v>
      </c>
      <c r="D26" s="254">
        <v>96102.932650140545</v>
      </c>
      <c r="E26" s="254">
        <v>97989.145801784907</v>
      </c>
      <c r="F26" s="254">
        <v>89162.571195650453</v>
      </c>
      <c r="G26" s="255">
        <v>95549.811169946683</v>
      </c>
    </row>
    <row r="27" spans="1:7" ht="25.5" x14ac:dyDescent="0.25">
      <c r="A27" s="246" t="s">
        <v>125</v>
      </c>
      <c r="B27" s="247" t="s">
        <v>126</v>
      </c>
      <c r="C27" s="257" t="s">
        <v>124</v>
      </c>
      <c r="D27" s="249">
        <v>83455.272175702834</v>
      </c>
      <c r="E27" s="249">
        <v>77171.795730370897</v>
      </c>
      <c r="F27" s="249">
        <v>70220.388006613663</v>
      </c>
      <c r="G27" s="250">
        <v>75255.310235694007</v>
      </c>
    </row>
    <row r="28" spans="1:7" ht="25.5" x14ac:dyDescent="0.25">
      <c r="A28" s="246" t="s">
        <v>127</v>
      </c>
      <c r="B28" s="247" t="s">
        <v>128</v>
      </c>
      <c r="C28" s="257" t="s">
        <v>124</v>
      </c>
      <c r="D28" s="249">
        <v>0</v>
      </c>
      <c r="E28" s="249">
        <v>0</v>
      </c>
      <c r="F28" s="249">
        <v>0</v>
      </c>
      <c r="G28" s="250">
        <v>0</v>
      </c>
    </row>
    <row r="29" spans="1:7" ht="26.25" thickBot="1" x14ac:dyDescent="0.3">
      <c r="A29" s="258" t="s">
        <v>129</v>
      </c>
      <c r="B29" s="259" t="s">
        <v>130</v>
      </c>
      <c r="C29" s="260" t="s">
        <v>124</v>
      </c>
      <c r="D29" s="261">
        <v>12647.660474437709</v>
      </c>
      <c r="E29" s="261">
        <v>20817.352071413985</v>
      </c>
      <c r="F29" s="261">
        <v>18942.184189036794</v>
      </c>
      <c r="G29" s="262">
        <v>20294.503934252665</v>
      </c>
    </row>
    <row r="30" spans="1:7" x14ac:dyDescent="0.25">
      <c r="A30" s="391" t="s">
        <v>131</v>
      </c>
      <c r="B30" s="392"/>
      <c r="C30" s="392"/>
      <c r="D30" s="392"/>
      <c r="E30" s="392"/>
      <c r="F30" s="392"/>
      <c r="G30" s="393"/>
    </row>
    <row r="31" spans="1:7" ht="25.5" x14ac:dyDescent="0.25">
      <c r="A31" s="246" t="s">
        <v>132</v>
      </c>
      <c r="B31" s="247" t="s">
        <v>133</v>
      </c>
      <c r="C31" s="248" t="s">
        <v>103</v>
      </c>
      <c r="D31" s="263">
        <v>138.12649999999999</v>
      </c>
      <c r="E31" s="263">
        <v>16.029400000000003</v>
      </c>
      <c r="F31" s="263">
        <v>3.1564999999999999</v>
      </c>
      <c r="G31" s="264">
        <v>1.52E-2</v>
      </c>
    </row>
    <row r="32" spans="1:7" ht="25.5" x14ac:dyDescent="0.25">
      <c r="A32" s="246" t="s">
        <v>134</v>
      </c>
      <c r="B32" s="247" t="s">
        <v>135</v>
      </c>
      <c r="C32" s="248" t="s">
        <v>103</v>
      </c>
      <c r="D32" s="263">
        <v>50.594900000000003</v>
      </c>
      <c r="E32" s="263">
        <v>10.8893</v>
      </c>
      <c r="F32" s="263">
        <v>1.9782</v>
      </c>
      <c r="G32" s="264">
        <v>1.52E-2</v>
      </c>
    </row>
    <row r="33" spans="1:16" ht="25.5" x14ac:dyDescent="0.25">
      <c r="A33" s="246" t="s">
        <v>136</v>
      </c>
      <c r="B33" s="247" t="s">
        <v>137</v>
      </c>
      <c r="C33" s="248" t="s">
        <v>103</v>
      </c>
      <c r="D33" s="263">
        <v>87.531599999999997</v>
      </c>
      <c r="E33" s="263">
        <v>5.1401000000000003</v>
      </c>
      <c r="F33" s="263">
        <v>1.1782999999999999</v>
      </c>
      <c r="G33" s="264">
        <v>0</v>
      </c>
    </row>
    <row r="34" spans="1:16" ht="25.5" x14ac:dyDescent="0.25">
      <c r="A34" s="246" t="s">
        <v>138</v>
      </c>
      <c r="B34" s="247" t="s">
        <v>139</v>
      </c>
      <c r="C34" s="248" t="s">
        <v>38</v>
      </c>
      <c r="D34" s="265">
        <v>82622.300826474195</v>
      </c>
      <c r="E34" s="265">
        <v>8419.7993173607611</v>
      </c>
      <c r="F34" s="265">
        <v>1529.7070339600859</v>
      </c>
      <c r="G34" s="266">
        <v>7.1775068490094531</v>
      </c>
    </row>
    <row r="35" spans="1:16" ht="25.5" x14ac:dyDescent="0.25">
      <c r="A35" s="246" t="s">
        <v>140</v>
      </c>
      <c r="B35" s="247" t="s">
        <v>141</v>
      </c>
      <c r="C35" s="248" t="s">
        <v>38</v>
      </c>
      <c r="D35" s="265">
        <v>23958.618246704729</v>
      </c>
      <c r="E35" s="265">
        <v>5198.3064396822738</v>
      </c>
      <c r="F35" s="265">
        <v>869.52207232966805</v>
      </c>
      <c r="G35" s="266">
        <v>7.1775068490094531</v>
      </c>
    </row>
    <row r="36" spans="1:16" ht="25.5" x14ac:dyDescent="0.25">
      <c r="A36" s="246" t="s">
        <v>142</v>
      </c>
      <c r="B36" s="247" t="s">
        <v>143</v>
      </c>
      <c r="C36" s="248" t="s">
        <v>38</v>
      </c>
      <c r="D36" s="265">
        <v>58663.682579769469</v>
      </c>
      <c r="E36" s="265">
        <v>3221.4928776784868</v>
      </c>
      <c r="F36" s="265">
        <v>660.184961630418</v>
      </c>
      <c r="G36" s="266">
        <v>0</v>
      </c>
    </row>
    <row r="37" spans="1:16" x14ac:dyDescent="0.25">
      <c r="A37" s="246" t="s">
        <v>144</v>
      </c>
      <c r="B37" s="247" t="s">
        <v>145</v>
      </c>
      <c r="C37" s="248" t="s">
        <v>38</v>
      </c>
      <c r="D37" s="265">
        <v>0</v>
      </c>
      <c r="E37" s="265">
        <v>0</v>
      </c>
      <c r="F37" s="265">
        <v>0</v>
      </c>
      <c r="G37" s="266">
        <v>0</v>
      </c>
    </row>
    <row r="38" spans="1:16" x14ac:dyDescent="0.25">
      <c r="A38" s="246" t="s">
        <v>146</v>
      </c>
      <c r="B38" s="247" t="s">
        <v>147</v>
      </c>
      <c r="C38" s="248" t="s">
        <v>38</v>
      </c>
      <c r="D38" s="265">
        <v>4030.3561378767899</v>
      </c>
      <c r="E38" s="265">
        <v>410.72191792003707</v>
      </c>
      <c r="F38" s="265">
        <v>74.619855315126145</v>
      </c>
      <c r="G38" s="266">
        <v>0.35012228531753431</v>
      </c>
    </row>
    <row r="39" spans="1:16" s="268" customFormat="1" ht="25.5" x14ac:dyDescent="0.25">
      <c r="A39" s="246" t="s">
        <v>148</v>
      </c>
      <c r="B39" s="247" t="s">
        <v>149</v>
      </c>
      <c r="C39" s="248" t="s">
        <v>38</v>
      </c>
      <c r="D39" s="265">
        <v>1168.7130852051089</v>
      </c>
      <c r="E39" s="265">
        <v>253.57592388694019</v>
      </c>
      <c r="F39" s="265">
        <v>42.415710845349658</v>
      </c>
      <c r="G39" s="266">
        <v>0.35012228531753431</v>
      </c>
      <c r="H39" s="267"/>
      <c r="I39" s="267"/>
      <c r="J39" s="267"/>
      <c r="K39" s="267"/>
      <c r="L39" s="267"/>
      <c r="N39" s="269"/>
      <c r="O39" s="269"/>
      <c r="P39" s="269"/>
    </row>
    <row r="40" spans="1:16" s="268" customFormat="1" ht="25.5" x14ac:dyDescent="0.25">
      <c r="A40" s="246" t="s">
        <v>150</v>
      </c>
      <c r="B40" s="247" t="s">
        <v>151</v>
      </c>
      <c r="C40" s="248" t="s">
        <v>38</v>
      </c>
      <c r="D40" s="265">
        <v>2861.6430526716813</v>
      </c>
      <c r="E40" s="265">
        <v>157.14599403309691</v>
      </c>
      <c r="F40" s="265">
        <v>32.204144469776487</v>
      </c>
      <c r="G40" s="266">
        <v>0</v>
      </c>
      <c r="H40" s="267"/>
      <c r="I40" s="267"/>
      <c r="J40" s="267"/>
      <c r="K40" s="267"/>
      <c r="L40" s="267"/>
      <c r="N40" s="269"/>
      <c r="O40" s="269"/>
      <c r="P40" s="269"/>
    </row>
    <row r="41" spans="1:16" ht="38.25" x14ac:dyDescent="0.25">
      <c r="A41" s="246" t="s">
        <v>152</v>
      </c>
      <c r="B41" s="252" t="s">
        <v>153</v>
      </c>
      <c r="C41" s="256" t="s">
        <v>124</v>
      </c>
      <c r="D41" s="270">
        <v>41386.469340964271</v>
      </c>
      <c r="E41" s="270">
        <v>41722.016298204158</v>
      </c>
      <c r="F41" s="270">
        <v>38416.14209750521</v>
      </c>
      <c r="G41" s="271">
        <v>41269.896569775156</v>
      </c>
    </row>
    <row r="42" spans="1:16" ht="25.5" x14ac:dyDescent="0.25">
      <c r="A42" s="246" t="s">
        <v>154</v>
      </c>
      <c r="B42" s="247" t="s">
        <v>155</v>
      </c>
      <c r="C42" s="257" t="s">
        <v>124</v>
      </c>
      <c r="D42" s="265">
        <v>39461.517278593841</v>
      </c>
      <c r="E42" s="265">
        <v>39781.457493636524</v>
      </c>
      <c r="F42" s="265">
        <v>36629.344720877059</v>
      </c>
      <c r="G42" s="266">
        <v>39350.366496762355</v>
      </c>
    </row>
    <row r="43" spans="1:16" ht="25.5" x14ac:dyDescent="0.25">
      <c r="A43" s="246" t="s">
        <v>156</v>
      </c>
      <c r="B43" s="247" t="s">
        <v>157</v>
      </c>
      <c r="C43" s="257" t="s">
        <v>124</v>
      </c>
      <c r="D43" s="265">
        <v>0</v>
      </c>
      <c r="E43" s="265">
        <v>0</v>
      </c>
      <c r="F43" s="265">
        <v>0</v>
      </c>
      <c r="G43" s="266">
        <v>0</v>
      </c>
    </row>
    <row r="44" spans="1:16" ht="25.5" x14ac:dyDescent="0.25">
      <c r="A44" s="246" t="s">
        <v>158</v>
      </c>
      <c r="B44" s="247" t="s">
        <v>159</v>
      </c>
      <c r="C44" s="257" t="s">
        <v>124</v>
      </c>
      <c r="D44" s="265">
        <v>1924.9520623704316</v>
      </c>
      <c r="E44" s="265">
        <v>1940.558804567635</v>
      </c>
      <c r="F44" s="265">
        <v>1786.7973766281493</v>
      </c>
      <c r="G44" s="266">
        <v>1919.5300730127979</v>
      </c>
    </row>
    <row r="45" spans="1:16" ht="38.25" x14ac:dyDescent="0.25">
      <c r="A45" s="246" t="s">
        <v>160</v>
      </c>
      <c r="B45" s="252" t="s">
        <v>161</v>
      </c>
      <c r="C45" s="256" t="s">
        <v>124</v>
      </c>
      <c r="D45" s="270">
        <v>58574.394497188398</v>
      </c>
      <c r="E45" s="270">
        <v>54775.82912964702</v>
      </c>
      <c r="F45" s="270">
        <v>48968.081979730297</v>
      </c>
      <c r="G45" s="271" t="e">
        <v>#DIV/0!</v>
      </c>
    </row>
    <row r="46" spans="1:16" ht="25.5" x14ac:dyDescent="0.25">
      <c r="A46" s="246" t="s">
        <v>162</v>
      </c>
      <c r="B46" s="247" t="s">
        <v>163</v>
      </c>
      <c r="C46" s="257" t="s">
        <v>124</v>
      </c>
      <c r="D46" s="265">
        <v>55850.004055458703</v>
      </c>
      <c r="E46" s="265">
        <v>52228.116146872737</v>
      </c>
      <c r="F46" s="265">
        <v>46690.497724859124</v>
      </c>
      <c r="G46" s="266" t="e">
        <v>#DIV/0!</v>
      </c>
    </row>
    <row r="47" spans="1:16" ht="25.5" x14ac:dyDescent="0.25">
      <c r="A47" s="246" t="s">
        <v>164</v>
      </c>
      <c r="B47" s="247" t="s">
        <v>157</v>
      </c>
      <c r="C47" s="257" t="s">
        <v>124</v>
      </c>
      <c r="D47" s="265">
        <v>0</v>
      </c>
      <c r="E47" s="265">
        <v>0</v>
      </c>
      <c r="F47" s="265">
        <v>0</v>
      </c>
      <c r="G47" s="266">
        <v>0</v>
      </c>
    </row>
    <row r="48" spans="1:16" ht="26.25" thickBot="1" x14ac:dyDescent="0.3">
      <c r="A48" s="272" t="s">
        <v>165</v>
      </c>
      <c r="B48" s="273" t="s">
        <v>159</v>
      </c>
      <c r="C48" s="274" t="s">
        <v>124</v>
      </c>
      <c r="D48" s="265">
        <v>2724.3904417296931</v>
      </c>
      <c r="E48" s="265">
        <v>2547.7129827742801</v>
      </c>
      <c r="F48" s="265">
        <v>2277.5842548711767</v>
      </c>
      <c r="G48" s="266" t="e">
        <v>#DIV/0!</v>
      </c>
      <c r="H48" s="275"/>
    </row>
    <row r="49" spans="1:8" x14ac:dyDescent="0.25">
      <c r="A49" s="391" t="s">
        <v>166</v>
      </c>
      <c r="B49" s="392"/>
      <c r="C49" s="392"/>
      <c r="D49" s="392"/>
      <c r="E49" s="392"/>
      <c r="F49" s="392"/>
      <c r="G49" s="393"/>
      <c r="H49" s="275"/>
    </row>
    <row r="50" spans="1:8" ht="25.5" x14ac:dyDescent="0.25">
      <c r="A50" s="246" t="s">
        <v>152</v>
      </c>
      <c r="B50" s="247" t="s">
        <v>167</v>
      </c>
      <c r="C50" s="248" t="s">
        <v>38</v>
      </c>
      <c r="D50" s="249">
        <v>4468.6105567580007</v>
      </c>
      <c r="E50" s="249">
        <v>492.71688729036885</v>
      </c>
      <c r="F50" s="249">
        <v>88.502321088742306</v>
      </c>
      <c r="G50" s="250">
        <v>0.45721622500575493</v>
      </c>
      <c r="H50" s="275"/>
    </row>
    <row r="51" spans="1:8" ht="25.5" x14ac:dyDescent="0.25">
      <c r="A51" s="246" t="s">
        <v>154</v>
      </c>
      <c r="B51" s="247" t="s">
        <v>168</v>
      </c>
      <c r="C51" s="248" t="s">
        <v>38</v>
      </c>
      <c r="D51" s="249">
        <v>4468.6105567580007</v>
      </c>
      <c r="E51" s="249">
        <v>492.71688729036885</v>
      </c>
      <c r="F51" s="249">
        <v>88.502321088742306</v>
      </c>
      <c r="G51" s="250">
        <v>0.45721622500575493</v>
      </c>
      <c r="H51" s="275"/>
    </row>
    <row r="52" spans="1:8" hidden="1" x14ac:dyDescent="0.25">
      <c r="A52" s="246"/>
      <c r="B52" s="247"/>
      <c r="C52" s="248"/>
      <c r="D52" s="249">
        <v>0</v>
      </c>
      <c r="E52" s="249">
        <v>0</v>
      </c>
      <c r="F52" s="249">
        <v>0</v>
      </c>
      <c r="G52" s="250">
        <v>0</v>
      </c>
      <c r="H52" s="275"/>
    </row>
    <row r="53" spans="1:8" x14ac:dyDescent="0.25">
      <c r="A53" s="246" t="s">
        <v>160</v>
      </c>
      <c r="B53" s="247" t="s">
        <v>169</v>
      </c>
      <c r="C53" s="248" t="s">
        <v>38</v>
      </c>
      <c r="D53" s="249">
        <v>0</v>
      </c>
      <c r="E53" s="249">
        <v>0</v>
      </c>
      <c r="F53" s="249">
        <v>0</v>
      </c>
      <c r="G53" s="250">
        <v>0</v>
      </c>
      <c r="H53" s="275"/>
    </row>
    <row r="54" spans="1:8" x14ac:dyDescent="0.25">
      <c r="A54" s="246" t="s">
        <v>170</v>
      </c>
      <c r="B54" s="247" t="s">
        <v>171</v>
      </c>
      <c r="C54" s="248" t="s">
        <v>38</v>
      </c>
      <c r="D54" s="249">
        <v>217.98100276868291</v>
      </c>
      <c r="E54" s="249">
        <v>24.034970111725311</v>
      </c>
      <c r="F54" s="249">
        <v>4.3171863945727953</v>
      </c>
      <c r="G54" s="250">
        <v>2.2303230488085607E-2</v>
      </c>
      <c r="H54" s="275"/>
    </row>
    <row r="55" spans="1:8" x14ac:dyDescent="0.25">
      <c r="A55" s="246" t="s">
        <v>172</v>
      </c>
      <c r="B55" s="247" t="s">
        <v>173</v>
      </c>
      <c r="C55" s="248" t="s">
        <v>38</v>
      </c>
      <c r="D55" s="249">
        <v>217.98100276868291</v>
      </c>
      <c r="E55" s="249">
        <v>24.034970111725311</v>
      </c>
      <c r="F55" s="249">
        <v>4.3171863945727953</v>
      </c>
      <c r="G55" s="250">
        <v>2.2303230488085607E-2</v>
      </c>
      <c r="H55" s="275"/>
    </row>
    <row r="56" spans="1:8" hidden="1" x14ac:dyDescent="0.25">
      <c r="A56" s="246"/>
      <c r="B56" s="247"/>
      <c r="C56" s="248"/>
      <c r="D56" s="249">
        <v>0</v>
      </c>
      <c r="E56" s="249">
        <v>0</v>
      </c>
      <c r="F56" s="249">
        <v>0</v>
      </c>
      <c r="G56" s="250">
        <v>0</v>
      </c>
      <c r="H56" s="275"/>
    </row>
    <row r="57" spans="1:8" ht="25.5" x14ac:dyDescent="0.25">
      <c r="A57" s="246" t="s">
        <v>174</v>
      </c>
      <c r="B57" s="247" t="s">
        <v>175</v>
      </c>
      <c r="C57" s="248" t="s">
        <v>38</v>
      </c>
      <c r="D57" s="249">
        <v>217.98100276868291</v>
      </c>
      <c r="E57" s="249">
        <v>24.034970111725311</v>
      </c>
      <c r="F57" s="249">
        <v>4.3171863945727953</v>
      </c>
      <c r="G57" s="250">
        <v>2.2303230488085607E-2</v>
      </c>
      <c r="H57" s="275"/>
    </row>
    <row r="58" spans="1:8" hidden="1" x14ac:dyDescent="0.25">
      <c r="A58" s="246"/>
      <c r="B58" s="247"/>
      <c r="C58" s="248"/>
      <c r="D58" s="249">
        <v>0</v>
      </c>
      <c r="E58" s="249">
        <v>0</v>
      </c>
      <c r="F58" s="249">
        <v>0</v>
      </c>
      <c r="G58" s="250">
        <v>0</v>
      </c>
      <c r="H58" s="275"/>
    </row>
    <row r="59" spans="1:8" hidden="1" x14ac:dyDescent="0.25">
      <c r="A59" s="246"/>
      <c r="B59" s="247"/>
      <c r="C59" s="248"/>
      <c r="D59" s="249">
        <v>0</v>
      </c>
      <c r="E59" s="249">
        <v>0</v>
      </c>
      <c r="F59" s="249">
        <v>0</v>
      </c>
      <c r="G59" s="250">
        <v>0</v>
      </c>
      <c r="H59" s="275"/>
    </row>
    <row r="60" spans="1:8" hidden="1" x14ac:dyDescent="0.25">
      <c r="A60" s="246"/>
      <c r="B60" s="247"/>
      <c r="C60" s="248"/>
      <c r="D60" s="249">
        <v>0</v>
      </c>
      <c r="E60" s="249">
        <v>0</v>
      </c>
      <c r="F60" s="249">
        <v>0</v>
      </c>
      <c r="G60" s="250">
        <v>0</v>
      </c>
      <c r="H60" s="275"/>
    </row>
    <row r="61" spans="1:8" ht="38.25" x14ac:dyDescent="0.25">
      <c r="A61" s="246" t="s">
        <v>176</v>
      </c>
      <c r="B61" s="252" t="s">
        <v>177</v>
      </c>
      <c r="C61" s="256" t="s">
        <v>124</v>
      </c>
      <c r="D61" s="254">
        <v>2827.4755143091561</v>
      </c>
      <c r="E61" s="254">
        <v>2686.4795178551808</v>
      </c>
      <c r="F61" s="254">
        <v>2450.485967667646</v>
      </c>
      <c r="G61" s="255">
        <v>2628.9423831899153</v>
      </c>
      <c r="H61" s="275"/>
    </row>
    <row r="62" spans="1:8" hidden="1" x14ac:dyDescent="0.25">
      <c r="A62" s="246"/>
      <c r="B62" s="252"/>
      <c r="C62" s="256"/>
      <c r="D62" s="249">
        <v>0</v>
      </c>
      <c r="E62" s="249">
        <v>0</v>
      </c>
      <c r="F62" s="249">
        <v>0</v>
      </c>
      <c r="G62" s="250">
        <v>0</v>
      </c>
      <c r="H62" s="275"/>
    </row>
    <row r="63" spans="1:8" hidden="1" x14ac:dyDescent="0.25">
      <c r="A63" s="246"/>
      <c r="B63" s="252"/>
      <c r="C63" s="256"/>
      <c r="D63" s="249">
        <v>0</v>
      </c>
      <c r="E63" s="249">
        <v>0</v>
      </c>
      <c r="F63" s="249">
        <v>0</v>
      </c>
      <c r="G63" s="250">
        <v>0</v>
      </c>
      <c r="H63" s="275"/>
    </row>
    <row r="64" spans="1:8" hidden="1" x14ac:dyDescent="0.25">
      <c r="A64" s="246"/>
      <c r="B64" s="252"/>
      <c r="C64" s="256"/>
      <c r="D64" s="249">
        <v>0</v>
      </c>
      <c r="E64" s="249">
        <v>0</v>
      </c>
      <c r="F64" s="249">
        <v>0</v>
      </c>
      <c r="G64" s="250">
        <v>0</v>
      </c>
      <c r="H64" s="275"/>
    </row>
    <row r="65" spans="1:8" hidden="1" x14ac:dyDescent="0.25">
      <c r="A65" s="246"/>
      <c r="B65" s="252"/>
      <c r="C65" s="256"/>
      <c r="D65" s="249">
        <v>0</v>
      </c>
      <c r="E65" s="249">
        <v>0</v>
      </c>
      <c r="F65" s="249">
        <v>0</v>
      </c>
      <c r="G65" s="250">
        <v>0</v>
      </c>
      <c r="H65" s="275"/>
    </row>
    <row r="66" spans="1:8" ht="38.25" x14ac:dyDescent="0.25">
      <c r="A66" s="246" t="s">
        <v>178</v>
      </c>
      <c r="B66" s="252" t="s">
        <v>179</v>
      </c>
      <c r="C66" s="257" t="s">
        <v>124</v>
      </c>
      <c r="D66" s="254">
        <v>2827.4755143091561</v>
      </c>
      <c r="E66" s="254">
        <v>2686.4795178551808</v>
      </c>
      <c r="F66" s="254">
        <v>2450.485967667646</v>
      </c>
      <c r="G66" s="255">
        <v>2628.9423831899153</v>
      </c>
      <c r="H66" s="275"/>
    </row>
    <row r="67" spans="1:8" ht="25.5" x14ac:dyDescent="0.25">
      <c r="A67" s="246" t="s">
        <v>180</v>
      </c>
      <c r="B67" s="247" t="s">
        <v>181</v>
      </c>
      <c r="C67" s="257" t="s">
        <v>124</v>
      </c>
      <c r="D67" s="249">
        <v>2695.965025271521</v>
      </c>
      <c r="E67" s="249">
        <v>2561.5269821409865</v>
      </c>
      <c r="F67" s="249">
        <v>2336.5098761482204</v>
      </c>
      <c r="G67" s="250">
        <v>2506.6679002508495</v>
      </c>
      <c r="H67" s="275"/>
    </row>
    <row r="68" spans="1:8" ht="25.5" x14ac:dyDescent="0.25">
      <c r="A68" s="246" t="s">
        <v>182</v>
      </c>
      <c r="B68" s="247" t="s">
        <v>183</v>
      </c>
      <c r="C68" s="257" t="s">
        <v>124</v>
      </c>
      <c r="D68" s="249">
        <v>0</v>
      </c>
      <c r="E68" s="249">
        <v>0</v>
      </c>
      <c r="F68" s="249">
        <v>0</v>
      </c>
      <c r="G68" s="250">
        <v>0</v>
      </c>
      <c r="H68" s="275"/>
    </row>
    <row r="69" spans="1:8" ht="26.25" thickBot="1" x14ac:dyDescent="0.3">
      <c r="A69" s="258" t="s">
        <v>184</v>
      </c>
      <c r="B69" s="259" t="s">
        <v>185</v>
      </c>
      <c r="C69" s="260" t="s">
        <v>124</v>
      </c>
      <c r="D69" s="261">
        <v>131.51048903763515</v>
      </c>
      <c r="E69" s="261">
        <v>124.95253571419447</v>
      </c>
      <c r="F69" s="261">
        <v>113.97609151942541</v>
      </c>
      <c r="G69" s="262">
        <v>122.27448293906583</v>
      </c>
      <c r="H69" s="275"/>
    </row>
    <row r="70" spans="1:8" x14ac:dyDescent="0.25">
      <c r="A70" s="394" t="s">
        <v>186</v>
      </c>
      <c r="B70" s="395"/>
      <c r="C70" s="395"/>
      <c r="D70" s="395"/>
      <c r="E70" s="395"/>
      <c r="F70" s="395"/>
      <c r="G70" s="396"/>
      <c r="H70" s="275"/>
    </row>
    <row r="71" spans="1:8" ht="25.5" x14ac:dyDescent="0.25">
      <c r="A71" s="234" t="s">
        <v>187</v>
      </c>
      <c r="B71" s="276" t="s">
        <v>188</v>
      </c>
      <c r="C71" s="277" t="s">
        <v>7</v>
      </c>
      <c r="D71" s="278">
        <v>1069.3088050093543</v>
      </c>
      <c r="E71" s="278">
        <v>2237.6760790391377</v>
      </c>
      <c r="F71" s="278">
        <v>2232.2001975421967</v>
      </c>
      <c r="G71" s="279">
        <v>2229.8816055701895</v>
      </c>
      <c r="H71" s="275"/>
    </row>
    <row r="72" spans="1:8" ht="51" x14ac:dyDescent="0.25">
      <c r="A72" s="234" t="s">
        <v>189</v>
      </c>
      <c r="B72" s="276" t="s">
        <v>190</v>
      </c>
      <c r="C72" s="280" t="s">
        <v>124</v>
      </c>
      <c r="D72" s="278">
        <v>157504.80266163812</v>
      </c>
      <c r="E72" s="278">
        <v>155451.45644928707</v>
      </c>
      <c r="F72" s="278">
        <v>140581.1401430484</v>
      </c>
      <c r="G72" s="279">
        <v>0</v>
      </c>
      <c r="H72" s="281"/>
    </row>
    <row r="73" spans="1:8" ht="63.75" x14ac:dyDescent="0.25">
      <c r="A73" s="234" t="s">
        <v>191</v>
      </c>
      <c r="B73" s="276" t="s">
        <v>192</v>
      </c>
      <c r="C73" s="280" t="s">
        <v>124</v>
      </c>
      <c r="D73" s="278">
        <v>157504.80266163812</v>
      </c>
      <c r="E73" s="278">
        <v>155451.45644928707</v>
      </c>
      <c r="F73" s="278">
        <v>140581.1401430484</v>
      </c>
      <c r="G73" s="279">
        <v>0</v>
      </c>
      <c r="H73" s="275"/>
    </row>
    <row r="74" spans="1:8" ht="25.5" x14ac:dyDescent="0.25">
      <c r="A74" s="234" t="s">
        <v>193</v>
      </c>
      <c r="B74" s="235" t="s">
        <v>194</v>
      </c>
      <c r="C74" s="282" t="s">
        <v>124</v>
      </c>
      <c r="D74" s="283">
        <v>142001.24125643307</v>
      </c>
      <c r="E74" s="283">
        <v>131961.43885938462</v>
      </c>
      <c r="F74" s="283">
        <v>119247.395607621</v>
      </c>
      <c r="G74" s="284">
        <v>0</v>
      </c>
      <c r="H74" s="275"/>
    </row>
    <row r="75" spans="1:8" ht="25.5" x14ac:dyDescent="0.25">
      <c r="A75" s="234" t="s">
        <v>195</v>
      </c>
      <c r="B75" s="235" t="s">
        <v>196</v>
      </c>
      <c r="C75" s="282" t="s">
        <v>124</v>
      </c>
      <c r="D75" s="283">
        <v>0</v>
      </c>
      <c r="E75" s="283">
        <v>0</v>
      </c>
      <c r="F75" s="283">
        <v>0</v>
      </c>
      <c r="G75" s="284">
        <v>0</v>
      </c>
      <c r="H75" s="275"/>
    </row>
    <row r="76" spans="1:8" ht="25.5" x14ac:dyDescent="0.25">
      <c r="A76" s="234" t="s">
        <v>197</v>
      </c>
      <c r="B76" s="235" t="s">
        <v>198</v>
      </c>
      <c r="C76" s="282" t="s">
        <v>124</v>
      </c>
      <c r="D76" s="283">
        <v>15503.561405205037</v>
      </c>
      <c r="E76" s="283">
        <v>23490.017589902458</v>
      </c>
      <c r="F76" s="283">
        <v>21333.744535427395</v>
      </c>
      <c r="G76" s="284">
        <v>0</v>
      </c>
      <c r="H76" s="275"/>
    </row>
    <row r="77" spans="1:8" ht="51" x14ac:dyDescent="0.25">
      <c r="A77" s="234" t="s">
        <v>199</v>
      </c>
      <c r="B77" s="276" t="s">
        <v>200</v>
      </c>
      <c r="C77" s="280" t="s">
        <v>124</v>
      </c>
      <c r="D77" s="278">
        <v>140316.87850541397</v>
      </c>
      <c r="E77" s="278">
        <v>142397.64761784422</v>
      </c>
      <c r="F77" s="278">
        <v>130029.20226082329</v>
      </c>
      <c r="G77" s="279">
        <v>139448.65112291175</v>
      </c>
      <c r="H77" s="281"/>
    </row>
    <row r="78" spans="1:8" ht="63.75" x14ac:dyDescent="0.25">
      <c r="A78" s="234" t="s">
        <v>201</v>
      </c>
      <c r="B78" s="276" t="s">
        <v>202</v>
      </c>
      <c r="C78" s="280" t="s">
        <v>124</v>
      </c>
      <c r="D78" s="278">
        <v>140316.87850541397</v>
      </c>
      <c r="E78" s="278">
        <v>142397.64761784422</v>
      </c>
      <c r="F78" s="278">
        <v>130029.20226082329</v>
      </c>
      <c r="G78" s="279">
        <v>139448.65112291175</v>
      </c>
      <c r="H78" s="281"/>
    </row>
    <row r="79" spans="1:8" ht="25.5" x14ac:dyDescent="0.25">
      <c r="A79" s="234" t="s">
        <v>203</v>
      </c>
      <c r="B79" s="235" t="s">
        <v>204</v>
      </c>
      <c r="C79" s="282" t="s">
        <v>124</v>
      </c>
      <c r="D79" s="283">
        <v>125612.75547956819</v>
      </c>
      <c r="E79" s="283">
        <v>119514.78520614842</v>
      </c>
      <c r="F79" s="283">
        <v>109186.24260363894</v>
      </c>
      <c r="G79" s="284">
        <v>117112.34463270722</v>
      </c>
      <c r="H79" s="275"/>
    </row>
    <row r="80" spans="1:8" ht="25.5" x14ac:dyDescent="0.25">
      <c r="A80" s="234" t="s">
        <v>205</v>
      </c>
      <c r="B80" s="235" t="s">
        <v>206</v>
      </c>
      <c r="C80" s="282" t="s">
        <v>124</v>
      </c>
      <c r="D80" s="283">
        <v>0</v>
      </c>
      <c r="E80" s="283">
        <v>0</v>
      </c>
      <c r="F80" s="283">
        <v>0</v>
      </c>
      <c r="G80" s="284">
        <v>0</v>
      </c>
      <c r="H80" s="275"/>
    </row>
    <row r="81" spans="1:8" ht="26.25" thickBot="1" x14ac:dyDescent="0.3">
      <c r="A81" s="285" t="s">
        <v>207</v>
      </c>
      <c r="B81" s="239" t="s">
        <v>208</v>
      </c>
      <c r="C81" s="286" t="s">
        <v>124</v>
      </c>
      <c r="D81" s="283">
        <v>14704.123025845776</v>
      </c>
      <c r="E81" s="283">
        <v>22882.863411695813</v>
      </c>
      <c r="F81" s="283">
        <v>20842.957657184368</v>
      </c>
      <c r="G81" s="284">
        <v>22336.308490204527</v>
      </c>
      <c r="H81" s="275"/>
    </row>
    <row r="82" spans="1:8" x14ac:dyDescent="0.25">
      <c r="A82" s="397" t="s">
        <v>209</v>
      </c>
      <c r="B82" s="398"/>
      <c r="C82" s="398"/>
      <c r="D82" s="398"/>
      <c r="E82" s="398"/>
      <c r="F82" s="398"/>
      <c r="G82" s="399"/>
    </row>
    <row r="83" spans="1:8" ht="25.5" x14ac:dyDescent="0.25">
      <c r="A83" s="234" t="s">
        <v>210</v>
      </c>
      <c r="B83" s="276" t="s">
        <v>211</v>
      </c>
      <c r="C83" s="277" t="s">
        <v>7</v>
      </c>
      <c r="D83" s="278">
        <v>1283.170566011225</v>
      </c>
      <c r="E83" s="278">
        <v>2685.2152948469652</v>
      </c>
      <c r="F83" s="278">
        <v>2678.6402370506362</v>
      </c>
      <c r="G83" s="279">
        <v>2675.8579266842276</v>
      </c>
    </row>
    <row r="84" spans="1:8" ht="51" x14ac:dyDescent="0.25">
      <c r="A84" s="234" t="s">
        <v>212</v>
      </c>
      <c r="B84" s="276" t="s">
        <v>213</v>
      </c>
      <c r="C84" s="280" t="s">
        <v>214</v>
      </c>
      <c r="D84" s="287">
        <v>189005.76319396574</v>
      </c>
      <c r="E84" s="287">
        <v>186541.74873914447</v>
      </c>
      <c r="F84" s="287">
        <v>168697.37017165808</v>
      </c>
      <c r="G84" s="288">
        <v>0</v>
      </c>
    </row>
    <row r="85" spans="1:8" ht="63.75" x14ac:dyDescent="0.25">
      <c r="A85" s="234" t="s">
        <v>215</v>
      </c>
      <c r="B85" s="276" t="s">
        <v>192</v>
      </c>
      <c r="C85" s="280" t="s">
        <v>214</v>
      </c>
      <c r="D85" s="278">
        <v>189005.76319396574</v>
      </c>
      <c r="E85" s="278">
        <v>186541.74873914447</v>
      </c>
      <c r="F85" s="278">
        <v>168697.37017165808</v>
      </c>
      <c r="G85" s="279">
        <v>0</v>
      </c>
    </row>
    <row r="86" spans="1:8" ht="51" x14ac:dyDescent="0.25">
      <c r="A86" s="234" t="s">
        <v>216</v>
      </c>
      <c r="B86" s="276" t="s">
        <v>217</v>
      </c>
      <c r="C86" s="280" t="s">
        <v>214</v>
      </c>
      <c r="D86" s="287">
        <v>168380.25520649675</v>
      </c>
      <c r="E86" s="287">
        <v>170877.17714141306</v>
      </c>
      <c r="F86" s="287">
        <v>156035.04271298795</v>
      </c>
      <c r="G86" s="288">
        <v>167338.37634749408</v>
      </c>
    </row>
    <row r="87" spans="1:8" ht="64.5" thickBot="1" x14ac:dyDescent="0.3">
      <c r="A87" s="289" t="s">
        <v>218</v>
      </c>
      <c r="B87" s="290" t="s">
        <v>202</v>
      </c>
      <c r="C87" s="291" t="s">
        <v>214</v>
      </c>
      <c r="D87" s="292">
        <v>168380.25520649675</v>
      </c>
      <c r="E87" s="292">
        <v>170877.17714141306</v>
      </c>
      <c r="F87" s="292">
        <v>156035.04271298795</v>
      </c>
      <c r="G87" s="293">
        <v>167338.37634749408</v>
      </c>
    </row>
  </sheetData>
  <mergeCells count="12">
    <mergeCell ref="A2:G2"/>
    <mergeCell ref="B3:F3"/>
    <mergeCell ref="E4:G4"/>
    <mergeCell ref="A5:A6"/>
    <mergeCell ref="B5:B6"/>
    <mergeCell ref="C5:C6"/>
    <mergeCell ref="D5:G5"/>
    <mergeCell ref="A16:G16"/>
    <mergeCell ref="A30:G30"/>
    <mergeCell ref="A49:G49"/>
    <mergeCell ref="A70:G70"/>
    <mergeCell ref="A82:G8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topLeftCell="A4" workbookViewId="0">
      <selection activeCell="P12" sqref="P11:P12"/>
    </sheetView>
  </sheetViews>
  <sheetFormatPr defaultColWidth="9.140625" defaultRowHeight="15" x14ac:dyDescent="0.25"/>
  <cols>
    <col min="2" max="2" width="71.5703125" customWidth="1"/>
    <col min="3" max="13" width="9.28515625" customWidth="1"/>
  </cols>
  <sheetData>
    <row r="1" spans="1:13" x14ac:dyDescent="0.25">
      <c r="A1" s="418"/>
      <c r="B1" s="418"/>
      <c r="C1" s="418"/>
      <c r="G1" s="418"/>
      <c r="H1" s="418"/>
      <c r="I1" s="418"/>
      <c r="K1" s="418"/>
      <c r="L1" s="418"/>
      <c r="M1" s="418"/>
    </row>
    <row r="2" spans="1:13" ht="15.75" customHeight="1" x14ac:dyDescent="0.25">
      <c r="A2" s="294"/>
      <c r="B2" s="419" t="s">
        <v>219</v>
      </c>
      <c r="C2" s="419"/>
      <c r="D2" s="419"/>
      <c r="E2" s="419"/>
      <c r="F2" s="419"/>
      <c r="G2" s="419"/>
      <c r="H2" s="419"/>
      <c r="I2" s="419"/>
      <c r="J2" s="419"/>
      <c r="K2" s="419"/>
      <c r="L2" s="419"/>
    </row>
    <row r="3" spans="1:13" ht="15.75" customHeight="1" x14ac:dyDescent="0.25">
      <c r="A3" s="420" t="s">
        <v>91</v>
      </c>
      <c r="B3" s="420"/>
      <c r="C3" s="420"/>
      <c r="D3" s="420"/>
      <c r="E3" s="420"/>
      <c r="F3" s="420"/>
      <c r="G3" s="420"/>
      <c r="H3" s="420"/>
      <c r="I3" s="420"/>
      <c r="J3" s="420"/>
      <c r="K3" s="420"/>
      <c r="L3" s="420"/>
    </row>
    <row r="4" spans="1:13" ht="15.75" x14ac:dyDescent="0.25">
      <c r="A4" s="295"/>
      <c r="B4" s="295"/>
      <c r="C4" s="421"/>
      <c r="D4" s="421"/>
      <c r="E4" s="421"/>
      <c r="F4" s="421"/>
      <c r="G4" s="421"/>
      <c r="H4" s="421"/>
    </row>
    <row r="5" spans="1:13" ht="15.75" thickBot="1" x14ac:dyDescent="0.3">
      <c r="A5" s="296"/>
      <c r="B5" s="297"/>
    </row>
    <row r="6" spans="1:13" ht="32.25" customHeight="1" x14ac:dyDescent="0.25">
      <c r="A6" s="413" t="s">
        <v>31</v>
      </c>
      <c r="B6" s="415" t="s">
        <v>220</v>
      </c>
      <c r="C6" s="298" t="s">
        <v>221</v>
      </c>
      <c r="D6" s="413" t="s">
        <v>222</v>
      </c>
      <c r="E6" s="417"/>
      <c r="F6" s="417" t="s">
        <v>223</v>
      </c>
      <c r="G6" s="412"/>
      <c r="H6" s="411" t="s">
        <v>224</v>
      </c>
      <c r="I6" s="415"/>
      <c r="J6" s="413" t="s">
        <v>96</v>
      </c>
      <c r="K6" s="412"/>
      <c r="L6" s="411" t="s">
        <v>97</v>
      </c>
      <c r="M6" s="412"/>
    </row>
    <row r="7" spans="1:13" x14ac:dyDescent="0.25">
      <c r="A7" s="414"/>
      <c r="B7" s="416"/>
      <c r="C7" s="299" t="s">
        <v>38</v>
      </c>
      <c r="D7" s="300" t="s">
        <v>38</v>
      </c>
      <c r="E7" s="301" t="s">
        <v>225</v>
      </c>
      <c r="F7" s="301" t="s">
        <v>38</v>
      </c>
      <c r="G7" s="302" t="s">
        <v>225</v>
      </c>
      <c r="H7" s="303" t="s">
        <v>38</v>
      </c>
      <c r="I7" s="304" t="s">
        <v>225</v>
      </c>
      <c r="J7" s="300" t="s">
        <v>38</v>
      </c>
      <c r="K7" s="302" t="s">
        <v>225</v>
      </c>
      <c r="L7" s="303" t="s">
        <v>38</v>
      </c>
      <c r="M7" s="302" t="s">
        <v>225</v>
      </c>
    </row>
    <row r="8" spans="1:13" ht="15.75" thickBot="1" x14ac:dyDescent="0.3">
      <c r="A8" s="305">
        <v>1</v>
      </c>
      <c r="B8" s="306">
        <v>2</v>
      </c>
      <c r="C8" s="307">
        <v>3</v>
      </c>
      <c r="D8" s="305">
        <v>3</v>
      </c>
      <c r="E8" s="308">
        <v>4</v>
      </c>
      <c r="F8" s="308">
        <v>3</v>
      </c>
      <c r="G8" s="309">
        <v>4</v>
      </c>
      <c r="H8" s="310">
        <v>3</v>
      </c>
      <c r="I8" s="306">
        <v>4</v>
      </c>
      <c r="J8" s="305">
        <v>3</v>
      </c>
      <c r="K8" s="309">
        <v>4</v>
      </c>
      <c r="L8" s="310">
        <v>3</v>
      </c>
      <c r="M8" s="309">
        <v>4</v>
      </c>
    </row>
    <row r="9" spans="1:13" ht="51" x14ac:dyDescent="0.25">
      <c r="A9" s="311">
        <v>1</v>
      </c>
      <c r="B9" s="312" t="s">
        <v>226</v>
      </c>
      <c r="C9" s="313">
        <v>76603.068884408349</v>
      </c>
      <c r="D9" s="314">
        <v>73309.145125427574</v>
      </c>
      <c r="E9" s="315">
        <v>85.805127159599138</v>
      </c>
      <c r="F9" s="315">
        <v>1685.6485756149191</v>
      </c>
      <c r="G9" s="316">
        <v>85.80517926925809</v>
      </c>
      <c r="H9" s="317">
        <v>1493.5388420130673</v>
      </c>
      <c r="I9" s="318">
        <v>137.2359498312108</v>
      </c>
      <c r="J9" s="314">
        <v>114.7363413527976</v>
      </c>
      <c r="K9" s="316">
        <v>136.91687512267015</v>
      </c>
      <c r="L9" s="317">
        <v>0</v>
      </c>
      <c r="M9" s="316">
        <v>0</v>
      </c>
    </row>
    <row r="10" spans="1:13" x14ac:dyDescent="0.25">
      <c r="A10" s="300">
        <v>2</v>
      </c>
      <c r="B10" s="319" t="s">
        <v>227</v>
      </c>
      <c r="C10" s="320">
        <v>12763.426280538713</v>
      </c>
      <c r="D10" s="321">
        <v>12311.441241646502</v>
      </c>
      <c r="E10" s="322">
        <v>14.41</v>
      </c>
      <c r="F10" s="322">
        <v>283.08542889221104</v>
      </c>
      <c r="G10" s="323">
        <v>14.41</v>
      </c>
      <c r="H10" s="324">
        <v>156.82403000000002</v>
      </c>
      <c r="I10" s="325">
        <v>14.41</v>
      </c>
      <c r="J10" s="321">
        <v>12.07558</v>
      </c>
      <c r="K10" s="323">
        <v>14.41</v>
      </c>
      <c r="L10" s="324">
        <v>0</v>
      </c>
      <c r="M10" s="323">
        <v>0</v>
      </c>
    </row>
    <row r="11" spans="1:13" ht="38.25" x14ac:dyDescent="0.25">
      <c r="A11" s="300">
        <v>3</v>
      </c>
      <c r="B11" s="319" t="s">
        <v>228</v>
      </c>
      <c r="C11" s="320">
        <v>89366.49516494706</v>
      </c>
      <c r="D11" s="321">
        <v>85620.58636707408</v>
      </c>
      <c r="E11" s="322">
        <v>100.21512715959915</v>
      </c>
      <c r="F11" s="322">
        <v>1968.7340045071301</v>
      </c>
      <c r="G11" s="323">
        <v>100.21517926925809</v>
      </c>
      <c r="H11" s="324">
        <v>1650.3628720130673</v>
      </c>
      <c r="I11" s="325">
        <v>151.6459498312108</v>
      </c>
      <c r="J11" s="321">
        <v>126.8119213527976</v>
      </c>
      <c r="K11" s="323">
        <v>151.32687512267015</v>
      </c>
      <c r="L11" s="324">
        <v>0</v>
      </c>
      <c r="M11" s="323">
        <v>0</v>
      </c>
    </row>
    <row r="12" spans="1:13" x14ac:dyDescent="0.25">
      <c r="A12" s="300">
        <v>4</v>
      </c>
      <c r="B12" s="319" t="s">
        <v>229</v>
      </c>
      <c r="C12" s="320">
        <v>3276.1884384472314</v>
      </c>
      <c r="D12" s="321">
        <v>3134.4305918488626</v>
      </c>
      <c r="E12" s="322">
        <v>3.6647130240895796</v>
      </c>
      <c r="F12" s="322">
        <v>72.072160348808154</v>
      </c>
      <c r="G12" s="323">
        <v>3.6647152521077744</v>
      </c>
      <c r="H12" s="324">
        <v>64.703734240185312</v>
      </c>
      <c r="I12" s="325">
        <v>5.9443950418253522</v>
      </c>
      <c r="J12" s="321">
        <v>4.9819520093751413</v>
      </c>
      <c r="K12" s="323">
        <v>5.944050130519261</v>
      </c>
      <c r="L12" s="324">
        <v>0</v>
      </c>
      <c r="M12" s="323">
        <v>0</v>
      </c>
    </row>
    <row r="13" spans="1:13" x14ac:dyDescent="0.25">
      <c r="A13" s="326" t="s">
        <v>77</v>
      </c>
      <c r="B13" s="319" t="s">
        <v>230</v>
      </c>
      <c r="C13" s="320">
        <v>2686.4745195267296</v>
      </c>
      <c r="D13" s="321">
        <v>2570.2330853160674</v>
      </c>
      <c r="E13" s="322">
        <v>3.0043446797534554</v>
      </c>
      <c r="F13" s="322">
        <v>59.099171486022691</v>
      </c>
      <c r="G13" s="323">
        <v>3.0043465067283752</v>
      </c>
      <c r="H13" s="324">
        <v>53.057062076951958</v>
      </c>
      <c r="I13" s="325">
        <v>4.8742239342967881</v>
      </c>
      <c r="J13" s="321">
        <v>4.0852006476876159</v>
      </c>
      <c r="K13" s="323">
        <v>4.8749411070257942</v>
      </c>
      <c r="L13" s="324">
        <v>0</v>
      </c>
      <c r="M13" s="323">
        <v>0</v>
      </c>
    </row>
    <row r="14" spans="1:13" x14ac:dyDescent="0.25">
      <c r="A14" s="326" t="s">
        <v>79</v>
      </c>
      <c r="B14" s="319" t="s">
        <v>231</v>
      </c>
      <c r="C14" s="320">
        <v>589.71391892050156</v>
      </c>
      <c r="D14" s="321">
        <v>564.19750653279527</v>
      </c>
      <c r="E14" s="322">
        <v>0.66036834433612435</v>
      </c>
      <c r="F14" s="322">
        <v>12.972988862785467</v>
      </c>
      <c r="G14" s="323">
        <v>0.66036874537939938</v>
      </c>
      <c r="H14" s="324">
        <v>11.646672163233356</v>
      </c>
      <c r="I14" s="325">
        <v>1.0701711075285634</v>
      </c>
      <c r="J14" s="321">
        <v>0.89675136168752545</v>
      </c>
      <c r="K14" s="323">
        <v>1.0701090234934669</v>
      </c>
      <c r="L14" s="324">
        <v>0</v>
      </c>
      <c r="M14" s="323">
        <v>0</v>
      </c>
    </row>
    <row r="15" spans="1:13" x14ac:dyDescent="0.25">
      <c r="A15" s="300">
        <v>5</v>
      </c>
      <c r="B15" s="319" t="s">
        <v>232</v>
      </c>
      <c r="C15" s="320">
        <v>92642.683603394311</v>
      </c>
      <c r="D15" s="321">
        <v>88755.016958922948</v>
      </c>
      <c r="E15" s="322" t="s">
        <v>233</v>
      </c>
      <c r="F15" s="322">
        <v>2040.8061648559383</v>
      </c>
      <c r="G15" s="323" t="s">
        <v>233</v>
      </c>
      <c r="H15" s="324">
        <v>1715.0666062532525</v>
      </c>
      <c r="I15" s="325" t="s">
        <v>233</v>
      </c>
      <c r="J15" s="321">
        <v>131.79387336217275</v>
      </c>
      <c r="K15" s="323" t="s">
        <v>233</v>
      </c>
      <c r="L15" s="324">
        <v>0</v>
      </c>
      <c r="M15" s="323" t="s">
        <v>233</v>
      </c>
    </row>
    <row r="16" spans="1:13" x14ac:dyDescent="0.25">
      <c r="A16" s="300">
        <v>6</v>
      </c>
      <c r="B16" s="327" t="s">
        <v>234</v>
      </c>
      <c r="C16" s="320" t="s">
        <v>233</v>
      </c>
      <c r="D16" s="321" t="s">
        <v>233</v>
      </c>
      <c r="E16" s="328">
        <v>103.88384018368873</v>
      </c>
      <c r="F16" s="322" t="s">
        <v>233</v>
      </c>
      <c r="G16" s="329">
        <v>103.88389452136587</v>
      </c>
      <c r="H16" s="324" t="s">
        <v>233</v>
      </c>
      <c r="I16" s="330">
        <v>157.59134487303615</v>
      </c>
      <c r="J16" s="321" t="s">
        <v>233</v>
      </c>
      <c r="K16" s="329">
        <v>157.27192525318941</v>
      </c>
      <c r="L16" s="324" t="s">
        <v>233</v>
      </c>
      <c r="M16" s="329">
        <v>0</v>
      </c>
    </row>
    <row r="17" spans="1:13" x14ac:dyDescent="0.25">
      <c r="A17" s="300">
        <v>7</v>
      </c>
      <c r="B17" s="327" t="s">
        <v>235</v>
      </c>
      <c r="C17" s="320" t="s">
        <v>233</v>
      </c>
      <c r="D17" s="321" t="s">
        <v>233</v>
      </c>
      <c r="E17" s="328">
        <v>124.66060822042647</v>
      </c>
      <c r="F17" s="322" t="s">
        <v>233</v>
      </c>
      <c r="G17" s="329">
        <v>124.66067342563905</v>
      </c>
      <c r="H17" s="324" t="s">
        <v>233</v>
      </c>
      <c r="I17" s="330">
        <v>189.10961384764337</v>
      </c>
      <c r="J17" s="321" t="s">
        <v>233</v>
      </c>
      <c r="K17" s="329">
        <v>188.72431030382728</v>
      </c>
      <c r="L17" s="324" t="s">
        <v>233</v>
      </c>
      <c r="M17" s="329">
        <v>-2E-3</v>
      </c>
    </row>
    <row r="18" spans="1:13" x14ac:dyDescent="0.25">
      <c r="A18" s="300">
        <v>8</v>
      </c>
      <c r="B18" s="319" t="s">
        <v>236</v>
      </c>
      <c r="C18" s="320">
        <v>39352.535004378318</v>
      </c>
      <c r="D18" s="321">
        <v>37959.32071846864</v>
      </c>
      <c r="E18" s="322" t="s">
        <v>233</v>
      </c>
      <c r="F18" s="322">
        <v>872.82527699538991</v>
      </c>
      <c r="G18" s="323" t="s">
        <v>233</v>
      </c>
      <c r="H18" s="324">
        <v>483.18548502857135</v>
      </c>
      <c r="I18" s="325" t="s">
        <v>233</v>
      </c>
      <c r="J18" s="321">
        <v>37.20352388571429</v>
      </c>
      <c r="K18" s="323" t="s">
        <v>233</v>
      </c>
      <c r="L18" s="324">
        <v>0</v>
      </c>
      <c r="M18" s="323" t="s">
        <v>233</v>
      </c>
    </row>
    <row r="19" spans="1:13" x14ac:dyDescent="0.25">
      <c r="A19" s="300">
        <v>9</v>
      </c>
      <c r="B19" s="319" t="s">
        <v>237</v>
      </c>
      <c r="C19" s="320">
        <v>885.73395423585805</v>
      </c>
      <c r="D19" s="321">
        <v>854.36788630440685</v>
      </c>
      <c r="E19" s="322" t="s">
        <v>233</v>
      </c>
      <c r="F19" s="322">
        <v>19.645067931451148</v>
      </c>
      <c r="G19" s="323" t="s">
        <v>233</v>
      </c>
      <c r="H19" s="324">
        <v>10.883000000000001</v>
      </c>
      <c r="I19" s="325" t="s">
        <v>233</v>
      </c>
      <c r="J19" s="321">
        <v>0.83800000000000008</v>
      </c>
      <c r="K19" s="323" t="s">
        <v>233</v>
      </c>
      <c r="L19" s="324">
        <v>0</v>
      </c>
      <c r="M19" s="323" t="s">
        <v>233</v>
      </c>
    </row>
    <row r="20" spans="1:13" x14ac:dyDescent="0.25">
      <c r="A20" s="300">
        <v>10</v>
      </c>
      <c r="B20" s="319" t="s">
        <v>238</v>
      </c>
      <c r="C20" s="320">
        <v>32343</v>
      </c>
      <c r="D20" s="321">
        <v>32237</v>
      </c>
      <c r="E20" s="322" t="s">
        <v>233</v>
      </c>
      <c r="F20" s="322">
        <v>14</v>
      </c>
      <c r="G20" s="323" t="s">
        <v>233</v>
      </c>
      <c r="H20" s="324">
        <v>25</v>
      </c>
      <c r="I20" s="325" t="s">
        <v>233</v>
      </c>
      <c r="J20" s="321">
        <v>67</v>
      </c>
      <c r="K20" s="323" t="s">
        <v>233</v>
      </c>
      <c r="L20" s="324">
        <v>0</v>
      </c>
      <c r="M20" s="323" t="s">
        <v>233</v>
      </c>
    </row>
    <row r="21" spans="1:13" x14ac:dyDescent="0.25">
      <c r="A21" s="300">
        <v>11</v>
      </c>
      <c r="B21" s="319" t="s">
        <v>239</v>
      </c>
      <c r="C21" s="320">
        <v>885.73395423585805</v>
      </c>
      <c r="D21" s="321">
        <v>854.36788630440685</v>
      </c>
      <c r="E21" s="322" t="s">
        <v>233</v>
      </c>
      <c r="F21" s="322">
        <v>19.645067931451148</v>
      </c>
      <c r="G21" s="323" t="s">
        <v>233</v>
      </c>
      <c r="H21" s="324">
        <v>10.883000000000001</v>
      </c>
      <c r="I21" s="325" t="s">
        <v>233</v>
      </c>
      <c r="J21" s="321">
        <v>0.83800000000000008</v>
      </c>
      <c r="K21" s="323" t="s">
        <v>233</v>
      </c>
      <c r="L21" s="324">
        <v>0</v>
      </c>
      <c r="M21" s="323" t="s">
        <v>233</v>
      </c>
    </row>
    <row r="22" spans="1:13" x14ac:dyDescent="0.25">
      <c r="A22" s="300">
        <v>12</v>
      </c>
      <c r="B22" s="319" t="s">
        <v>240</v>
      </c>
      <c r="C22" s="320">
        <v>14.41</v>
      </c>
      <c r="D22" s="321">
        <v>14.41</v>
      </c>
      <c r="E22" s="322" t="s">
        <v>233</v>
      </c>
      <c r="F22" s="322">
        <v>14.41</v>
      </c>
      <c r="G22" s="323" t="s">
        <v>233</v>
      </c>
      <c r="H22" s="324">
        <v>14.41</v>
      </c>
      <c r="I22" s="325" t="s">
        <v>233</v>
      </c>
      <c r="J22" s="321">
        <v>14.41</v>
      </c>
      <c r="K22" s="323" t="s">
        <v>233</v>
      </c>
      <c r="L22" s="324">
        <v>0</v>
      </c>
      <c r="M22" s="323" t="s">
        <v>233</v>
      </c>
    </row>
    <row r="23" spans="1:13" ht="26.25" thickBot="1" x14ac:dyDescent="0.3">
      <c r="A23" s="305">
        <v>13</v>
      </c>
      <c r="B23" s="331" t="s">
        <v>241</v>
      </c>
      <c r="C23" s="332" t="s">
        <v>233</v>
      </c>
      <c r="D23" s="333" t="s">
        <v>233</v>
      </c>
      <c r="E23" s="334">
        <v>4.442971385858472E-2</v>
      </c>
      <c r="F23" s="334" t="s">
        <v>233</v>
      </c>
      <c r="G23" s="335">
        <v>4.442974084085622E-2</v>
      </c>
      <c r="H23" s="336" t="s">
        <v>233</v>
      </c>
      <c r="I23" s="337">
        <v>4.4398188461689914E-2</v>
      </c>
      <c r="J23" s="333" t="s">
        <v>233</v>
      </c>
      <c r="K23" s="335">
        <v>4.4395613228775999E-2</v>
      </c>
      <c r="L23" s="336" t="s">
        <v>233</v>
      </c>
      <c r="M23" s="335">
        <v>0</v>
      </c>
    </row>
    <row r="24" spans="1:13" ht="15.75" thickBot="1" x14ac:dyDescent="0.3">
      <c r="A24" s="296"/>
      <c r="B24" s="297"/>
      <c r="C24" s="338"/>
      <c r="D24" s="338"/>
      <c r="E24" s="338"/>
      <c r="F24" s="338"/>
      <c r="G24" s="338"/>
      <c r="H24" s="338"/>
      <c r="I24" s="338"/>
      <c r="J24" s="338"/>
      <c r="K24" s="338"/>
      <c r="L24" s="338"/>
      <c r="M24" s="338"/>
    </row>
    <row r="25" spans="1:13" ht="51" x14ac:dyDescent="0.25">
      <c r="A25" s="339">
        <v>1</v>
      </c>
      <c r="B25" s="340" t="s">
        <v>242</v>
      </c>
      <c r="C25" s="341">
        <v>955.49902877675254</v>
      </c>
      <c r="D25" s="342">
        <v>929.25818416720244</v>
      </c>
      <c r="E25" s="343">
        <v>82.718371387502444</v>
      </c>
      <c r="F25" s="343">
        <v>0</v>
      </c>
      <c r="G25" s="344" t="e">
        <v>#DIV/0!</v>
      </c>
      <c r="H25" s="345">
        <v>1.072642353622945</v>
      </c>
      <c r="I25" s="346">
        <v>134.08029420286812</v>
      </c>
      <c r="J25" s="342">
        <v>25.168202255927078</v>
      </c>
      <c r="K25" s="344">
        <v>133.87341625493127</v>
      </c>
      <c r="L25" s="345">
        <v>0</v>
      </c>
      <c r="M25" s="346" t="e">
        <v>#DIV/0!</v>
      </c>
    </row>
    <row r="26" spans="1:13" x14ac:dyDescent="0.25">
      <c r="A26" s="300">
        <v>2</v>
      </c>
      <c r="B26" s="319" t="s">
        <v>227</v>
      </c>
      <c r="C26" s="347">
        <v>164.70630000000003</v>
      </c>
      <c r="D26" s="348">
        <v>161.88194000000001</v>
      </c>
      <c r="E26" s="349">
        <v>14.41</v>
      </c>
      <c r="F26" s="349">
        <v>0</v>
      </c>
      <c r="G26" s="350">
        <v>14.41</v>
      </c>
      <c r="H26" s="351">
        <v>0.11528000000000001</v>
      </c>
      <c r="I26" s="352">
        <v>14.41</v>
      </c>
      <c r="J26" s="348">
        <v>2.7090800000000002</v>
      </c>
      <c r="K26" s="350">
        <v>14.41</v>
      </c>
      <c r="L26" s="351">
        <v>0</v>
      </c>
      <c r="M26" s="352">
        <v>14.41</v>
      </c>
    </row>
    <row r="27" spans="1:13" ht="38.25" x14ac:dyDescent="0.25">
      <c r="A27" s="300">
        <v>3</v>
      </c>
      <c r="B27" s="319" t="s">
        <v>243</v>
      </c>
      <c r="C27" s="347">
        <v>1120.2053287767526</v>
      </c>
      <c r="D27" s="348">
        <v>1091.1401241672024</v>
      </c>
      <c r="E27" s="349">
        <v>97.12837138750244</v>
      </c>
      <c r="F27" s="349">
        <v>0</v>
      </c>
      <c r="G27" s="350" t="e">
        <v>#DIV/0!</v>
      </c>
      <c r="H27" s="351">
        <v>1.1879223536229451</v>
      </c>
      <c r="I27" s="352">
        <v>148.49029420286814</v>
      </c>
      <c r="J27" s="348">
        <v>27.877282255927078</v>
      </c>
      <c r="K27" s="350">
        <v>148.28341625493127</v>
      </c>
      <c r="L27" s="351">
        <v>0</v>
      </c>
      <c r="M27" s="352" t="e">
        <v>#DIV/0!</v>
      </c>
    </row>
    <row r="28" spans="1:13" x14ac:dyDescent="0.25">
      <c r="A28" s="300">
        <v>4</v>
      </c>
      <c r="B28" s="319" t="s">
        <v>229</v>
      </c>
      <c r="C28" s="347">
        <v>40.659299016507553</v>
      </c>
      <c r="D28" s="348">
        <v>39.523213314330725</v>
      </c>
      <c r="E28" s="349">
        <v>3.518178147973182</v>
      </c>
      <c r="F28" s="349">
        <v>0</v>
      </c>
      <c r="G28" s="350" t="e">
        <v>#DIV/0!</v>
      </c>
      <c r="H28" s="351">
        <v>4.6336216483552427E-2</v>
      </c>
      <c r="I28" s="352">
        <v>5.7920270604440534</v>
      </c>
      <c r="J28" s="348">
        <v>1.089749485693273</v>
      </c>
      <c r="K28" s="350">
        <v>5.7965398175174094</v>
      </c>
      <c r="L28" s="351">
        <v>0</v>
      </c>
      <c r="M28" s="352" t="e">
        <v>#DIV/0!</v>
      </c>
    </row>
    <row r="29" spans="1:13" x14ac:dyDescent="0.25">
      <c r="A29" s="326" t="s">
        <v>77</v>
      </c>
      <c r="B29" s="319" t="s">
        <v>230</v>
      </c>
      <c r="C29" s="347">
        <v>33.340625193536191</v>
      </c>
      <c r="D29" s="348">
        <v>32.409034917751192</v>
      </c>
      <c r="E29" s="349">
        <v>2.8849060813380087</v>
      </c>
      <c r="F29" s="349">
        <v>0</v>
      </c>
      <c r="G29" s="350" t="e">
        <v>#DIV/0!</v>
      </c>
      <c r="H29" s="351">
        <v>3.7995697516512994E-2</v>
      </c>
      <c r="I29" s="352">
        <v>4.7494621895641238</v>
      </c>
      <c r="J29" s="348">
        <v>0.89359457826848387</v>
      </c>
      <c r="K29" s="350">
        <v>4.7531626503642759</v>
      </c>
      <c r="L29" s="351">
        <v>0</v>
      </c>
      <c r="M29" s="352" t="e">
        <v>#DIV/0!</v>
      </c>
    </row>
    <row r="30" spans="1:13" x14ac:dyDescent="0.25">
      <c r="A30" s="326" t="s">
        <v>79</v>
      </c>
      <c r="B30" s="319" t="s">
        <v>231</v>
      </c>
      <c r="C30" s="347">
        <v>7.318673822971359</v>
      </c>
      <c r="D30" s="348">
        <v>7.11417839657953</v>
      </c>
      <c r="E30" s="349">
        <v>0.63327206663517266</v>
      </c>
      <c r="F30" s="349">
        <v>0</v>
      </c>
      <c r="G30" s="350" t="e">
        <v>#DIV/0!</v>
      </c>
      <c r="H30" s="351">
        <v>8.3405189670394363E-3</v>
      </c>
      <c r="I30" s="352">
        <v>1.0425648708799296</v>
      </c>
      <c r="J30" s="348">
        <v>0.19615490742478914</v>
      </c>
      <c r="K30" s="350">
        <v>1.0433771671531338</v>
      </c>
      <c r="L30" s="351">
        <v>0</v>
      </c>
      <c r="M30" s="352" t="e">
        <v>#DIV/0!</v>
      </c>
    </row>
    <row r="31" spans="1:13" x14ac:dyDescent="0.25">
      <c r="A31" s="300">
        <v>5</v>
      </c>
      <c r="B31" s="319" t="s">
        <v>232</v>
      </c>
      <c r="C31" s="347">
        <v>1160.8646277932598</v>
      </c>
      <c r="D31" s="348">
        <v>1130.6633374815331</v>
      </c>
      <c r="E31" s="349" t="s">
        <v>233</v>
      </c>
      <c r="F31" s="349">
        <v>0</v>
      </c>
      <c r="G31" s="350" t="s">
        <v>233</v>
      </c>
      <c r="H31" s="351">
        <v>1.2342585701064974</v>
      </c>
      <c r="I31" s="352" t="s">
        <v>233</v>
      </c>
      <c r="J31" s="348">
        <v>28.96703174162035</v>
      </c>
      <c r="K31" s="350" t="s">
        <v>233</v>
      </c>
      <c r="L31" s="351">
        <v>0</v>
      </c>
      <c r="M31" s="352" t="s">
        <v>233</v>
      </c>
    </row>
    <row r="32" spans="1:13" x14ac:dyDescent="0.25">
      <c r="A32" s="300">
        <v>6</v>
      </c>
      <c r="B32" s="327" t="s">
        <v>234</v>
      </c>
      <c r="C32" s="347" t="s">
        <v>233</v>
      </c>
      <c r="D32" s="348" t="s">
        <v>233</v>
      </c>
      <c r="E32" s="353">
        <v>100.64654953547561</v>
      </c>
      <c r="F32" s="349" t="s">
        <v>233</v>
      </c>
      <c r="G32" s="350" t="e">
        <v>#DIV/0!</v>
      </c>
      <c r="H32" s="351" t="s">
        <v>233</v>
      </c>
      <c r="I32" s="354">
        <v>154.28232126331218</v>
      </c>
      <c r="J32" s="348" t="s">
        <v>233</v>
      </c>
      <c r="K32" s="355">
        <v>154.07995607244868</v>
      </c>
      <c r="L32" s="351" t="s">
        <v>233</v>
      </c>
      <c r="M32" s="354">
        <v>154.28232126331218</v>
      </c>
    </row>
    <row r="33" spans="1:13" x14ac:dyDescent="0.25">
      <c r="A33" s="300">
        <v>7</v>
      </c>
      <c r="B33" s="327" t="s">
        <v>235</v>
      </c>
      <c r="C33" s="347" t="s">
        <v>233</v>
      </c>
      <c r="D33" s="348" t="s">
        <v>233</v>
      </c>
      <c r="E33" s="353">
        <v>120.77585944257073</v>
      </c>
      <c r="F33" s="349" t="s">
        <v>233</v>
      </c>
      <c r="G33" s="350" t="e">
        <v>#DIV/0!</v>
      </c>
      <c r="H33" s="351" t="s">
        <v>233</v>
      </c>
      <c r="I33" s="354">
        <v>185.1387855159746</v>
      </c>
      <c r="J33" s="348" t="s">
        <v>233</v>
      </c>
      <c r="K33" s="355">
        <v>184.89594728693842</v>
      </c>
      <c r="L33" s="351" t="s">
        <v>233</v>
      </c>
      <c r="M33" s="354">
        <v>185.13678551597459</v>
      </c>
    </row>
    <row r="34" spans="1:13" x14ac:dyDescent="0.25">
      <c r="A34" s="300">
        <v>8</v>
      </c>
      <c r="B34" s="319" t="s">
        <v>236</v>
      </c>
      <c r="C34" s="347">
        <v>507.834</v>
      </c>
      <c r="D34" s="348">
        <v>499.13</v>
      </c>
      <c r="E34" s="349" t="s">
        <v>233</v>
      </c>
      <c r="F34" s="349">
        <v>0</v>
      </c>
      <c r="G34" s="350" t="s">
        <v>233</v>
      </c>
      <c r="H34" s="351">
        <v>0.35499999999999998</v>
      </c>
      <c r="I34" s="352" t="s">
        <v>233</v>
      </c>
      <c r="J34" s="348">
        <v>8.3490000000000002</v>
      </c>
      <c r="K34" s="350" t="s">
        <v>233</v>
      </c>
      <c r="L34" s="351">
        <v>0</v>
      </c>
      <c r="M34" s="352" t="s">
        <v>233</v>
      </c>
    </row>
    <row r="35" spans="1:13" x14ac:dyDescent="0.25">
      <c r="A35" s="300">
        <v>9</v>
      </c>
      <c r="B35" s="319" t="s">
        <v>237</v>
      </c>
      <c r="C35" s="347">
        <v>11.43</v>
      </c>
      <c r="D35" s="348">
        <v>11.234</v>
      </c>
      <c r="E35" s="349" t="s">
        <v>233</v>
      </c>
      <c r="F35" s="349">
        <v>0</v>
      </c>
      <c r="G35" s="350" t="s">
        <v>233</v>
      </c>
      <c r="H35" s="351">
        <v>8.0000000000000002E-3</v>
      </c>
      <c r="I35" s="352" t="s">
        <v>233</v>
      </c>
      <c r="J35" s="348">
        <v>0.188</v>
      </c>
      <c r="K35" s="350" t="s">
        <v>233</v>
      </c>
      <c r="L35" s="351">
        <v>0</v>
      </c>
      <c r="M35" s="352" t="s">
        <v>233</v>
      </c>
    </row>
    <row r="36" spans="1:13" x14ac:dyDescent="0.25">
      <c r="A36" s="300">
        <v>10</v>
      </c>
      <c r="B36" s="319" t="s">
        <v>238</v>
      </c>
      <c r="C36" s="347">
        <v>585</v>
      </c>
      <c r="D36" s="348">
        <v>583</v>
      </c>
      <c r="E36" s="349" t="s">
        <v>233</v>
      </c>
      <c r="F36" s="349">
        <v>0</v>
      </c>
      <c r="G36" s="350" t="s">
        <v>233</v>
      </c>
      <c r="H36" s="351">
        <v>1</v>
      </c>
      <c r="I36" s="352" t="s">
        <v>233</v>
      </c>
      <c r="J36" s="348">
        <v>1</v>
      </c>
      <c r="K36" s="350" t="s">
        <v>233</v>
      </c>
      <c r="L36" s="351">
        <v>0</v>
      </c>
      <c r="M36" s="352" t="s">
        <v>233</v>
      </c>
    </row>
    <row r="37" spans="1:13" x14ac:dyDescent="0.25">
      <c r="A37" s="300">
        <v>11</v>
      </c>
      <c r="B37" s="319" t="s">
        <v>239</v>
      </c>
      <c r="C37" s="347">
        <v>11.43</v>
      </c>
      <c r="D37" s="348">
        <v>11.234</v>
      </c>
      <c r="E37" s="349" t="s">
        <v>233</v>
      </c>
      <c r="F37" s="349">
        <v>0</v>
      </c>
      <c r="G37" s="350" t="s">
        <v>233</v>
      </c>
      <c r="H37" s="351">
        <v>8.0000000000000002E-3</v>
      </c>
      <c r="I37" s="352" t="s">
        <v>233</v>
      </c>
      <c r="J37" s="348">
        <v>0.188</v>
      </c>
      <c r="K37" s="350" t="s">
        <v>233</v>
      </c>
      <c r="L37" s="351">
        <v>0</v>
      </c>
      <c r="M37" s="352" t="s">
        <v>233</v>
      </c>
    </row>
    <row r="38" spans="1:13" x14ac:dyDescent="0.25">
      <c r="A38" s="300">
        <v>12</v>
      </c>
      <c r="B38" s="319" t="s">
        <v>240</v>
      </c>
      <c r="C38" s="347">
        <v>14.41</v>
      </c>
      <c r="D38" s="348">
        <v>14.41</v>
      </c>
      <c r="E38" s="349" t="s">
        <v>233</v>
      </c>
      <c r="F38" s="349">
        <v>14.41</v>
      </c>
      <c r="G38" s="350" t="s">
        <v>233</v>
      </c>
      <c r="H38" s="351">
        <v>14.41</v>
      </c>
      <c r="I38" s="352" t="s">
        <v>233</v>
      </c>
      <c r="J38" s="348">
        <v>14.41</v>
      </c>
      <c r="K38" s="350" t="s">
        <v>233</v>
      </c>
      <c r="L38" s="351">
        <v>0</v>
      </c>
      <c r="M38" s="352" t="s">
        <v>233</v>
      </c>
    </row>
    <row r="39" spans="1:13" ht="26.25" thickBot="1" x14ac:dyDescent="0.3">
      <c r="A39" s="305">
        <v>13</v>
      </c>
      <c r="B39" s="331" t="s">
        <v>241</v>
      </c>
      <c r="C39" s="356" t="s">
        <v>233</v>
      </c>
      <c r="D39" s="357" t="s">
        <v>233</v>
      </c>
      <c r="E39" s="358">
        <v>4.4430300872351787E-2</v>
      </c>
      <c r="F39" s="358" t="s">
        <v>233</v>
      </c>
      <c r="G39" s="359" t="e">
        <v>#DIV/0!</v>
      </c>
      <c r="H39" s="360" t="s">
        <v>233</v>
      </c>
      <c r="I39" s="361">
        <v>4.4374999999999998E-2</v>
      </c>
      <c r="J39" s="357" t="s">
        <v>233</v>
      </c>
      <c r="K39" s="359">
        <v>4.4409574468085106E-2</v>
      </c>
      <c r="L39" s="360" t="s">
        <v>233</v>
      </c>
      <c r="M39" s="361" t="e">
        <v>#DIV/0!</v>
      </c>
    </row>
  </sheetData>
  <mergeCells count="13">
    <mergeCell ref="C4:H4"/>
    <mergeCell ref="A1:C1"/>
    <mergeCell ref="G1:I1"/>
    <mergeCell ref="K1:M1"/>
    <mergeCell ref="B2:L2"/>
    <mergeCell ref="A3:L3"/>
    <mergeCell ref="L6:M6"/>
    <mergeCell ref="A6:A7"/>
    <mergeCell ref="B6:B7"/>
    <mergeCell ref="D6:E6"/>
    <mergeCell ref="F6:G6"/>
    <mergeCell ref="H6:I6"/>
    <mergeCell ref="J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1</vt:i4>
      </vt:variant>
    </vt:vector>
  </HeadingPairs>
  <TitlesOfParts>
    <vt:vector size="5" baseType="lpstr">
      <vt:lpstr>зміна тар.</vt:lpstr>
      <vt:lpstr>структ.витрат</vt:lpstr>
      <vt:lpstr>структ.двост.</vt:lpstr>
      <vt:lpstr>структ.ГВ</vt:lpstr>
      <vt:lpstr>структ.витрат!Область_друку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2023-10-18T10:21:27Z</dcterms:modified>
</cp:coreProperties>
</file>