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2"/>
  </bookViews>
  <sheets>
    <sheet name="Аркуш1" sheetId="1" state="hidden" r:id="rId1"/>
    <sheet name="Аркуш2" sheetId="2" state="hidden" r:id="rId2"/>
    <sheet name="Аркуш3" sheetId="3" r:id="rId3"/>
  </sheets>
  <externalReferences>
    <externalReference r:id="rId4"/>
  </externalReferences>
  <definedNames>
    <definedName name="_xlnm.Print_Area" localSheetId="1">Аркуш2!$A$1:$E$52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3" l="1"/>
  <c r="A64" i="3" s="1"/>
  <c r="A65" i="3" s="1"/>
  <c r="A66" i="3" s="1"/>
  <c r="A67" i="3" s="1"/>
  <c r="B33" i="3"/>
  <c r="B28" i="3"/>
  <c r="B27" i="3"/>
  <c r="B25" i="3"/>
  <c r="B24" i="3"/>
  <c r="B23" i="3"/>
  <c r="B22" i="3"/>
  <c r="B21" i="3"/>
  <c r="B20" i="3"/>
  <c r="B19" i="3"/>
  <c r="B18" i="3"/>
  <c r="B17" i="3"/>
  <c r="B15" i="3"/>
  <c r="B14" i="3"/>
  <c r="B13" i="3"/>
  <c r="D61" i="2" l="1"/>
  <c r="G61" i="2" s="1"/>
  <c r="D60" i="2"/>
  <c r="G60" i="2" s="1"/>
  <c r="D59" i="2"/>
  <c r="G59" i="2" s="1"/>
  <c r="D58" i="2"/>
  <c r="G58" i="2" s="1"/>
  <c r="D57" i="2"/>
  <c r="G57" i="2" s="1"/>
  <c r="A57" i="2"/>
  <c r="A58" i="2" s="1"/>
  <c r="A59" i="2" s="1"/>
  <c r="A60" i="2" s="1"/>
  <c r="A61" i="2" s="1"/>
  <c r="D56" i="2"/>
  <c r="G56" i="2" s="1"/>
  <c r="G46" i="2"/>
  <c r="N45" i="2"/>
  <c r="N44" i="2"/>
  <c r="N43" i="2"/>
  <c r="N42" i="2"/>
  <c r="I41" i="2"/>
  <c r="N40" i="2"/>
  <c r="J40" i="2"/>
  <c r="I40" i="2"/>
  <c r="G40" i="2"/>
  <c r="N39" i="2"/>
  <c r="G39" i="2"/>
  <c r="I39" i="2"/>
  <c r="I38" i="2"/>
  <c r="N37" i="2"/>
  <c r="N36" i="2"/>
  <c r="N35" i="2"/>
  <c r="I34" i="2"/>
  <c r="N33" i="2"/>
  <c r="G33" i="2"/>
  <c r="I33" i="2"/>
  <c r="B33" i="2"/>
  <c r="L32" i="2"/>
  <c r="G32" i="2"/>
  <c r="N32" i="2"/>
  <c r="N31" i="2"/>
  <c r="G31" i="2"/>
  <c r="I31" i="2"/>
  <c r="I30" i="2"/>
  <c r="N28" i="2"/>
  <c r="B28" i="2"/>
  <c r="N27" i="2"/>
  <c r="G27" i="2"/>
  <c r="I27" i="2"/>
  <c r="B27" i="2"/>
  <c r="I26" i="2"/>
  <c r="I25" i="2"/>
  <c r="N25" i="2"/>
  <c r="P25" i="2" s="1"/>
  <c r="B25" i="2"/>
  <c r="I24" i="2"/>
  <c r="N24" i="2"/>
  <c r="P24" i="2" s="1"/>
  <c r="B24" i="2"/>
  <c r="N23" i="2"/>
  <c r="I23" i="2"/>
  <c r="G23" i="2"/>
  <c r="B23" i="2"/>
  <c r="I22" i="2"/>
  <c r="G22" i="2"/>
  <c r="B22" i="2"/>
  <c r="I21" i="2"/>
  <c r="G21" i="2"/>
  <c r="B21" i="2"/>
  <c r="I20" i="2"/>
  <c r="G20" i="2"/>
  <c r="B20" i="2"/>
  <c r="I19" i="2"/>
  <c r="G19" i="2"/>
  <c r="B19" i="2"/>
  <c r="I18" i="2"/>
  <c r="N18" i="2"/>
  <c r="B18" i="2"/>
  <c r="N17" i="2"/>
  <c r="I17" i="2"/>
  <c r="G17" i="2"/>
  <c r="B17" i="2"/>
  <c r="I15" i="2"/>
  <c r="G15" i="2"/>
  <c r="B15" i="2"/>
  <c r="I14" i="2"/>
  <c r="N14" i="2"/>
  <c r="B14" i="2"/>
  <c r="N13" i="2"/>
  <c r="I13" i="2"/>
  <c r="G13" i="2"/>
  <c r="B13" i="2"/>
  <c r="E56" i="2" l="1"/>
  <c r="E57" i="2"/>
  <c r="E58" i="2"/>
  <c r="E59" i="2"/>
  <c r="E60" i="2"/>
  <c r="E61" i="2"/>
  <c r="I28" i="2"/>
  <c r="I35" i="2"/>
  <c r="I36" i="2"/>
  <c r="I37" i="2"/>
  <c r="I42" i="2"/>
  <c r="I43" i="2"/>
  <c r="I44" i="2"/>
  <c r="I45" i="2"/>
  <c r="I46" i="2"/>
  <c r="G14" i="2"/>
  <c r="G18" i="2"/>
  <c r="G24" i="2"/>
  <c r="G25" i="2"/>
  <c r="G28" i="2"/>
  <c r="I32" i="2"/>
  <c r="G35" i="2"/>
  <c r="G36" i="2"/>
  <c r="G37" i="2"/>
  <c r="G42" i="2"/>
  <c r="G43" i="2"/>
  <c r="G44" i="2"/>
  <c r="G45" i="2"/>
  <c r="A58" i="1"/>
  <c r="A59" i="1" s="1"/>
  <c r="A60" i="1" s="1"/>
  <c r="A61" i="1" s="1"/>
  <c r="A62" i="1" s="1"/>
  <c r="I42" i="1"/>
  <c r="N41" i="1"/>
  <c r="J41" i="1"/>
  <c r="I41" i="1"/>
  <c r="G41" i="1"/>
  <c r="I39" i="1"/>
  <c r="I35" i="1"/>
  <c r="B34" i="1"/>
  <c r="G33" i="1"/>
  <c r="I31" i="1"/>
  <c r="B29" i="1"/>
  <c r="B28" i="1"/>
  <c r="I27" i="1"/>
  <c r="I26" i="1"/>
  <c r="B26" i="1"/>
  <c r="I25" i="1"/>
  <c r="B25" i="1"/>
  <c r="I24" i="1"/>
  <c r="B24" i="1"/>
  <c r="I23" i="1"/>
  <c r="B23" i="1"/>
  <c r="I22" i="1"/>
  <c r="G22" i="1"/>
  <c r="B22" i="1"/>
  <c r="I21" i="1"/>
  <c r="B21" i="1"/>
  <c r="I20" i="1"/>
  <c r="B20" i="1"/>
  <c r="I19" i="1"/>
  <c r="B19" i="1"/>
  <c r="I18" i="1"/>
  <c r="B18" i="1"/>
  <c r="I17" i="1"/>
  <c r="B17" i="1"/>
  <c r="I15" i="1"/>
  <c r="B15" i="1"/>
  <c r="I14" i="1"/>
  <c r="B14" i="1"/>
  <c r="I13" i="1"/>
  <c r="B13" i="1"/>
  <c r="I32" i="1" l="1"/>
  <c r="I33" i="1"/>
  <c r="N33" i="1"/>
  <c r="G32" i="1"/>
  <c r="N32" i="1"/>
  <c r="G23" i="1" l="1"/>
  <c r="G21" i="1"/>
  <c r="G20" i="1"/>
  <c r="G15" i="1"/>
  <c r="N14" i="1"/>
  <c r="G14" i="1"/>
  <c r="N19" i="1"/>
  <c r="G19" i="1"/>
  <c r="N18" i="1"/>
  <c r="G18" i="1"/>
  <c r="N24" i="1"/>
  <c r="G24" i="1"/>
  <c r="N13" i="1"/>
  <c r="G13" i="1"/>
  <c r="N25" i="1"/>
  <c r="P25" i="1" s="1"/>
  <c r="G25" i="1"/>
  <c r="I29" i="1" l="1"/>
  <c r="G29" i="1"/>
  <c r="N29" i="1"/>
  <c r="N28" i="1"/>
  <c r="I28" i="1"/>
  <c r="G28" i="1"/>
  <c r="N17" i="1"/>
  <c r="G17" i="1"/>
  <c r="I38" i="1"/>
  <c r="G38" i="1"/>
  <c r="N38" i="1"/>
  <c r="N26" i="1"/>
  <c r="P26" i="1" s="1"/>
  <c r="G26" i="1"/>
  <c r="N34" i="1" l="1"/>
  <c r="I34" i="1"/>
  <c r="G34" i="1"/>
  <c r="I36" i="1" l="1"/>
  <c r="G36" i="1"/>
  <c r="N36" i="1"/>
  <c r="N40" i="1" l="1"/>
  <c r="L33" i="1"/>
  <c r="I40" i="1"/>
  <c r="G40" i="1"/>
  <c r="I43" i="1" l="1"/>
  <c r="G43" i="1"/>
  <c r="N43" i="1"/>
  <c r="I37" i="1"/>
  <c r="N37" i="1"/>
  <c r="G37" i="1"/>
  <c r="I45" i="1" l="1"/>
  <c r="G45" i="1"/>
  <c r="N45" i="1"/>
  <c r="I44" i="1" l="1"/>
  <c r="N44" i="1"/>
  <c r="G44" i="1"/>
  <c r="I47" i="1" l="1"/>
  <c r="G47" i="1"/>
  <c r="I46" i="1" l="1"/>
  <c r="N46" i="1"/>
  <c r="G46" i="1"/>
  <c r="D58" i="1"/>
  <c r="E58" i="1" l="1"/>
  <c r="G58" i="1"/>
  <c r="D61" i="1"/>
  <c r="D60" i="1"/>
  <c r="D59" i="1"/>
  <c r="E59" i="1" l="1"/>
  <c r="G59" i="1"/>
  <c r="E60" i="1"/>
  <c r="G60" i="1"/>
  <c r="E61" i="1"/>
  <c r="G61" i="1"/>
  <c r="D57" i="1"/>
  <c r="E57" i="1" l="1"/>
  <c r="G57" i="1"/>
  <c r="D62" i="1" l="1"/>
  <c r="E62" i="1" l="1"/>
  <c r="G62" i="1"/>
</calcChain>
</file>

<file path=xl/sharedStrings.xml><?xml version="1.0" encoding="utf-8"?>
<sst xmlns="http://schemas.openxmlformats.org/spreadsheetml/2006/main" count="286" uniqueCount="80">
  <si>
    <t xml:space="preserve">            ПОГОДЖЕНО</t>
  </si>
  <si>
    <t>ЗАТВЕРДЖЕНО</t>
  </si>
  <si>
    <t>Директор департаменту економічного розвитку</t>
  </si>
  <si>
    <t>наказом</t>
  </si>
  <si>
    <t>__________________ Кулинич І. В.</t>
  </si>
  <si>
    <t>Департаменту розвитку</t>
  </si>
  <si>
    <t>__________________ Бунда Н.П.</t>
  </si>
  <si>
    <t>від "___"____________2021р.</t>
  </si>
  <si>
    <t>від "___"____________2021р.  №________</t>
  </si>
  <si>
    <t>Прокт розцінок</t>
  </si>
  <si>
    <t>на послуги , які надає ЛКП "Міський центр інформаційних технологій"</t>
  </si>
  <si>
    <t xml:space="preserve">на 2022 рік </t>
  </si>
  <si>
    <t>вводиться в дію з 01.01.2022 року</t>
  </si>
  <si>
    <t>№ п/п</t>
  </si>
  <si>
    <t>Зміст робіт</t>
  </si>
  <si>
    <t>одиниця розрахунку</t>
  </si>
  <si>
    <t>Вартість   (грн.)  без ПДВ</t>
  </si>
  <si>
    <t>Примітки</t>
  </si>
  <si>
    <t>розцінка 2021</t>
  </si>
  <si>
    <t>% зміни розцінки</t>
  </si>
  <si>
    <t>розцінка 2020</t>
  </si>
  <si>
    <t>розцінка 2019</t>
  </si>
  <si>
    <t>Процент підвищення</t>
  </si>
  <si>
    <t xml:space="preserve"> </t>
  </si>
  <si>
    <t>абонентська плата за 1 послугу на місяць</t>
  </si>
  <si>
    <t>нова</t>
  </si>
  <si>
    <t>В розрахунку на 1 робоче місце в місяць</t>
  </si>
  <si>
    <t>абонентська плата за 1 робоче місце в місяць</t>
  </si>
  <si>
    <t>за одну транзакцію (разове формування запиту та отримання інформації з системи РТГ)</t>
  </si>
  <si>
    <t>абонентська плата за 1 скриньку в місяць</t>
  </si>
  <si>
    <t xml:space="preserve">В розрахунку за 1 одиницю техніки/ підключення </t>
  </si>
  <si>
    <t>абонентська плата за 1 підключення в місяць</t>
  </si>
  <si>
    <t>абонентська плата за 1 робочу станцію на місяць</t>
  </si>
  <si>
    <t>В розрахунку за 1 місяць</t>
  </si>
  <si>
    <t>Технічний супровід системи голосування (озвучення сесійного залу) (11 міс)</t>
  </si>
  <si>
    <t>1 послуга на місяць</t>
  </si>
  <si>
    <t>Ведення порядку денного, протоковів, витягів та результатів голосувань  (11 міс)</t>
  </si>
  <si>
    <t>12 послуга на місяць</t>
  </si>
  <si>
    <t>абонентська плата за 1 технічний пристрій в місяць</t>
  </si>
  <si>
    <t>В розрахунку на 1 годину роботи</t>
  </si>
  <si>
    <t>Технічне обслуговування компютерної техніки та переферійного обладнання (без вартості запчастин та комплектуючих)*, **</t>
  </si>
  <si>
    <t>1 година</t>
  </si>
  <si>
    <t xml:space="preserve">Технічний супровід мультимедійних заходів (проектори, камери,зум ітд), </t>
  </si>
  <si>
    <t>Технічний супровід мультимедійних заходів (проектори, камери,зум ітд) у вихідні та святкові дні.</t>
  </si>
  <si>
    <t>В розрахунку на 1 послугу</t>
  </si>
  <si>
    <t xml:space="preserve">Підготовка медіаконтенту та запис на носій  </t>
  </si>
  <si>
    <t>1 запис</t>
  </si>
  <si>
    <t>Онлайн трансляція   ( у вихідні та святкові дні у подвійному розмірі) послуга включає 2 години трансляції.</t>
  </si>
  <si>
    <t>В розрахунку за 1 підключення</t>
  </si>
  <si>
    <t>Доступ до  мережі Інтернет  (трафік  до 100 Мбіт у розрахунку на 1 установу)</t>
  </si>
  <si>
    <t xml:space="preserve">Обслуговування вузла відеонагляду DVR </t>
  </si>
  <si>
    <t>абонентська плата за 1 одиницю техніки в місяць</t>
  </si>
  <si>
    <t>Підтримка  та обслуговування IP камер</t>
  </si>
  <si>
    <t>Обслуговування зв`язку і оповіщення в захищеному пункті керування</t>
  </si>
  <si>
    <t>Обслуговування системи передачі даних</t>
  </si>
  <si>
    <t>* мінімальний виклик в межах Львівської міської ради (пл. Ринок) складає 30 хв.</t>
  </si>
  <si>
    <t>** мінімальний виклик поза межами Львівської міської ради (пл. Ринок) складає 1 годину</t>
  </si>
  <si>
    <t>Директор ЛКП Міський центр інформаційних технологій</t>
  </si>
  <si>
    <t>Поліщук В.Б.</t>
  </si>
  <si>
    <t>Головний бухгалтер</t>
  </si>
  <si>
    <t>Сеньків О. М.</t>
  </si>
  <si>
    <t>Програма ЛІСОІ</t>
  </si>
  <si>
    <r>
      <t>Технічна підтримка  порталу</t>
    </r>
    <r>
      <rPr>
        <sz val="12"/>
        <rFont val="Arial"/>
        <family val="2"/>
        <charset val="204"/>
      </rPr>
      <t xml:space="preserve"> (РТГ, ГІС,1580)</t>
    </r>
  </si>
  <si>
    <r>
      <t xml:space="preserve"> Хостинг порталу</t>
    </r>
    <r>
      <rPr>
        <sz val="12"/>
        <rFont val="Arial"/>
        <family val="2"/>
        <charset val="204"/>
      </rPr>
      <t xml:space="preserve"> (РТГ, ГІС,1580)</t>
    </r>
  </si>
  <si>
    <t>2 послуга на місяць</t>
  </si>
  <si>
    <t>Поновлення електронної карти міста на картографічному сервері ЛМР</t>
  </si>
  <si>
    <t>3 послуга на місяць</t>
  </si>
  <si>
    <t>Обслуговування та підтримка служб Active Directory IT середовища Львівської міської ради</t>
  </si>
  <si>
    <t>4 послуга на місяць</t>
  </si>
  <si>
    <t>Послуги з резервного копіювання даних</t>
  </si>
  <si>
    <t>5 послуга на місяць</t>
  </si>
  <si>
    <t>Технічне обслуговування інфраструктури телефонної мережі для ГЛМ</t>
  </si>
  <si>
    <t>6 послуга на місяць</t>
  </si>
  <si>
    <t>Начальника управління інформаційних технологій Департаменту економічного розвитку</t>
  </si>
  <si>
    <t>__________________ Ірина КУЛИНИЧ</t>
  </si>
  <si>
    <t>_______________Олена ГУНЬКО</t>
  </si>
  <si>
    <t>Розцінки</t>
  </si>
  <si>
    <t>Володимир ПОЛІЩУК</t>
  </si>
  <si>
    <t>Ольга СЕНЬКІВ</t>
  </si>
  <si>
    <t>на послуги , які надає ЛКП "Міський центр інформаційних технологій" в рамках виконання програми ЛІСОІ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</si>
</sst>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[Red]\-0.00\ "/>
    <numFmt numFmtId="165" formatCode="_-* #,##0.00_₴_-;\-* #,##0.00_₴_-;_-* &quot;-&quot;_₴_-;_-@_-"/>
  </numFmts>
  <fonts count="1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4"/>
      <name val="Times New Roman"/>
      <family val="1"/>
      <charset val="1"/>
    </font>
    <font>
      <sz val="14"/>
      <name val="Arial"/>
      <family val="2"/>
    </font>
    <font>
      <b/>
      <sz val="14"/>
      <name val="Times New Roman"/>
      <family val="1"/>
      <charset val="1"/>
    </font>
    <font>
      <b/>
      <sz val="14"/>
      <name val="Arial Cyr"/>
      <charset val="204"/>
    </font>
    <font>
      <sz val="14"/>
      <name val="Arial Cyr"/>
      <family val="2"/>
      <charset val="204"/>
    </font>
    <font>
      <b/>
      <i/>
      <sz val="14"/>
      <name val="Arial"/>
      <family val="2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2"/>
      <name val="Arial"/>
      <family val="2"/>
    </font>
    <font>
      <sz val="14"/>
      <name val="Arial Cyr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2"/>
      <name val="Arial"/>
      <family val="2"/>
      <charset val="204"/>
    </font>
    <font>
      <b/>
      <sz val="14"/>
      <name val="Arial"/>
      <family val="2"/>
    </font>
    <font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textRotation="90" wrapText="1"/>
    </xf>
    <xf numFmtId="0" fontId="5" fillId="0" borderId="2" xfId="2" applyFont="1" applyFill="1" applyBorder="1" applyAlignment="1">
      <alignment vertic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top"/>
    </xf>
    <xf numFmtId="0" fontId="6" fillId="0" borderId="2" xfId="2" applyFont="1" applyFill="1" applyBorder="1" applyAlignment="1">
      <alignment vertical="center" wrapText="1"/>
    </xf>
    <xf numFmtId="0" fontId="1" fillId="0" borderId="2" xfId="1" applyFont="1" applyFill="1" applyBorder="1" applyAlignment="1">
      <alignment horizontal="left" vertical="center" wrapText="1"/>
    </xf>
    <xf numFmtId="2" fontId="5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2" xfId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 wrapText="1"/>
    </xf>
    <xf numFmtId="2" fontId="5" fillId="0" borderId="3" xfId="1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0" borderId="2" xfId="0" applyFont="1" applyFill="1" applyBorder="1" applyAlignment="1">
      <alignment wrapText="1"/>
    </xf>
    <xf numFmtId="2" fontId="5" fillId="0" borderId="8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vertical="top"/>
    </xf>
    <xf numFmtId="0" fontId="8" fillId="0" borderId="2" xfId="2" applyFont="1" applyFill="1" applyBorder="1" applyAlignment="1">
      <alignment vertical="center" wrapText="1"/>
    </xf>
    <xf numFmtId="0" fontId="9" fillId="0" borderId="2" xfId="2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horizontal="center"/>
    </xf>
    <xf numFmtId="0" fontId="1" fillId="0" borderId="2" xfId="1" applyFont="1" applyFill="1" applyBorder="1" applyAlignment="1">
      <alignment vertical="center" wrapText="1"/>
    </xf>
    <xf numFmtId="0" fontId="10" fillId="0" borderId="2" xfId="0" applyFont="1" applyFill="1" applyBorder="1" applyAlignment="1">
      <alignment wrapText="1"/>
    </xf>
    <xf numFmtId="2" fontId="6" fillId="0" borderId="2" xfId="1" applyNumberFormat="1" applyFont="1" applyFill="1" applyBorder="1" applyAlignment="1">
      <alignment vertical="center" wrapText="1"/>
    </xf>
    <xf numFmtId="0" fontId="1" fillId="0" borderId="2" xfId="2" applyFont="1" applyFill="1" applyBorder="1" applyAlignment="1">
      <alignment vertical="center" wrapText="1"/>
    </xf>
    <xf numFmtId="0" fontId="8" fillId="0" borderId="2" xfId="2" applyFont="1" applyFill="1" applyBorder="1" applyAlignment="1"/>
    <xf numFmtId="0" fontId="1" fillId="0" borderId="2" xfId="0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left" vertical="top" wrapText="1"/>
    </xf>
    <xf numFmtId="0" fontId="1" fillId="0" borderId="2" xfId="2" applyFont="1" applyFill="1" applyBorder="1" applyAlignment="1">
      <alignment horizontal="left" vertical="top" wrapText="1"/>
    </xf>
    <xf numFmtId="0" fontId="11" fillId="0" borderId="2" xfId="2" applyFont="1" applyFill="1" applyBorder="1" applyAlignment="1">
      <alignment horizontal="left" vertical="center" wrapText="1"/>
    </xf>
    <xf numFmtId="2" fontId="5" fillId="0" borderId="5" xfId="1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center" wrapText="1"/>
    </xf>
    <xf numFmtId="2" fontId="6" fillId="0" borderId="0" xfId="1" applyNumberFormat="1" applyFont="1" applyFill="1" applyBorder="1" applyAlignment="1">
      <alignment vertical="center" wrapText="1"/>
    </xf>
    <xf numFmtId="0" fontId="7" fillId="0" borderId="0" xfId="0" applyFont="1" applyFill="1" applyBorder="1"/>
    <xf numFmtId="0" fontId="6" fillId="0" borderId="0" xfId="1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center"/>
    </xf>
    <xf numFmtId="0" fontId="6" fillId="0" borderId="0" xfId="2" applyFont="1" applyFill="1" applyBorder="1"/>
    <xf numFmtId="0" fontId="6" fillId="0" borderId="0" xfId="2" applyFont="1" applyFill="1" applyBorder="1" applyAlignment="1">
      <alignment vertical="center" wrapText="1"/>
    </xf>
    <xf numFmtId="2" fontId="6" fillId="0" borderId="0" xfId="1" applyNumberFormat="1" applyFont="1" applyFill="1" applyBorder="1" applyAlignment="1">
      <alignment vertical="center"/>
    </xf>
    <xf numFmtId="2" fontId="6" fillId="0" borderId="0" xfId="1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4" fillId="0" borderId="2" xfId="1" applyFont="1" applyFill="1" applyBorder="1" applyAlignment="1">
      <alignment vertical="center" wrapText="1"/>
    </xf>
    <xf numFmtId="0" fontId="12" fillId="0" borderId="2" xfId="2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2" applyFont="1" applyFill="1" applyBorder="1" applyAlignment="1">
      <alignment vertical="top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6" fillId="0" borderId="0" xfId="0" applyFont="1" applyFill="1" applyBorder="1"/>
    <xf numFmtId="0" fontId="8" fillId="0" borderId="0" xfId="2" applyFont="1" applyFill="1" applyBorder="1" applyAlignment="1">
      <alignment vertical="top"/>
    </xf>
    <xf numFmtId="0" fontId="8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horizontal="left" vertical="top" wrapText="1"/>
    </xf>
    <xf numFmtId="2" fontId="5" fillId="0" borderId="0" xfId="1" applyNumberFormat="1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right" vertical="top" wrapText="1"/>
    </xf>
    <xf numFmtId="0" fontId="13" fillId="0" borderId="0" xfId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top" wrapText="1"/>
    </xf>
    <xf numFmtId="2" fontId="6" fillId="0" borderId="0" xfId="1" applyNumberFormat="1" applyFont="1" applyFill="1" applyBorder="1" applyAlignment="1">
      <alignment horizontal="center" vertical="center"/>
    </xf>
  </cellXfs>
  <cellStyles count="3">
    <cellStyle name="Звичайний" xfId="0" builtinId="0"/>
    <cellStyle name="Обычный_Rozrah_01_00" xfId="1"/>
    <cellStyle name="Обычный_Rozrah_12_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6;&#1077;&#1082;&#1090;%20&#1088;&#1086;&#1079;&#1094;&#1110;&#1085;&#1086;&#1082;%202022%2020%25%20&#1085;&#1086;&#1074;&#1110;%20&#1082;&#1086;&#1077;&#1092;&#1110;&#1094;&#1110;&#1108;&#1085;&#1090;&#1080;%20&#8211;%20&#1082;&#1086;&#1087;&#111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альновир"/>
      <sheetName val="приклад"/>
      <sheetName val="kosht_vydatki_2015"/>
      <sheetName val="rozcinky_2016"/>
      <sheetName val="зміни розцінки 2022"/>
      <sheetName val="кошторис"/>
      <sheetName val="розрахунок ФОП"/>
      <sheetName val="штатний"/>
      <sheetName val="прямі матеріальні"/>
      <sheetName val="інші прямі"/>
      <sheetName val="амортизація"/>
      <sheetName val="адміністрат та амортизація"/>
      <sheetName val="Лист1"/>
      <sheetName val="Лист2"/>
      <sheetName val="порівня з фпакт"/>
      <sheetName val="рівняння по кошторису"/>
      <sheetName val="з кодами"/>
    </sheetNames>
    <sheetDataSet>
      <sheetData sheetId="0"/>
      <sheetData sheetId="1"/>
      <sheetData sheetId="2"/>
      <sheetData sheetId="3"/>
      <sheetData sheetId="4"/>
      <sheetData sheetId="5">
        <row r="49">
          <cell r="B49" t="str">
            <v>Інформаційна підтримка офіційного порталу ЛМР</v>
          </cell>
        </row>
        <row r="50">
          <cell r="B50" t="str">
            <v>Технічна підтримка  офіційного порталу ЛМР</v>
          </cell>
        </row>
        <row r="51">
          <cell r="B51" t="str">
            <v xml:space="preserve"> Хостинг офіційного порталу ЛМР</v>
          </cell>
        </row>
        <row r="55">
          <cell r="B55" t="str">
            <v>Доступ та підтримка систем електроного документообігу</v>
          </cell>
        </row>
        <row r="56">
          <cell r="B56" t="str">
            <v xml:space="preserve">Доступ та підтримка програмного забезпечення "Кошторис" </v>
          </cell>
        </row>
        <row r="57">
          <cell r="B57" t="str">
            <v>Адміністрування доступу до порталу 1580, реєстру територіальної громади та інші (веб перегляд)</v>
          </cell>
        </row>
        <row r="58">
          <cell r="B58" t="str">
    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    </cell>
        </row>
        <row r="59">
          <cell r="B59" t="str">
            <v xml:space="preserve">Доступ та підтримка  розробленого програмного забезпечення </v>
          </cell>
        </row>
        <row r="60">
          <cell r="B60" t="str">
            <v xml:space="preserve">Доступ до картографічного програмного забезпечення </v>
          </cell>
        </row>
        <row r="61">
          <cell r="B61" t="str">
            <v>Адміністрування доступу до поштового сервера (1 скринька обємом до 1 Гб)</v>
          </cell>
        </row>
        <row r="62">
          <cell r="B62" t="str">
            <v>Антивірусний захист</v>
          </cell>
        </row>
        <row r="64">
          <cell r="B64" t="str">
            <v>Абонент плата за доступ та обслуговування локальної мережі</v>
          </cell>
        </row>
        <row r="65">
          <cell r="B65" t="str">
            <v>Обслуговування базового програмного забезпечення</v>
          </cell>
        </row>
        <row r="68">
          <cell r="B68" t="str">
            <v>Обслуговування  системи обліку робочого часу</v>
          </cell>
        </row>
        <row r="83">
          <cell r="M83">
            <v>6803.17</v>
          </cell>
        </row>
        <row r="84">
          <cell r="M84">
            <v>4573.75</v>
          </cell>
        </row>
        <row r="85">
          <cell r="M85">
            <v>3887.79</v>
          </cell>
        </row>
        <row r="86">
          <cell r="M86">
            <v>39119.440000000002</v>
          </cell>
        </row>
        <row r="87">
          <cell r="M87">
            <v>3887.79</v>
          </cell>
        </row>
        <row r="88">
          <cell r="M88">
            <v>3887.79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opLeftCell="D9" zoomScaleNormal="100" workbookViewId="0">
      <selection activeCell="D57" sqref="D57:D62"/>
    </sheetView>
  </sheetViews>
  <sheetFormatPr defaultColWidth="11.5703125" defaultRowHeight="18" x14ac:dyDescent="0.25"/>
  <cols>
    <col min="1" max="1" width="8.28515625" style="4" customWidth="1"/>
    <col min="2" max="2" width="58.85546875" style="4" customWidth="1"/>
    <col min="3" max="3" width="16" style="4" customWidth="1"/>
    <col min="4" max="5" width="19.140625" style="4" customWidth="1"/>
    <col min="6" max="6" width="14.7109375" style="4" customWidth="1"/>
    <col min="7" max="7" width="17.28515625" style="4" customWidth="1"/>
    <col min="8" max="8" width="15.5703125" style="4" hidden="1" customWidth="1"/>
    <col min="9" max="9" width="14.85546875" style="4" hidden="1" customWidth="1"/>
    <col min="10" max="10" width="15.28515625" style="4" hidden="1" customWidth="1"/>
    <col min="11" max="11" width="12.7109375" style="3" hidden="1" customWidth="1"/>
    <col min="12" max="14" width="11.5703125" style="4" hidden="1" customWidth="1"/>
    <col min="15" max="16" width="0" style="4" hidden="1" customWidth="1"/>
    <col min="17" max="256" width="11.5703125" style="4"/>
    <col min="257" max="257" width="8.28515625" style="4" customWidth="1"/>
    <col min="258" max="258" width="58.85546875" style="4" customWidth="1"/>
    <col min="259" max="259" width="16" style="4" customWidth="1"/>
    <col min="260" max="261" width="19.140625" style="4" customWidth="1"/>
    <col min="262" max="262" width="14.7109375" style="4" customWidth="1"/>
    <col min="263" max="263" width="17.28515625" style="4" customWidth="1"/>
    <col min="264" max="272" width="0" style="4" hidden="1" customWidth="1"/>
    <col min="273" max="512" width="11.5703125" style="4"/>
    <col min="513" max="513" width="8.28515625" style="4" customWidth="1"/>
    <col min="514" max="514" width="58.85546875" style="4" customWidth="1"/>
    <col min="515" max="515" width="16" style="4" customWidth="1"/>
    <col min="516" max="517" width="19.140625" style="4" customWidth="1"/>
    <col min="518" max="518" width="14.7109375" style="4" customWidth="1"/>
    <col min="519" max="519" width="17.28515625" style="4" customWidth="1"/>
    <col min="520" max="528" width="0" style="4" hidden="1" customWidth="1"/>
    <col min="529" max="768" width="11.5703125" style="4"/>
    <col min="769" max="769" width="8.28515625" style="4" customWidth="1"/>
    <col min="770" max="770" width="58.85546875" style="4" customWidth="1"/>
    <col min="771" max="771" width="16" style="4" customWidth="1"/>
    <col min="772" max="773" width="19.140625" style="4" customWidth="1"/>
    <col min="774" max="774" width="14.7109375" style="4" customWidth="1"/>
    <col min="775" max="775" width="17.28515625" style="4" customWidth="1"/>
    <col min="776" max="784" width="0" style="4" hidden="1" customWidth="1"/>
    <col min="785" max="1024" width="11.5703125" style="4"/>
    <col min="1025" max="1025" width="8.28515625" style="4" customWidth="1"/>
    <col min="1026" max="1026" width="58.85546875" style="4" customWidth="1"/>
    <col min="1027" max="1027" width="16" style="4" customWidth="1"/>
    <col min="1028" max="1029" width="19.140625" style="4" customWidth="1"/>
    <col min="1030" max="1030" width="14.7109375" style="4" customWidth="1"/>
    <col min="1031" max="1031" width="17.28515625" style="4" customWidth="1"/>
    <col min="1032" max="1040" width="0" style="4" hidden="1" customWidth="1"/>
    <col min="1041" max="1280" width="11.5703125" style="4"/>
    <col min="1281" max="1281" width="8.28515625" style="4" customWidth="1"/>
    <col min="1282" max="1282" width="58.85546875" style="4" customWidth="1"/>
    <col min="1283" max="1283" width="16" style="4" customWidth="1"/>
    <col min="1284" max="1285" width="19.140625" style="4" customWidth="1"/>
    <col min="1286" max="1286" width="14.7109375" style="4" customWidth="1"/>
    <col min="1287" max="1287" width="17.28515625" style="4" customWidth="1"/>
    <col min="1288" max="1296" width="0" style="4" hidden="1" customWidth="1"/>
    <col min="1297" max="1536" width="11.5703125" style="4"/>
    <col min="1537" max="1537" width="8.28515625" style="4" customWidth="1"/>
    <col min="1538" max="1538" width="58.85546875" style="4" customWidth="1"/>
    <col min="1539" max="1539" width="16" style="4" customWidth="1"/>
    <col min="1540" max="1541" width="19.140625" style="4" customWidth="1"/>
    <col min="1542" max="1542" width="14.7109375" style="4" customWidth="1"/>
    <col min="1543" max="1543" width="17.28515625" style="4" customWidth="1"/>
    <col min="1544" max="1552" width="0" style="4" hidden="1" customWidth="1"/>
    <col min="1553" max="1792" width="11.5703125" style="4"/>
    <col min="1793" max="1793" width="8.28515625" style="4" customWidth="1"/>
    <col min="1794" max="1794" width="58.85546875" style="4" customWidth="1"/>
    <col min="1795" max="1795" width="16" style="4" customWidth="1"/>
    <col min="1796" max="1797" width="19.140625" style="4" customWidth="1"/>
    <col min="1798" max="1798" width="14.7109375" style="4" customWidth="1"/>
    <col min="1799" max="1799" width="17.28515625" style="4" customWidth="1"/>
    <col min="1800" max="1808" width="0" style="4" hidden="1" customWidth="1"/>
    <col min="1809" max="2048" width="11.5703125" style="4"/>
    <col min="2049" max="2049" width="8.28515625" style="4" customWidth="1"/>
    <col min="2050" max="2050" width="58.85546875" style="4" customWidth="1"/>
    <col min="2051" max="2051" width="16" style="4" customWidth="1"/>
    <col min="2052" max="2053" width="19.140625" style="4" customWidth="1"/>
    <col min="2054" max="2054" width="14.7109375" style="4" customWidth="1"/>
    <col min="2055" max="2055" width="17.28515625" style="4" customWidth="1"/>
    <col min="2056" max="2064" width="0" style="4" hidden="1" customWidth="1"/>
    <col min="2065" max="2304" width="11.5703125" style="4"/>
    <col min="2305" max="2305" width="8.28515625" style="4" customWidth="1"/>
    <col min="2306" max="2306" width="58.85546875" style="4" customWidth="1"/>
    <col min="2307" max="2307" width="16" style="4" customWidth="1"/>
    <col min="2308" max="2309" width="19.140625" style="4" customWidth="1"/>
    <col min="2310" max="2310" width="14.7109375" style="4" customWidth="1"/>
    <col min="2311" max="2311" width="17.28515625" style="4" customWidth="1"/>
    <col min="2312" max="2320" width="0" style="4" hidden="1" customWidth="1"/>
    <col min="2321" max="2560" width="11.5703125" style="4"/>
    <col min="2561" max="2561" width="8.28515625" style="4" customWidth="1"/>
    <col min="2562" max="2562" width="58.85546875" style="4" customWidth="1"/>
    <col min="2563" max="2563" width="16" style="4" customWidth="1"/>
    <col min="2564" max="2565" width="19.140625" style="4" customWidth="1"/>
    <col min="2566" max="2566" width="14.7109375" style="4" customWidth="1"/>
    <col min="2567" max="2567" width="17.28515625" style="4" customWidth="1"/>
    <col min="2568" max="2576" width="0" style="4" hidden="1" customWidth="1"/>
    <col min="2577" max="2816" width="11.5703125" style="4"/>
    <col min="2817" max="2817" width="8.28515625" style="4" customWidth="1"/>
    <col min="2818" max="2818" width="58.85546875" style="4" customWidth="1"/>
    <col min="2819" max="2819" width="16" style="4" customWidth="1"/>
    <col min="2820" max="2821" width="19.140625" style="4" customWidth="1"/>
    <col min="2822" max="2822" width="14.7109375" style="4" customWidth="1"/>
    <col min="2823" max="2823" width="17.28515625" style="4" customWidth="1"/>
    <col min="2824" max="2832" width="0" style="4" hidden="1" customWidth="1"/>
    <col min="2833" max="3072" width="11.5703125" style="4"/>
    <col min="3073" max="3073" width="8.28515625" style="4" customWidth="1"/>
    <col min="3074" max="3074" width="58.85546875" style="4" customWidth="1"/>
    <col min="3075" max="3075" width="16" style="4" customWidth="1"/>
    <col min="3076" max="3077" width="19.140625" style="4" customWidth="1"/>
    <col min="3078" max="3078" width="14.7109375" style="4" customWidth="1"/>
    <col min="3079" max="3079" width="17.28515625" style="4" customWidth="1"/>
    <col min="3080" max="3088" width="0" style="4" hidden="1" customWidth="1"/>
    <col min="3089" max="3328" width="11.5703125" style="4"/>
    <col min="3329" max="3329" width="8.28515625" style="4" customWidth="1"/>
    <col min="3330" max="3330" width="58.85546875" style="4" customWidth="1"/>
    <col min="3331" max="3331" width="16" style="4" customWidth="1"/>
    <col min="3332" max="3333" width="19.140625" style="4" customWidth="1"/>
    <col min="3334" max="3334" width="14.7109375" style="4" customWidth="1"/>
    <col min="3335" max="3335" width="17.28515625" style="4" customWidth="1"/>
    <col min="3336" max="3344" width="0" style="4" hidden="1" customWidth="1"/>
    <col min="3345" max="3584" width="11.5703125" style="4"/>
    <col min="3585" max="3585" width="8.28515625" style="4" customWidth="1"/>
    <col min="3586" max="3586" width="58.85546875" style="4" customWidth="1"/>
    <col min="3587" max="3587" width="16" style="4" customWidth="1"/>
    <col min="3588" max="3589" width="19.140625" style="4" customWidth="1"/>
    <col min="3590" max="3590" width="14.7109375" style="4" customWidth="1"/>
    <col min="3591" max="3591" width="17.28515625" style="4" customWidth="1"/>
    <col min="3592" max="3600" width="0" style="4" hidden="1" customWidth="1"/>
    <col min="3601" max="3840" width="11.5703125" style="4"/>
    <col min="3841" max="3841" width="8.28515625" style="4" customWidth="1"/>
    <col min="3842" max="3842" width="58.85546875" style="4" customWidth="1"/>
    <col min="3843" max="3843" width="16" style="4" customWidth="1"/>
    <col min="3844" max="3845" width="19.140625" style="4" customWidth="1"/>
    <col min="3846" max="3846" width="14.7109375" style="4" customWidth="1"/>
    <col min="3847" max="3847" width="17.28515625" style="4" customWidth="1"/>
    <col min="3848" max="3856" width="0" style="4" hidden="1" customWidth="1"/>
    <col min="3857" max="4096" width="11.5703125" style="4"/>
    <col min="4097" max="4097" width="8.28515625" style="4" customWidth="1"/>
    <col min="4098" max="4098" width="58.85546875" style="4" customWidth="1"/>
    <col min="4099" max="4099" width="16" style="4" customWidth="1"/>
    <col min="4100" max="4101" width="19.140625" style="4" customWidth="1"/>
    <col min="4102" max="4102" width="14.7109375" style="4" customWidth="1"/>
    <col min="4103" max="4103" width="17.28515625" style="4" customWidth="1"/>
    <col min="4104" max="4112" width="0" style="4" hidden="1" customWidth="1"/>
    <col min="4113" max="4352" width="11.5703125" style="4"/>
    <col min="4353" max="4353" width="8.28515625" style="4" customWidth="1"/>
    <col min="4354" max="4354" width="58.85546875" style="4" customWidth="1"/>
    <col min="4355" max="4355" width="16" style="4" customWidth="1"/>
    <col min="4356" max="4357" width="19.140625" style="4" customWidth="1"/>
    <col min="4358" max="4358" width="14.7109375" style="4" customWidth="1"/>
    <col min="4359" max="4359" width="17.28515625" style="4" customWidth="1"/>
    <col min="4360" max="4368" width="0" style="4" hidden="1" customWidth="1"/>
    <col min="4369" max="4608" width="11.5703125" style="4"/>
    <col min="4609" max="4609" width="8.28515625" style="4" customWidth="1"/>
    <col min="4610" max="4610" width="58.85546875" style="4" customWidth="1"/>
    <col min="4611" max="4611" width="16" style="4" customWidth="1"/>
    <col min="4612" max="4613" width="19.140625" style="4" customWidth="1"/>
    <col min="4614" max="4614" width="14.7109375" style="4" customWidth="1"/>
    <col min="4615" max="4615" width="17.28515625" style="4" customWidth="1"/>
    <col min="4616" max="4624" width="0" style="4" hidden="1" customWidth="1"/>
    <col min="4625" max="4864" width="11.5703125" style="4"/>
    <col min="4865" max="4865" width="8.28515625" style="4" customWidth="1"/>
    <col min="4866" max="4866" width="58.85546875" style="4" customWidth="1"/>
    <col min="4867" max="4867" width="16" style="4" customWidth="1"/>
    <col min="4868" max="4869" width="19.140625" style="4" customWidth="1"/>
    <col min="4870" max="4870" width="14.7109375" style="4" customWidth="1"/>
    <col min="4871" max="4871" width="17.28515625" style="4" customWidth="1"/>
    <col min="4872" max="4880" width="0" style="4" hidden="1" customWidth="1"/>
    <col min="4881" max="5120" width="11.5703125" style="4"/>
    <col min="5121" max="5121" width="8.28515625" style="4" customWidth="1"/>
    <col min="5122" max="5122" width="58.85546875" style="4" customWidth="1"/>
    <col min="5123" max="5123" width="16" style="4" customWidth="1"/>
    <col min="5124" max="5125" width="19.140625" style="4" customWidth="1"/>
    <col min="5126" max="5126" width="14.7109375" style="4" customWidth="1"/>
    <col min="5127" max="5127" width="17.28515625" style="4" customWidth="1"/>
    <col min="5128" max="5136" width="0" style="4" hidden="1" customWidth="1"/>
    <col min="5137" max="5376" width="11.5703125" style="4"/>
    <col min="5377" max="5377" width="8.28515625" style="4" customWidth="1"/>
    <col min="5378" max="5378" width="58.85546875" style="4" customWidth="1"/>
    <col min="5379" max="5379" width="16" style="4" customWidth="1"/>
    <col min="5380" max="5381" width="19.140625" style="4" customWidth="1"/>
    <col min="5382" max="5382" width="14.7109375" style="4" customWidth="1"/>
    <col min="5383" max="5383" width="17.28515625" style="4" customWidth="1"/>
    <col min="5384" max="5392" width="0" style="4" hidden="1" customWidth="1"/>
    <col min="5393" max="5632" width="11.5703125" style="4"/>
    <col min="5633" max="5633" width="8.28515625" style="4" customWidth="1"/>
    <col min="5634" max="5634" width="58.85546875" style="4" customWidth="1"/>
    <col min="5635" max="5635" width="16" style="4" customWidth="1"/>
    <col min="5636" max="5637" width="19.140625" style="4" customWidth="1"/>
    <col min="5638" max="5638" width="14.7109375" style="4" customWidth="1"/>
    <col min="5639" max="5639" width="17.28515625" style="4" customWidth="1"/>
    <col min="5640" max="5648" width="0" style="4" hidden="1" customWidth="1"/>
    <col min="5649" max="5888" width="11.5703125" style="4"/>
    <col min="5889" max="5889" width="8.28515625" style="4" customWidth="1"/>
    <col min="5890" max="5890" width="58.85546875" style="4" customWidth="1"/>
    <col min="5891" max="5891" width="16" style="4" customWidth="1"/>
    <col min="5892" max="5893" width="19.140625" style="4" customWidth="1"/>
    <col min="5894" max="5894" width="14.7109375" style="4" customWidth="1"/>
    <col min="5895" max="5895" width="17.28515625" style="4" customWidth="1"/>
    <col min="5896" max="5904" width="0" style="4" hidden="1" customWidth="1"/>
    <col min="5905" max="6144" width="11.5703125" style="4"/>
    <col min="6145" max="6145" width="8.28515625" style="4" customWidth="1"/>
    <col min="6146" max="6146" width="58.85546875" style="4" customWidth="1"/>
    <col min="6147" max="6147" width="16" style="4" customWidth="1"/>
    <col min="6148" max="6149" width="19.140625" style="4" customWidth="1"/>
    <col min="6150" max="6150" width="14.7109375" style="4" customWidth="1"/>
    <col min="6151" max="6151" width="17.28515625" style="4" customWidth="1"/>
    <col min="6152" max="6160" width="0" style="4" hidden="1" customWidth="1"/>
    <col min="6161" max="6400" width="11.5703125" style="4"/>
    <col min="6401" max="6401" width="8.28515625" style="4" customWidth="1"/>
    <col min="6402" max="6402" width="58.85546875" style="4" customWidth="1"/>
    <col min="6403" max="6403" width="16" style="4" customWidth="1"/>
    <col min="6404" max="6405" width="19.140625" style="4" customWidth="1"/>
    <col min="6406" max="6406" width="14.7109375" style="4" customWidth="1"/>
    <col min="6407" max="6407" width="17.28515625" style="4" customWidth="1"/>
    <col min="6408" max="6416" width="0" style="4" hidden="1" customWidth="1"/>
    <col min="6417" max="6656" width="11.5703125" style="4"/>
    <col min="6657" max="6657" width="8.28515625" style="4" customWidth="1"/>
    <col min="6658" max="6658" width="58.85546875" style="4" customWidth="1"/>
    <col min="6659" max="6659" width="16" style="4" customWidth="1"/>
    <col min="6660" max="6661" width="19.140625" style="4" customWidth="1"/>
    <col min="6662" max="6662" width="14.7109375" style="4" customWidth="1"/>
    <col min="6663" max="6663" width="17.28515625" style="4" customWidth="1"/>
    <col min="6664" max="6672" width="0" style="4" hidden="1" customWidth="1"/>
    <col min="6673" max="6912" width="11.5703125" style="4"/>
    <col min="6913" max="6913" width="8.28515625" style="4" customWidth="1"/>
    <col min="6914" max="6914" width="58.85546875" style="4" customWidth="1"/>
    <col min="6915" max="6915" width="16" style="4" customWidth="1"/>
    <col min="6916" max="6917" width="19.140625" style="4" customWidth="1"/>
    <col min="6918" max="6918" width="14.7109375" style="4" customWidth="1"/>
    <col min="6919" max="6919" width="17.28515625" style="4" customWidth="1"/>
    <col min="6920" max="6928" width="0" style="4" hidden="1" customWidth="1"/>
    <col min="6929" max="7168" width="11.5703125" style="4"/>
    <col min="7169" max="7169" width="8.28515625" style="4" customWidth="1"/>
    <col min="7170" max="7170" width="58.85546875" style="4" customWidth="1"/>
    <col min="7171" max="7171" width="16" style="4" customWidth="1"/>
    <col min="7172" max="7173" width="19.140625" style="4" customWidth="1"/>
    <col min="7174" max="7174" width="14.7109375" style="4" customWidth="1"/>
    <col min="7175" max="7175" width="17.28515625" style="4" customWidth="1"/>
    <col min="7176" max="7184" width="0" style="4" hidden="1" customWidth="1"/>
    <col min="7185" max="7424" width="11.5703125" style="4"/>
    <col min="7425" max="7425" width="8.28515625" style="4" customWidth="1"/>
    <col min="7426" max="7426" width="58.85546875" style="4" customWidth="1"/>
    <col min="7427" max="7427" width="16" style="4" customWidth="1"/>
    <col min="7428" max="7429" width="19.140625" style="4" customWidth="1"/>
    <col min="7430" max="7430" width="14.7109375" style="4" customWidth="1"/>
    <col min="7431" max="7431" width="17.28515625" style="4" customWidth="1"/>
    <col min="7432" max="7440" width="0" style="4" hidden="1" customWidth="1"/>
    <col min="7441" max="7680" width="11.5703125" style="4"/>
    <col min="7681" max="7681" width="8.28515625" style="4" customWidth="1"/>
    <col min="7682" max="7682" width="58.85546875" style="4" customWidth="1"/>
    <col min="7683" max="7683" width="16" style="4" customWidth="1"/>
    <col min="7684" max="7685" width="19.140625" style="4" customWidth="1"/>
    <col min="7686" max="7686" width="14.7109375" style="4" customWidth="1"/>
    <col min="7687" max="7687" width="17.28515625" style="4" customWidth="1"/>
    <col min="7688" max="7696" width="0" style="4" hidden="1" customWidth="1"/>
    <col min="7697" max="7936" width="11.5703125" style="4"/>
    <col min="7937" max="7937" width="8.28515625" style="4" customWidth="1"/>
    <col min="7938" max="7938" width="58.85546875" style="4" customWidth="1"/>
    <col min="7939" max="7939" width="16" style="4" customWidth="1"/>
    <col min="7940" max="7941" width="19.140625" style="4" customWidth="1"/>
    <col min="7942" max="7942" width="14.7109375" style="4" customWidth="1"/>
    <col min="7943" max="7943" width="17.28515625" style="4" customWidth="1"/>
    <col min="7944" max="7952" width="0" style="4" hidden="1" customWidth="1"/>
    <col min="7953" max="8192" width="11.5703125" style="4"/>
    <col min="8193" max="8193" width="8.28515625" style="4" customWidth="1"/>
    <col min="8194" max="8194" width="58.85546875" style="4" customWidth="1"/>
    <col min="8195" max="8195" width="16" style="4" customWidth="1"/>
    <col min="8196" max="8197" width="19.140625" style="4" customWidth="1"/>
    <col min="8198" max="8198" width="14.7109375" style="4" customWidth="1"/>
    <col min="8199" max="8199" width="17.28515625" style="4" customWidth="1"/>
    <col min="8200" max="8208" width="0" style="4" hidden="1" customWidth="1"/>
    <col min="8209" max="8448" width="11.5703125" style="4"/>
    <col min="8449" max="8449" width="8.28515625" style="4" customWidth="1"/>
    <col min="8450" max="8450" width="58.85546875" style="4" customWidth="1"/>
    <col min="8451" max="8451" width="16" style="4" customWidth="1"/>
    <col min="8452" max="8453" width="19.140625" style="4" customWidth="1"/>
    <col min="8454" max="8454" width="14.7109375" style="4" customWidth="1"/>
    <col min="8455" max="8455" width="17.28515625" style="4" customWidth="1"/>
    <col min="8456" max="8464" width="0" style="4" hidden="1" customWidth="1"/>
    <col min="8465" max="8704" width="11.5703125" style="4"/>
    <col min="8705" max="8705" width="8.28515625" style="4" customWidth="1"/>
    <col min="8706" max="8706" width="58.85546875" style="4" customWidth="1"/>
    <col min="8707" max="8707" width="16" style="4" customWidth="1"/>
    <col min="8708" max="8709" width="19.140625" style="4" customWidth="1"/>
    <col min="8710" max="8710" width="14.7109375" style="4" customWidth="1"/>
    <col min="8711" max="8711" width="17.28515625" style="4" customWidth="1"/>
    <col min="8712" max="8720" width="0" style="4" hidden="1" customWidth="1"/>
    <col min="8721" max="8960" width="11.5703125" style="4"/>
    <col min="8961" max="8961" width="8.28515625" style="4" customWidth="1"/>
    <col min="8962" max="8962" width="58.85546875" style="4" customWidth="1"/>
    <col min="8963" max="8963" width="16" style="4" customWidth="1"/>
    <col min="8964" max="8965" width="19.140625" style="4" customWidth="1"/>
    <col min="8966" max="8966" width="14.7109375" style="4" customWidth="1"/>
    <col min="8967" max="8967" width="17.28515625" style="4" customWidth="1"/>
    <col min="8968" max="8976" width="0" style="4" hidden="1" customWidth="1"/>
    <col min="8977" max="9216" width="11.5703125" style="4"/>
    <col min="9217" max="9217" width="8.28515625" style="4" customWidth="1"/>
    <col min="9218" max="9218" width="58.85546875" style="4" customWidth="1"/>
    <col min="9219" max="9219" width="16" style="4" customWidth="1"/>
    <col min="9220" max="9221" width="19.140625" style="4" customWidth="1"/>
    <col min="9222" max="9222" width="14.7109375" style="4" customWidth="1"/>
    <col min="9223" max="9223" width="17.28515625" style="4" customWidth="1"/>
    <col min="9224" max="9232" width="0" style="4" hidden="1" customWidth="1"/>
    <col min="9233" max="9472" width="11.5703125" style="4"/>
    <col min="9473" max="9473" width="8.28515625" style="4" customWidth="1"/>
    <col min="9474" max="9474" width="58.85546875" style="4" customWidth="1"/>
    <col min="9475" max="9475" width="16" style="4" customWidth="1"/>
    <col min="9476" max="9477" width="19.140625" style="4" customWidth="1"/>
    <col min="9478" max="9478" width="14.7109375" style="4" customWidth="1"/>
    <col min="9479" max="9479" width="17.28515625" style="4" customWidth="1"/>
    <col min="9480" max="9488" width="0" style="4" hidden="1" customWidth="1"/>
    <col min="9489" max="9728" width="11.5703125" style="4"/>
    <col min="9729" max="9729" width="8.28515625" style="4" customWidth="1"/>
    <col min="9730" max="9730" width="58.85546875" style="4" customWidth="1"/>
    <col min="9731" max="9731" width="16" style="4" customWidth="1"/>
    <col min="9732" max="9733" width="19.140625" style="4" customWidth="1"/>
    <col min="9734" max="9734" width="14.7109375" style="4" customWidth="1"/>
    <col min="9735" max="9735" width="17.28515625" style="4" customWidth="1"/>
    <col min="9736" max="9744" width="0" style="4" hidden="1" customWidth="1"/>
    <col min="9745" max="9984" width="11.5703125" style="4"/>
    <col min="9985" max="9985" width="8.28515625" style="4" customWidth="1"/>
    <col min="9986" max="9986" width="58.85546875" style="4" customWidth="1"/>
    <col min="9987" max="9987" width="16" style="4" customWidth="1"/>
    <col min="9988" max="9989" width="19.140625" style="4" customWidth="1"/>
    <col min="9990" max="9990" width="14.7109375" style="4" customWidth="1"/>
    <col min="9991" max="9991" width="17.28515625" style="4" customWidth="1"/>
    <col min="9992" max="10000" width="0" style="4" hidden="1" customWidth="1"/>
    <col min="10001" max="10240" width="11.5703125" style="4"/>
    <col min="10241" max="10241" width="8.28515625" style="4" customWidth="1"/>
    <col min="10242" max="10242" width="58.85546875" style="4" customWidth="1"/>
    <col min="10243" max="10243" width="16" style="4" customWidth="1"/>
    <col min="10244" max="10245" width="19.140625" style="4" customWidth="1"/>
    <col min="10246" max="10246" width="14.7109375" style="4" customWidth="1"/>
    <col min="10247" max="10247" width="17.28515625" style="4" customWidth="1"/>
    <col min="10248" max="10256" width="0" style="4" hidden="1" customWidth="1"/>
    <col min="10257" max="10496" width="11.5703125" style="4"/>
    <col min="10497" max="10497" width="8.28515625" style="4" customWidth="1"/>
    <col min="10498" max="10498" width="58.85546875" style="4" customWidth="1"/>
    <col min="10499" max="10499" width="16" style="4" customWidth="1"/>
    <col min="10500" max="10501" width="19.140625" style="4" customWidth="1"/>
    <col min="10502" max="10502" width="14.7109375" style="4" customWidth="1"/>
    <col min="10503" max="10503" width="17.28515625" style="4" customWidth="1"/>
    <col min="10504" max="10512" width="0" style="4" hidden="1" customWidth="1"/>
    <col min="10513" max="10752" width="11.5703125" style="4"/>
    <col min="10753" max="10753" width="8.28515625" style="4" customWidth="1"/>
    <col min="10754" max="10754" width="58.85546875" style="4" customWidth="1"/>
    <col min="10755" max="10755" width="16" style="4" customWidth="1"/>
    <col min="10756" max="10757" width="19.140625" style="4" customWidth="1"/>
    <col min="10758" max="10758" width="14.7109375" style="4" customWidth="1"/>
    <col min="10759" max="10759" width="17.28515625" style="4" customWidth="1"/>
    <col min="10760" max="10768" width="0" style="4" hidden="1" customWidth="1"/>
    <col min="10769" max="11008" width="11.5703125" style="4"/>
    <col min="11009" max="11009" width="8.28515625" style="4" customWidth="1"/>
    <col min="11010" max="11010" width="58.85546875" style="4" customWidth="1"/>
    <col min="11011" max="11011" width="16" style="4" customWidth="1"/>
    <col min="11012" max="11013" width="19.140625" style="4" customWidth="1"/>
    <col min="11014" max="11014" width="14.7109375" style="4" customWidth="1"/>
    <col min="11015" max="11015" width="17.28515625" style="4" customWidth="1"/>
    <col min="11016" max="11024" width="0" style="4" hidden="1" customWidth="1"/>
    <col min="11025" max="11264" width="11.5703125" style="4"/>
    <col min="11265" max="11265" width="8.28515625" style="4" customWidth="1"/>
    <col min="11266" max="11266" width="58.85546875" style="4" customWidth="1"/>
    <col min="11267" max="11267" width="16" style="4" customWidth="1"/>
    <col min="11268" max="11269" width="19.140625" style="4" customWidth="1"/>
    <col min="11270" max="11270" width="14.7109375" style="4" customWidth="1"/>
    <col min="11271" max="11271" width="17.28515625" style="4" customWidth="1"/>
    <col min="11272" max="11280" width="0" style="4" hidden="1" customWidth="1"/>
    <col min="11281" max="11520" width="11.5703125" style="4"/>
    <col min="11521" max="11521" width="8.28515625" style="4" customWidth="1"/>
    <col min="11522" max="11522" width="58.85546875" style="4" customWidth="1"/>
    <col min="11523" max="11523" width="16" style="4" customWidth="1"/>
    <col min="11524" max="11525" width="19.140625" style="4" customWidth="1"/>
    <col min="11526" max="11526" width="14.7109375" style="4" customWidth="1"/>
    <col min="11527" max="11527" width="17.28515625" style="4" customWidth="1"/>
    <col min="11528" max="11536" width="0" style="4" hidden="1" customWidth="1"/>
    <col min="11537" max="11776" width="11.5703125" style="4"/>
    <col min="11777" max="11777" width="8.28515625" style="4" customWidth="1"/>
    <col min="11778" max="11778" width="58.85546875" style="4" customWidth="1"/>
    <col min="11779" max="11779" width="16" style="4" customWidth="1"/>
    <col min="11780" max="11781" width="19.140625" style="4" customWidth="1"/>
    <col min="11782" max="11782" width="14.7109375" style="4" customWidth="1"/>
    <col min="11783" max="11783" width="17.28515625" style="4" customWidth="1"/>
    <col min="11784" max="11792" width="0" style="4" hidden="1" customWidth="1"/>
    <col min="11793" max="12032" width="11.5703125" style="4"/>
    <col min="12033" max="12033" width="8.28515625" style="4" customWidth="1"/>
    <col min="12034" max="12034" width="58.85546875" style="4" customWidth="1"/>
    <col min="12035" max="12035" width="16" style="4" customWidth="1"/>
    <col min="12036" max="12037" width="19.140625" style="4" customWidth="1"/>
    <col min="12038" max="12038" width="14.7109375" style="4" customWidth="1"/>
    <col min="12039" max="12039" width="17.28515625" style="4" customWidth="1"/>
    <col min="12040" max="12048" width="0" style="4" hidden="1" customWidth="1"/>
    <col min="12049" max="12288" width="11.5703125" style="4"/>
    <col min="12289" max="12289" width="8.28515625" style="4" customWidth="1"/>
    <col min="12290" max="12290" width="58.85546875" style="4" customWidth="1"/>
    <col min="12291" max="12291" width="16" style="4" customWidth="1"/>
    <col min="12292" max="12293" width="19.140625" style="4" customWidth="1"/>
    <col min="12294" max="12294" width="14.7109375" style="4" customWidth="1"/>
    <col min="12295" max="12295" width="17.28515625" style="4" customWidth="1"/>
    <col min="12296" max="12304" width="0" style="4" hidden="1" customWidth="1"/>
    <col min="12305" max="12544" width="11.5703125" style="4"/>
    <col min="12545" max="12545" width="8.28515625" style="4" customWidth="1"/>
    <col min="12546" max="12546" width="58.85546875" style="4" customWidth="1"/>
    <col min="12547" max="12547" width="16" style="4" customWidth="1"/>
    <col min="12548" max="12549" width="19.140625" style="4" customWidth="1"/>
    <col min="12550" max="12550" width="14.7109375" style="4" customWidth="1"/>
    <col min="12551" max="12551" width="17.28515625" style="4" customWidth="1"/>
    <col min="12552" max="12560" width="0" style="4" hidden="1" customWidth="1"/>
    <col min="12561" max="12800" width="11.5703125" style="4"/>
    <col min="12801" max="12801" width="8.28515625" style="4" customWidth="1"/>
    <col min="12802" max="12802" width="58.85546875" style="4" customWidth="1"/>
    <col min="12803" max="12803" width="16" style="4" customWidth="1"/>
    <col min="12804" max="12805" width="19.140625" style="4" customWidth="1"/>
    <col min="12806" max="12806" width="14.7109375" style="4" customWidth="1"/>
    <col min="12807" max="12807" width="17.28515625" style="4" customWidth="1"/>
    <col min="12808" max="12816" width="0" style="4" hidden="1" customWidth="1"/>
    <col min="12817" max="13056" width="11.5703125" style="4"/>
    <col min="13057" max="13057" width="8.28515625" style="4" customWidth="1"/>
    <col min="13058" max="13058" width="58.85546875" style="4" customWidth="1"/>
    <col min="13059" max="13059" width="16" style="4" customWidth="1"/>
    <col min="13060" max="13061" width="19.140625" style="4" customWidth="1"/>
    <col min="13062" max="13062" width="14.7109375" style="4" customWidth="1"/>
    <col min="13063" max="13063" width="17.28515625" style="4" customWidth="1"/>
    <col min="13064" max="13072" width="0" style="4" hidden="1" customWidth="1"/>
    <col min="13073" max="13312" width="11.5703125" style="4"/>
    <col min="13313" max="13313" width="8.28515625" style="4" customWidth="1"/>
    <col min="13314" max="13314" width="58.85546875" style="4" customWidth="1"/>
    <col min="13315" max="13315" width="16" style="4" customWidth="1"/>
    <col min="13316" max="13317" width="19.140625" style="4" customWidth="1"/>
    <col min="13318" max="13318" width="14.7109375" style="4" customWidth="1"/>
    <col min="13319" max="13319" width="17.28515625" style="4" customWidth="1"/>
    <col min="13320" max="13328" width="0" style="4" hidden="1" customWidth="1"/>
    <col min="13329" max="13568" width="11.5703125" style="4"/>
    <col min="13569" max="13569" width="8.28515625" style="4" customWidth="1"/>
    <col min="13570" max="13570" width="58.85546875" style="4" customWidth="1"/>
    <col min="13571" max="13571" width="16" style="4" customWidth="1"/>
    <col min="13572" max="13573" width="19.140625" style="4" customWidth="1"/>
    <col min="13574" max="13574" width="14.7109375" style="4" customWidth="1"/>
    <col min="13575" max="13575" width="17.28515625" style="4" customWidth="1"/>
    <col min="13576" max="13584" width="0" style="4" hidden="1" customWidth="1"/>
    <col min="13585" max="13824" width="11.5703125" style="4"/>
    <col min="13825" max="13825" width="8.28515625" style="4" customWidth="1"/>
    <col min="13826" max="13826" width="58.85546875" style="4" customWidth="1"/>
    <col min="13827" max="13827" width="16" style="4" customWidth="1"/>
    <col min="13828" max="13829" width="19.140625" style="4" customWidth="1"/>
    <col min="13830" max="13830" width="14.7109375" style="4" customWidth="1"/>
    <col min="13831" max="13831" width="17.28515625" style="4" customWidth="1"/>
    <col min="13832" max="13840" width="0" style="4" hidden="1" customWidth="1"/>
    <col min="13841" max="14080" width="11.5703125" style="4"/>
    <col min="14081" max="14081" width="8.28515625" style="4" customWidth="1"/>
    <col min="14082" max="14082" width="58.85546875" style="4" customWidth="1"/>
    <col min="14083" max="14083" width="16" style="4" customWidth="1"/>
    <col min="14084" max="14085" width="19.140625" style="4" customWidth="1"/>
    <col min="14086" max="14086" width="14.7109375" style="4" customWidth="1"/>
    <col min="14087" max="14087" width="17.28515625" style="4" customWidth="1"/>
    <col min="14088" max="14096" width="0" style="4" hidden="1" customWidth="1"/>
    <col min="14097" max="14336" width="11.5703125" style="4"/>
    <col min="14337" max="14337" width="8.28515625" style="4" customWidth="1"/>
    <col min="14338" max="14338" width="58.85546875" style="4" customWidth="1"/>
    <col min="14339" max="14339" width="16" style="4" customWidth="1"/>
    <col min="14340" max="14341" width="19.140625" style="4" customWidth="1"/>
    <col min="14342" max="14342" width="14.7109375" style="4" customWidth="1"/>
    <col min="14343" max="14343" width="17.28515625" style="4" customWidth="1"/>
    <col min="14344" max="14352" width="0" style="4" hidden="1" customWidth="1"/>
    <col min="14353" max="14592" width="11.5703125" style="4"/>
    <col min="14593" max="14593" width="8.28515625" style="4" customWidth="1"/>
    <col min="14594" max="14594" width="58.85546875" style="4" customWidth="1"/>
    <col min="14595" max="14595" width="16" style="4" customWidth="1"/>
    <col min="14596" max="14597" width="19.140625" style="4" customWidth="1"/>
    <col min="14598" max="14598" width="14.7109375" style="4" customWidth="1"/>
    <col min="14599" max="14599" width="17.28515625" style="4" customWidth="1"/>
    <col min="14600" max="14608" width="0" style="4" hidden="1" customWidth="1"/>
    <col min="14609" max="14848" width="11.5703125" style="4"/>
    <col min="14849" max="14849" width="8.28515625" style="4" customWidth="1"/>
    <col min="14850" max="14850" width="58.85546875" style="4" customWidth="1"/>
    <col min="14851" max="14851" width="16" style="4" customWidth="1"/>
    <col min="14852" max="14853" width="19.140625" style="4" customWidth="1"/>
    <col min="14854" max="14854" width="14.7109375" style="4" customWidth="1"/>
    <col min="14855" max="14855" width="17.28515625" style="4" customWidth="1"/>
    <col min="14856" max="14864" width="0" style="4" hidden="1" customWidth="1"/>
    <col min="14865" max="15104" width="11.5703125" style="4"/>
    <col min="15105" max="15105" width="8.28515625" style="4" customWidth="1"/>
    <col min="15106" max="15106" width="58.85546875" style="4" customWidth="1"/>
    <col min="15107" max="15107" width="16" style="4" customWidth="1"/>
    <col min="15108" max="15109" width="19.140625" style="4" customWidth="1"/>
    <col min="15110" max="15110" width="14.7109375" style="4" customWidth="1"/>
    <col min="15111" max="15111" width="17.28515625" style="4" customWidth="1"/>
    <col min="15112" max="15120" width="0" style="4" hidden="1" customWidth="1"/>
    <col min="15121" max="15360" width="11.5703125" style="4"/>
    <col min="15361" max="15361" width="8.28515625" style="4" customWidth="1"/>
    <col min="15362" max="15362" width="58.85546875" style="4" customWidth="1"/>
    <col min="15363" max="15363" width="16" style="4" customWidth="1"/>
    <col min="15364" max="15365" width="19.140625" style="4" customWidth="1"/>
    <col min="15366" max="15366" width="14.7109375" style="4" customWidth="1"/>
    <col min="15367" max="15367" width="17.28515625" style="4" customWidth="1"/>
    <col min="15368" max="15376" width="0" style="4" hidden="1" customWidth="1"/>
    <col min="15377" max="15616" width="11.5703125" style="4"/>
    <col min="15617" max="15617" width="8.28515625" style="4" customWidth="1"/>
    <col min="15618" max="15618" width="58.85546875" style="4" customWidth="1"/>
    <col min="15619" max="15619" width="16" style="4" customWidth="1"/>
    <col min="15620" max="15621" width="19.140625" style="4" customWidth="1"/>
    <col min="15622" max="15622" width="14.7109375" style="4" customWidth="1"/>
    <col min="15623" max="15623" width="17.28515625" style="4" customWidth="1"/>
    <col min="15624" max="15632" width="0" style="4" hidden="1" customWidth="1"/>
    <col min="15633" max="15872" width="11.5703125" style="4"/>
    <col min="15873" max="15873" width="8.28515625" style="4" customWidth="1"/>
    <col min="15874" max="15874" width="58.85546875" style="4" customWidth="1"/>
    <col min="15875" max="15875" width="16" style="4" customWidth="1"/>
    <col min="15876" max="15877" width="19.140625" style="4" customWidth="1"/>
    <col min="15878" max="15878" width="14.7109375" style="4" customWidth="1"/>
    <col min="15879" max="15879" width="17.28515625" style="4" customWidth="1"/>
    <col min="15880" max="15888" width="0" style="4" hidden="1" customWidth="1"/>
    <col min="15889" max="16128" width="11.5703125" style="4"/>
    <col min="16129" max="16129" width="8.28515625" style="4" customWidth="1"/>
    <col min="16130" max="16130" width="58.85546875" style="4" customWidth="1"/>
    <col min="16131" max="16131" width="16" style="4" customWidth="1"/>
    <col min="16132" max="16133" width="19.140625" style="4" customWidth="1"/>
    <col min="16134" max="16134" width="14.7109375" style="4" customWidth="1"/>
    <col min="16135" max="16135" width="17.28515625" style="4" customWidth="1"/>
    <col min="16136" max="16144" width="0" style="4" hidden="1" customWidth="1"/>
    <col min="16145" max="16384" width="11.5703125" style="4"/>
  </cols>
  <sheetData>
    <row r="1" spans="1:14" ht="14.65" customHeight="1" x14ac:dyDescent="0.3">
      <c r="A1" s="96" t="s">
        <v>0</v>
      </c>
      <c r="B1" s="96"/>
      <c r="C1" s="1"/>
      <c r="D1" s="97" t="s">
        <v>1</v>
      </c>
      <c r="E1" s="97"/>
      <c r="F1" s="2"/>
      <c r="G1" s="2"/>
      <c r="H1" s="2"/>
      <c r="I1" s="2"/>
      <c r="J1" s="2"/>
    </row>
    <row r="2" spans="1:14" ht="21.6" customHeight="1" x14ac:dyDescent="0.25">
      <c r="A2" s="98" t="s">
        <v>2</v>
      </c>
      <c r="B2" s="98"/>
      <c r="C2" s="5"/>
      <c r="D2" s="99" t="s">
        <v>3</v>
      </c>
      <c r="E2" s="99"/>
      <c r="F2" s="6"/>
      <c r="G2" s="6"/>
      <c r="H2" s="6"/>
      <c r="I2" s="6"/>
      <c r="J2" s="6"/>
    </row>
    <row r="3" spans="1:14" ht="35.1" customHeight="1" x14ac:dyDescent="0.25">
      <c r="A3" s="98" t="s">
        <v>4</v>
      </c>
      <c r="B3" s="98"/>
      <c r="C3" s="5"/>
      <c r="D3" s="100" t="s">
        <v>5</v>
      </c>
      <c r="E3" s="100"/>
      <c r="F3" s="7"/>
      <c r="G3" s="7"/>
      <c r="H3" s="7"/>
      <c r="I3" s="7"/>
      <c r="J3" s="7"/>
    </row>
    <row r="4" spans="1:14" ht="35.1" customHeight="1" x14ac:dyDescent="0.25">
      <c r="A4" s="5"/>
      <c r="B4" s="5"/>
      <c r="C4" s="5"/>
      <c r="D4" s="98" t="s">
        <v>6</v>
      </c>
      <c r="E4" s="98"/>
      <c r="F4" s="7"/>
      <c r="G4" s="7"/>
      <c r="H4" s="7"/>
      <c r="I4" s="7"/>
      <c r="J4" s="7"/>
    </row>
    <row r="5" spans="1:14" ht="45" customHeight="1" x14ac:dyDescent="0.25">
      <c r="A5" s="98" t="s">
        <v>7</v>
      </c>
      <c r="B5" s="98"/>
      <c r="C5" s="5"/>
      <c r="D5" s="99" t="s">
        <v>8</v>
      </c>
      <c r="E5" s="99"/>
      <c r="F5" s="6"/>
      <c r="G5" s="6"/>
      <c r="H5" s="6"/>
      <c r="I5" s="6"/>
      <c r="J5" s="6"/>
    </row>
    <row r="6" spans="1:14" ht="18.75" x14ac:dyDescent="0.3">
      <c r="A6" s="5"/>
      <c r="B6" s="5"/>
      <c r="C6" s="5"/>
      <c r="D6" s="8"/>
      <c r="E6" s="8"/>
    </row>
    <row r="7" spans="1:14" ht="26.25" customHeight="1" x14ac:dyDescent="0.25">
      <c r="A7" s="99" t="s">
        <v>9</v>
      </c>
      <c r="B7" s="99"/>
      <c r="C7" s="99"/>
      <c r="D7" s="99"/>
      <c r="E7" s="99"/>
      <c r="F7" s="6"/>
      <c r="G7" s="6"/>
      <c r="H7" s="6"/>
      <c r="I7" s="6"/>
      <c r="J7" s="6"/>
      <c r="K7" s="6"/>
    </row>
    <row r="8" spans="1:14" ht="26.25" customHeight="1" x14ac:dyDescent="0.25">
      <c r="A8" s="99" t="s">
        <v>10</v>
      </c>
      <c r="B8" s="99"/>
      <c r="C8" s="99"/>
      <c r="D8" s="99"/>
      <c r="E8" s="99"/>
      <c r="F8" s="6"/>
      <c r="G8" s="6"/>
      <c r="H8" s="6"/>
      <c r="I8" s="6"/>
      <c r="J8" s="6"/>
      <c r="K8" s="6"/>
    </row>
    <row r="9" spans="1:14" ht="26.25" customHeight="1" thickBot="1" x14ac:dyDescent="0.3">
      <c r="A9" s="95" t="s">
        <v>11</v>
      </c>
      <c r="B9" s="95"/>
      <c r="C9" s="95"/>
      <c r="D9" s="95"/>
      <c r="E9" s="95"/>
      <c r="F9" s="9"/>
      <c r="G9" s="10"/>
      <c r="H9" s="10"/>
      <c r="I9" s="10"/>
      <c r="J9" s="10"/>
      <c r="K9" s="10"/>
    </row>
    <row r="10" spans="1:14" ht="37.5" customHeight="1" thickBot="1" x14ac:dyDescent="0.3">
      <c r="A10" s="95" t="s">
        <v>12</v>
      </c>
      <c r="B10" s="95"/>
      <c r="C10" s="95"/>
      <c r="D10" s="95"/>
      <c r="E10" s="95"/>
      <c r="F10" s="10"/>
      <c r="G10" s="10"/>
      <c r="H10" s="10"/>
      <c r="I10" s="10"/>
      <c r="J10" s="10"/>
      <c r="K10" s="10"/>
    </row>
    <row r="11" spans="1:14" ht="111.75" customHeight="1" x14ac:dyDescent="0.25">
      <c r="A11" s="11" t="s">
        <v>13</v>
      </c>
      <c r="B11" s="11" t="s">
        <v>14</v>
      </c>
      <c r="C11" s="11" t="s">
        <v>15</v>
      </c>
      <c r="D11" s="11" t="s">
        <v>16</v>
      </c>
      <c r="E11" s="12" t="s">
        <v>17</v>
      </c>
      <c r="F11" s="11" t="s">
        <v>18</v>
      </c>
      <c r="G11" s="11" t="s">
        <v>19</v>
      </c>
      <c r="H11" s="11" t="s">
        <v>20</v>
      </c>
      <c r="I11" s="11"/>
      <c r="J11" s="13" t="s">
        <v>21</v>
      </c>
      <c r="K11" s="14" t="s">
        <v>22</v>
      </c>
    </row>
    <row r="12" spans="1:14" ht="15.75" customHeight="1" thickBot="1" x14ac:dyDescent="0.3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</row>
    <row r="13" spans="1:14" s="28" customFormat="1" ht="31.5" customHeight="1" x14ac:dyDescent="0.3">
      <c r="A13" s="19">
        <v>1</v>
      </c>
      <c r="B13" s="20" t="str">
        <f>[1]кошторис!B49</f>
        <v>Інформаційна підтримка офіційного порталу ЛМР</v>
      </c>
      <c r="C13" s="21" t="s">
        <v>24</v>
      </c>
      <c r="D13" s="22">
        <v>11689.21</v>
      </c>
      <c r="E13" s="23"/>
      <c r="F13" s="24">
        <v>9696.99</v>
      </c>
      <c r="G13" s="25">
        <f>D13/F13*100-100</f>
        <v>20.544725734480494</v>
      </c>
      <c r="H13" s="24">
        <v>9061.48</v>
      </c>
      <c r="I13" s="24">
        <f>F13/H13*100-100</f>
        <v>7.0133134984572223</v>
      </c>
      <c r="J13" s="26">
        <v>7640.93</v>
      </c>
      <c r="K13" s="27">
        <v>19.47</v>
      </c>
      <c r="N13" s="28">
        <f>D13*1.2*12</f>
        <v>168324.62399999998</v>
      </c>
    </row>
    <row r="14" spans="1:14" s="28" customFormat="1" ht="31.5" customHeight="1" x14ac:dyDescent="0.3">
      <c r="A14" s="19">
        <v>2</v>
      </c>
      <c r="B14" s="20" t="str">
        <f>[1]кошторис!B50</f>
        <v>Технічна підтримка  офіційного порталу ЛМР</v>
      </c>
      <c r="C14" s="21" t="s">
        <v>24</v>
      </c>
      <c r="D14" s="22">
        <v>6818.23</v>
      </c>
      <c r="E14" s="29"/>
      <c r="F14" s="24">
        <v>5655.93</v>
      </c>
      <c r="G14" s="25">
        <f t="shared" ref="G14:G47" si="0">D14/F14*100-100</f>
        <v>20.550112890364616</v>
      </c>
      <c r="H14" s="24">
        <v>5285.26</v>
      </c>
      <c r="I14" s="24">
        <f t="shared" ref="I14:I26" si="1">F14/H14*100-100</f>
        <v>7.013278438525262</v>
      </c>
      <c r="J14" s="30" t="s">
        <v>25</v>
      </c>
      <c r="K14" s="27"/>
      <c r="N14" s="28">
        <f>D14*1.2*12</f>
        <v>98182.511999999988</v>
      </c>
    </row>
    <row r="15" spans="1:14" s="28" customFormat="1" ht="31.5" customHeight="1" x14ac:dyDescent="0.3">
      <c r="A15" s="19">
        <v>3</v>
      </c>
      <c r="B15" s="20" t="str">
        <f>[1]кошторис!B51</f>
        <v xml:space="preserve"> Хостинг офіційного порталу ЛМР</v>
      </c>
      <c r="C15" s="21" t="s">
        <v>24</v>
      </c>
      <c r="D15" s="22">
        <v>4578.0600000000004</v>
      </c>
      <c r="E15" s="29"/>
      <c r="F15" s="24">
        <v>4041.11</v>
      </c>
      <c r="G15" s="25">
        <f t="shared" si="0"/>
        <v>13.287190895570774</v>
      </c>
      <c r="H15" s="24">
        <v>3782.37</v>
      </c>
      <c r="I15" s="24">
        <f t="shared" si="1"/>
        <v>6.8406845443465443</v>
      </c>
      <c r="J15" s="30"/>
      <c r="K15" s="27"/>
    </row>
    <row r="16" spans="1:14" ht="30.75" customHeight="1" x14ac:dyDescent="0.3">
      <c r="A16" s="31"/>
      <c r="B16" s="32" t="s">
        <v>26</v>
      </c>
      <c r="C16" s="33"/>
      <c r="D16" s="22"/>
      <c r="E16" s="23"/>
      <c r="F16" s="22"/>
      <c r="G16" s="25"/>
      <c r="H16" s="24"/>
      <c r="I16" s="24"/>
      <c r="J16" s="30"/>
      <c r="K16" s="34"/>
    </row>
    <row r="17" spans="1:16" ht="41.25" customHeight="1" x14ac:dyDescent="0.3">
      <c r="A17" s="19">
        <v>4</v>
      </c>
      <c r="B17" s="20">
        <f>[1]кошторис!B54</f>
        <v>0</v>
      </c>
      <c r="C17" s="35" t="s">
        <v>27</v>
      </c>
      <c r="D17" s="22">
        <v>0</v>
      </c>
      <c r="E17" s="23"/>
      <c r="F17" s="24">
        <v>924.31</v>
      </c>
      <c r="G17" s="25">
        <f t="shared" si="0"/>
        <v>-100</v>
      </c>
      <c r="H17" s="24">
        <v>915.55</v>
      </c>
      <c r="I17" s="24">
        <f t="shared" si="1"/>
        <v>0.95680192234175365</v>
      </c>
      <c r="J17" s="30">
        <v>894.98</v>
      </c>
      <c r="K17" s="27">
        <v>2.4</v>
      </c>
      <c r="N17" s="28">
        <f>D17*1.2*12*25</f>
        <v>0</v>
      </c>
    </row>
    <row r="18" spans="1:16" ht="39.950000000000003" customHeight="1" x14ac:dyDescent="0.3">
      <c r="A18" s="19">
        <v>5</v>
      </c>
      <c r="B18" s="20" t="str">
        <f>[1]кошторис!B55</f>
        <v>Доступ та підтримка систем електроного документообігу</v>
      </c>
      <c r="C18" s="35" t="s">
        <v>27</v>
      </c>
      <c r="D18" s="22">
        <v>131.47999999999999</v>
      </c>
      <c r="E18" s="23"/>
      <c r="F18" s="24">
        <v>109.76</v>
      </c>
      <c r="G18" s="25">
        <f t="shared" si="0"/>
        <v>19.788629737609313</v>
      </c>
      <c r="H18" s="24">
        <v>104.95</v>
      </c>
      <c r="I18" s="24">
        <f t="shared" si="1"/>
        <v>4.5831348261076812</v>
      </c>
      <c r="J18" s="30">
        <v>88.94</v>
      </c>
      <c r="K18" s="27">
        <v>18.87</v>
      </c>
      <c r="N18" s="28">
        <f>D18*1.2*12</f>
        <v>1893.3119999999999</v>
      </c>
    </row>
    <row r="19" spans="1:16" ht="39.950000000000003" customHeight="1" x14ac:dyDescent="0.3">
      <c r="A19" s="19">
        <v>6</v>
      </c>
      <c r="B19" s="20" t="str">
        <f>[1]кошторис!B56</f>
        <v xml:space="preserve">Доступ та підтримка програмного забезпечення "Кошторис" </v>
      </c>
      <c r="C19" s="35" t="s">
        <v>27</v>
      </c>
      <c r="D19" s="22">
        <v>1011.64</v>
      </c>
      <c r="E19" s="23"/>
      <c r="F19" s="24">
        <v>778.07</v>
      </c>
      <c r="G19" s="25">
        <f t="shared" si="0"/>
        <v>30.019149947948108</v>
      </c>
      <c r="H19" s="24">
        <v>909.04</v>
      </c>
      <c r="I19" s="24">
        <f t="shared" si="1"/>
        <v>-14.407506820381926</v>
      </c>
      <c r="J19" s="30">
        <v>787.3</v>
      </c>
      <c r="K19" s="27">
        <v>16.02</v>
      </c>
      <c r="N19" s="28">
        <f>D19*1.2*12*4</f>
        <v>58270.463999999993</v>
      </c>
    </row>
    <row r="20" spans="1:16" ht="46.9" customHeight="1" x14ac:dyDescent="0.3">
      <c r="A20" s="19">
        <v>7</v>
      </c>
      <c r="B20" s="20" t="str">
        <f>[1]кошторис!B57</f>
        <v>Адміністрування доступу до порталу 1580, реєстру територіальної громади та інші (веб перегляд)</v>
      </c>
      <c r="C20" s="35" t="s">
        <v>27</v>
      </c>
      <c r="D20" s="22">
        <v>172.55</v>
      </c>
      <c r="E20" s="36"/>
      <c r="F20" s="37">
        <v>172.54999999999998</v>
      </c>
      <c r="G20" s="25">
        <f t="shared" si="0"/>
        <v>0</v>
      </c>
      <c r="H20" s="24">
        <v>172.55</v>
      </c>
      <c r="I20" s="24">
        <f t="shared" si="1"/>
        <v>0</v>
      </c>
      <c r="J20" s="30">
        <v>158.58000000000001</v>
      </c>
      <c r="K20" s="27">
        <v>9.35</v>
      </c>
      <c r="L20" s="28"/>
      <c r="N20" s="28"/>
    </row>
    <row r="21" spans="1:16" ht="113.25" customHeight="1" x14ac:dyDescent="0.3">
      <c r="A21" s="19">
        <v>8</v>
      </c>
      <c r="B21" s="20" t="str">
        <f>[1]кошторис!B58</f>
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</c>
      <c r="C21" s="35" t="s">
        <v>28</v>
      </c>
      <c r="D21" s="22">
        <v>79.17</v>
      </c>
      <c r="E21" s="36"/>
      <c r="F21" s="22">
        <v>79.17</v>
      </c>
      <c r="G21" s="25">
        <f t="shared" si="0"/>
        <v>0</v>
      </c>
      <c r="H21" s="24"/>
      <c r="I21" s="24" t="e">
        <f t="shared" si="1"/>
        <v>#DIV/0!</v>
      </c>
      <c r="J21" s="30"/>
      <c r="K21" s="27"/>
      <c r="L21" s="28"/>
      <c r="N21" s="28"/>
    </row>
    <row r="22" spans="1:16" s="28" customFormat="1" ht="83.25" hidden="1" customHeight="1" x14ac:dyDescent="0.3">
      <c r="A22" s="19"/>
      <c r="B22" s="20" t="e">
        <f>[1]кошторис!#REF!</f>
        <v>#REF!</v>
      </c>
      <c r="C22" s="35" t="s">
        <v>28</v>
      </c>
      <c r="D22" s="22" t="e">
        <v>#REF!</v>
      </c>
      <c r="E22" s="36"/>
      <c r="F22" s="22">
        <v>100</v>
      </c>
      <c r="G22" s="25" t="e">
        <f t="shared" si="0"/>
        <v>#REF!</v>
      </c>
      <c r="H22" s="24"/>
      <c r="I22" s="24" t="e">
        <f t="shared" si="1"/>
        <v>#DIV/0!</v>
      </c>
      <c r="J22" s="30">
        <v>722.23</v>
      </c>
      <c r="K22" s="27">
        <v>17.61</v>
      </c>
    </row>
    <row r="23" spans="1:16" s="28" customFormat="1" ht="50.25" customHeight="1" x14ac:dyDescent="0.3">
      <c r="A23" s="19">
        <v>9</v>
      </c>
      <c r="B23" s="20" t="str">
        <f>[1]кошторис!B59</f>
        <v xml:space="preserve">Доступ та підтримка  розробленого програмного забезпечення </v>
      </c>
      <c r="C23" s="35" t="s">
        <v>27</v>
      </c>
      <c r="D23" s="22">
        <v>1007.51</v>
      </c>
      <c r="E23" s="36"/>
      <c r="F23" s="24">
        <v>857.11</v>
      </c>
      <c r="G23" s="25">
        <f t="shared" si="0"/>
        <v>17.547339314673721</v>
      </c>
      <c r="H23" s="24">
        <v>844.18299999999999</v>
      </c>
      <c r="I23" s="24">
        <f t="shared" si="1"/>
        <v>1.5313030468512352</v>
      </c>
      <c r="J23" s="30"/>
      <c r="K23" s="27"/>
    </row>
    <row r="24" spans="1:16" ht="37.9" customHeight="1" x14ac:dyDescent="0.3">
      <c r="A24" s="19">
        <v>10</v>
      </c>
      <c r="B24" s="20" t="str">
        <f>[1]кошторис!B60</f>
        <v xml:space="preserve">Доступ до картографічного програмного забезпечення </v>
      </c>
      <c r="C24" s="35" t="s">
        <v>27</v>
      </c>
      <c r="D24" s="22">
        <v>974.1</v>
      </c>
      <c r="E24" s="23"/>
      <c r="F24" s="24">
        <v>807.44</v>
      </c>
      <c r="G24" s="25">
        <f t="shared" si="0"/>
        <v>20.640542950559791</v>
      </c>
      <c r="H24" s="24">
        <v>754.52</v>
      </c>
      <c r="I24" s="24">
        <f t="shared" si="1"/>
        <v>7.01373058368236</v>
      </c>
      <c r="J24" s="30">
        <v>636.36</v>
      </c>
      <c r="K24" s="27">
        <v>19.45</v>
      </c>
      <c r="N24" s="28">
        <f>D24*1.2*12</f>
        <v>14027.04</v>
      </c>
    </row>
    <row r="25" spans="1:16" ht="56.25" customHeight="1" x14ac:dyDescent="0.3">
      <c r="A25" s="19">
        <v>11</v>
      </c>
      <c r="B25" s="20" t="str">
        <f>[1]кошторис!B61</f>
        <v>Адміністрування доступу до поштового сервера (1 скринька обємом до 1 Гб)</v>
      </c>
      <c r="C25" s="35" t="s">
        <v>29</v>
      </c>
      <c r="D25" s="22">
        <v>22.95</v>
      </c>
      <c r="E25" s="23"/>
      <c r="F25" s="24">
        <v>40.880000000000003</v>
      </c>
      <c r="G25" s="25">
        <f t="shared" si="0"/>
        <v>-43.860078277886508</v>
      </c>
      <c r="H25" s="24">
        <v>40.5</v>
      </c>
      <c r="I25" s="24">
        <f t="shared" si="1"/>
        <v>0.93827160493826511</v>
      </c>
      <c r="J25" s="30">
        <v>39.67</v>
      </c>
      <c r="K25" s="27">
        <v>2.19</v>
      </c>
      <c r="N25" s="28">
        <f>D25*1.2*12</f>
        <v>330.48</v>
      </c>
      <c r="O25" s="4">
        <v>80</v>
      </c>
      <c r="P25" s="4">
        <f>N25*O25</f>
        <v>26438.400000000001</v>
      </c>
    </row>
    <row r="26" spans="1:16" ht="51" customHeight="1" x14ac:dyDescent="0.3">
      <c r="A26" s="19">
        <v>12</v>
      </c>
      <c r="B26" s="20" t="str">
        <f>[1]кошторис!B62</f>
        <v>Антивірусний захист</v>
      </c>
      <c r="C26" s="35" t="s">
        <v>27</v>
      </c>
      <c r="D26" s="22">
        <v>26.24</v>
      </c>
      <c r="E26" s="23"/>
      <c r="F26" s="24">
        <v>23.62</v>
      </c>
      <c r="G26" s="25">
        <f t="shared" si="0"/>
        <v>11.092294665537679</v>
      </c>
      <c r="H26" s="24">
        <v>22.71</v>
      </c>
      <c r="I26" s="24">
        <f t="shared" si="1"/>
        <v>4.0070453544694118</v>
      </c>
      <c r="J26" s="30">
        <v>32.9</v>
      </c>
      <c r="K26" s="27">
        <v>-30.97</v>
      </c>
      <c r="N26" s="28">
        <f>D26*1.2*12</f>
        <v>377.85599999999994</v>
      </c>
      <c r="O26" s="4">
        <v>80</v>
      </c>
      <c r="P26" s="4">
        <f>N26*O26</f>
        <v>30228.479999999996</v>
      </c>
    </row>
    <row r="27" spans="1:16" ht="33.75" customHeight="1" x14ac:dyDescent="0.3">
      <c r="A27" s="31"/>
      <c r="B27" s="32" t="s">
        <v>30</v>
      </c>
      <c r="C27" s="33"/>
      <c r="D27" s="22"/>
      <c r="E27" s="23"/>
      <c r="F27" s="24"/>
      <c r="G27" s="25"/>
      <c r="H27" s="24"/>
      <c r="I27" s="24" t="e">
        <f t="shared" ref="I27:I47" si="2">D27/H27*100-100</f>
        <v>#DIV/0!</v>
      </c>
      <c r="J27" s="30"/>
      <c r="K27" s="34"/>
      <c r="N27" s="28"/>
    </row>
    <row r="28" spans="1:16" ht="39.950000000000003" customHeight="1" x14ac:dyDescent="0.3">
      <c r="A28" s="19">
        <v>13</v>
      </c>
      <c r="B28" s="20" t="str">
        <f>[1]кошторис!B64</f>
        <v>Абонент плата за доступ та обслуговування локальної мережі</v>
      </c>
      <c r="C28" s="38" t="s">
        <v>31</v>
      </c>
      <c r="D28" s="22">
        <v>90.9</v>
      </c>
      <c r="E28" s="23"/>
      <c r="F28" s="24">
        <v>77.45</v>
      </c>
      <c r="G28" s="25">
        <f t="shared" si="0"/>
        <v>17.366042608134279</v>
      </c>
      <c r="H28" s="24">
        <v>72.38</v>
      </c>
      <c r="I28" s="24">
        <f t="shared" si="2"/>
        <v>25.587178778668161</v>
      </c>
      <c r="J28" s="30">
        <v>61.34</v>
      </c>
      <c r="K28" s="27">
        <v>18.86</v>
      </c>
      <c r="N28" s="28">
        <f>D28*1.2*12</f>
        <v>1308.96</v>
      </c>
    </row>
    <row r="29" spans="1:16" ht="39.950000000000003" customHeight="1" x14ac:dyDescent="0.3">
      <c r="A29" s="19">
        <v>1</v>
      </c>
      <c r="B29" s="20" t="str">
        <f>[1]кошторис!B65</f>
        <v>Обслуговування базового програмного забезпечення</v>
      </c>
      <c r="C29" s="35" t="s">
        <v>32</v>
      </c>
      <c r="D29" s="22">
        <v>130.82</v>
      </c>
      <c r="E29" s="23"/>
      <c r="F29" s="24">
        <v>108.43</v>
      </c>
      <c r="G29" s="25">
        <f t="shared" si="0"/>
        <v>20.64926680807892</v>
      </c>
      <c r="H29" s="24">
        <v>101.33</v>
      </c>
      <c r="I29" s="24">
        <f t="shared" si="2"/>
        <v>29.102931017467682</v>
      </c>
      <c r="J29" s="30">
        <v>85.87</v>
      </c>
      <c r="K29" s="27">
        <v>18.88</v>
      </c>
      <c r="N29" s="28">
        <f>D29*1.2*12</f>
        <v>1883.8079999999998</v>
      </c>
    </row>
    <row r="30" spans="1:16" ht="39.950000000000003" hidden="1" customHeight="1" x14ac:dyDescent="0.3">
      <c r="A30" s="19"/>
      <c r="B30" s="20"/>
      <c r="C30" s="35"/>
      <c r="D30" s="22"/>
      <c r="E30" s="23"/>
      <c r="F30" s="24"/>
      <c r="G30" s="25"/>
      <c r="H30" s="24"/>
      <c r="I30" s="24"/>
      <c r="J30" s="30"/>
      <c r="K30" s="27"/>
      <c r="N30" s="28"/>
    </row>
    <row r="31" spans="1:16" ht="24.75" customHeight="1" x14ac:dyDescent="0.3">
      <c r="A31" s="39"/>
      <c r="B31" s="32" t="s">
        <v>33</v>
      </c>
      <c r="C31" s="33"/>
      <c r="D31" s="22"/>
      <c r="E31" s="23"/>
      <c r="F31" s="24"/>
      <c r="G31" s="25"/>
      <c r="H31" s="24"/>
      <c r="I31" s="24" t="e">
        <f t="shared" si="2"/>
        <v>#DIV/0!</v>
      </c>
      <c r="J31" s="30"/>
      <c r="K31" s="34"/>
      <c r="N31" s="28"/>
    </row>
    <row r="32" spans="1:16" ht="39.950000000000003" hidden="1" customHeight="1" x14ac:dyDescent="0.3">
      <c r="A32" s="19"/>
      <c r="B32" s="24" t="s">
        <v>34</v>
      </c>
      <c r="C32" s="35" t="s">
        <v>35</v>
      </c>
      <c r="D32" s="22" t="e">
        <v>#REF!</v>
      </c>
      <c r="E32" s="23"/>
      <c r="F32" s="24">
        <v>0</v>
      </c>
      <c r="G32" s="25" t="e">
        <f t="shared" si="0"/>
        <v>#REF!</v>
      </c>
      <c r="H32" s="24">
        <v>0</v>
      </c>
      <c r="I32" s="24" t="e">
        <f t="shared" si="2"/>
        <v>#REF!</v>
      </c>
      <c r="J32" s="30">
        <v>3066.78</v>
      </c>
      <c r="K32" s="34">
        <v>-100</v>
      </c>
      <c r="N32" s="28" t="e">
        <f>D32*1.2*12</f>
        <v>#REF!</v>
      </c>
    </row>
    <row r="33" spans="1:14" ht="41.25" hidden="1" customHeight="1" x14ac:dyDescent="0.3">
      <c r="A33" s="19"/>
      <c r="B33" s="24" t="s">
        <v>36</v>
      </c>
      <c r="C33" s="35" t="s">
        <v>37</v>
      </c>
      <c r="D33" s="22" t="e">
        <v>#REF!</v>
      </c>
      <c r="E33" s="23"/>
      <c r="F33" s="24">
        <v>0</v>
      </c>
      <c r="G33" s="25" t="e">
        <f t="shared" si="0"/>
        <v>#REF!</v>
      </c>
      <c r="H33" s="24">
        <v>0</v>
      </c>
      <c r="I33" s="24" t="e">
        <f t="shared" si="2"/>
        <v>#REF!</v>
      </c>
      <c r="J33" s="30">
        <v>1533.39</v>
      </c>
      <c r="K33" s="34">
        <v>-100</v>
      </c>
      <c r="L33" s="4" t="e">
        <f>(D32+D33+D40*2)/(J32+J33)</f>
        <v>#REF!</v>
      </c>
      <c r="N33" s="28" t="e">
        <f>D33*1.2*12</f>
        <v>#REF!</v>
      </c>
    </row>
    <row r="34" spans="1:14" ht="45.75" customHeight="1" x14ac:dyDescent="0.3">
      <c r="A34" s="19">
        <v>5</v>
      </c>
      <c r="B34" s="20" t="str">
        <f>[1]кошторис!B68</f>
        <v>Обслуговування  системи обліку робочого часу</v>
      </c>
      <c r="C34" s="40" t="s">
        <v>38</v>
      </c>
      <c r="D34" s="22">
        <v>876.46</v>
      </c>
      <c r="E34" s="23"/>
      <c r="F34" s="24">
        <v>728.05</v>
      </c>
      <c r="G34" s="25">
        <f t="shared" si="0"/>
        <v>20.384588970537749</v>
      </c>
      <c r="H34" s="24">
        <v>680.33</v>
      </c>
      <c r="I34" s="24">
        <f t="shared" si="2"/>
        <v>28.828656681316431</v>
      </c>
      <c r="J34" s="30">
        <v>573.49</v>
      </c>
      <c r="K34" s="34">
        <v>19.510000000000002</v>
      </c>
      <c r="N34" s="28">
        <f>D34*1.2*12</f>
        <v>12621.023999999999</v>
      </c>
    </row>
    <row r="35" spans="1:14" ht="18.75" customHeight="1" x14ac:dyDescent="0.3">
      <c r="A35" s="19"/>
      <c r="B35" s="32" t="s">
        <v>39</v>
      </c>
      <c r="C35" s="33"/>
      <c r="D35" s="22"/>
      <c r="E35" s="23"/>
      <c r="F35" s="24"/>
      <c r="G35" s="25"/>
      <c r="H35" s="24"/>
      <c r="I35" s="24" t="e">
        <f t="shared" si="2"/>
        <v>#DIV/0!</v>
      </c>
      <c r="J35" s="30"/>
      <c r="K35" s="34"/>
      <c r="N35" s="28"/>
    </row>
    <row r="36" spans="1:14" ht="66.75" customHeight="1" x14ac:dyDescent="0.3">
      <c r="A36" s="19">
        <v>16</v>
      </c>
      <c r="B36" s="41" t="s">
        <v>40</v>
      </c>
      <c r="C36" s="38" t="s">
        <v>41</v>
      </c>
      <c r="D36" s="22">
        <v>235.29</v>
      </c>
      <c r="E36" s="23"/>
      <c r="F36" s="24">
        <v>193.63</v>
      </c>
      <c r="G36" s="25">
        <f t="shared" si="0"/>
        <v>21.515261064917638</v>
      </c>
      <c r="H36" s="24">
        <v>180.94</v>
      </c>
      <c r="I36" s="24">
        <f t="shared" si="2"/>
        <v>30.037581518735465</v>
      </c>
      <c r="J36" s="30">
        <v>153.34</v>
      </c>
      <c r="K36" s="27">
        <v>18.87</v>
      </c>
      <c r="N36" s="28">
        <f>D36*1.2*12</f>
        <v>3388.1759999999995</v>
      </c>
    </row>
    <row r="37" spans="1:14" ht="43.5" customHeight="1" x14ac:dyDescent="0.3">
      <c r="A37" s="19">
        <v>17</v>
      </c>
      <c r="B37" s="42" t="s">
        <v>42</v>
      </c>
      <c r="C37" s="35" t="s">
        <v>41</v>
      </c>
      <c r="D37" s="22">
        <v>334.3</v>
      </c>
      <c r="E37" s="23"/>
      <c r="F37" s="24">
        <v>193.63</v>
      </c>
      <c r="G37" s="25">
        <f t="shared" si="0"/>
        <v>72.64886639467025</v>
      </c>
      <c r="H37" s="24">
        <v>180.94</v>
      </c>
      <c r="I37" s="24">
        <f t="shared" si="2"/>
        <v>84.757378136398813</v>
      </c>
      <c r="J37" s="30">
        <v>153.34</v>
      </c>
      <c r="K37" s="27">
        <v>18.87</v>
      </c>
      <c r="N37" s="28">
        <f>D37*1.2*12</f>
        <v>4813.92</v>
      </c>
    </row>
    <row r="38" spans="1:14" ht="54" customHeight="1" x14ac:dyDescent="0.3">
      <c r="A38" s="19">
        <v>18</v>
      </c>
      <c r="B38" s="42" t="s">
        <v>43</v>
      </c>
      <c r="C38" s="35" t="s">
        <v>41</v>
      </c>
      <c r="D38" s="22">
        <v>569.59</v>
      </c>
      <c r="E38" s="23"/>
      <c r="F38" s="24">
        <v>387.26</v>
      </c>
      <c r="G38" s="25">
        <f t="shared" si="0"/>
        <v>47.082063729793958</v>
      </c>
      <c r="H38" s="24">
        <v>361.88</v>
      </c>
      <c r="I38" s="24">
        <f t="shared" si="2"/>
        <v>57.397479827567167</v>
      </c>
      <c r="J38" s="30">
        <v>306.68</v>
      </c>
      <c r="K38" s="27">
        <v>18.87</v>
      </c>
      <c r="N38" s="28">
        <f>D38*1.2*12</f>
        <v>8202.0960000000014</v>
      </c>
    </row>
    <row r="39" spans="1:14" ht="21.75" customHeight="1" x14ac:dyDescent="0.3">
      <c r="A39" s="19"/>
      <c r="B39" s="43" t="s">
        <v>44</v>
      </c>
      <c r="C39" s="44"/>
      <c r="D39" s="22"/>
      <c r="E39" s="23"/>
      <c r="F39" s="24"/>
      <c r="G39" s="25"/>
      <c r="H39" s="24"/>
      <c r="I39" s="24" t="e">
        <f t="shared" si="2"/>
        <v>#DIV/0!</v>
      </c>
      <c r="J39" s="30"/>
      <c r="K39" s="27"/>
      <c r="N39" s="28"/>
    </row>
    <row r="40" spans="1:14" ht="25.5" customHeight="1" x14ac:dyDescent="0.3">
      <c r="A40" s="19">
        <v>19</v>
      </c>
      <c r="B40" s="20" t="s">
        <v>45</v>
      </c>
      <c r="C40" s="38" t="s">
        <v>46</v>
      </c>
      <c r="D40" s="22">
        <v>389.64</v>
      </c>
      <c r="E40" s="23"/>
      <c r="F40" s="24">
        <v>269.14999999999998</v>
      </c>
      <c r="G40" s="25">
        <f t="shared" si="0"/>
        <v>44.766858629017293</v>
      </c>
      <c r="H40" s="24">
        <v>251.51</v>
      </c>
      <c r="I40" s="24">
        <f t="shared" si="2"/>
        <v>54.920281499741549</v>
      </c>
      <c r="J40" s="30">
        <v>211.61</v>
      </c>
      <c r="K40" s="27">
        <v>19.73</v>
      </c>
      <c r="N40" s="28">
        <f>D40*1.2*12</f>
        <v>5610.8159999999998</v>
      </c>
    </row>
    <row r="41" spans="1:14" s="28" customFormat="1" ht="39.950000000000003" hidden="1" customHeight="1" x14ac:dyDescent="0.3">
      <c r="A41" s="19"/>
      <c r="B41" s="24" t="s">
        <v>47</v>
      </c>
      <c r="C41" s="35"/>
      <c r="D41" s="22">
        <v>0</v>
      </c>
      <c r="E41" s="23"/>
      <c r="F41" s="24">
        <v>0</v>
      </c>
      <c r="G41" s="25" t="e">
        <f t="shared" si="0"/>
        <v>#DIV/0!</v>
      </c>
      <c r="H41" s="24">
        <v>0</v>
      </c>
      <c r="I41" s="24" t="e">
        <f t="shared" si="2"/>
        <v>#DIV/0!</v>
      </c>
      <c r="J41" s="30">
        <f>J40*2</f>
        <v>423.22</v>
      </c>
      <c r="K41" s="34"/>
      <c r="N41" s="28">
        <f>D41*1.2*12</f>
        <v>0</v>
      </c>
    </row>
    <row r="42" spans="1:14" ht="27.75" customHeight="1" x14ac:dyDescent="0.3">
      <c r="A42" s="31"/>
      <c r="B42" s="32" t="s">
        <v>48</v>
      </c>
      <c r="C42" s="33"/>
      <c r="D42" s="22"/>
      <c r="E42" s="23"/>
      <c r="F42" s="24"/>
      <c r="G42" s="25"/>
      <c r="H42" s="24"/>
      <c r="I42" s="24" t="e">
        <f t="shared" si="2"/>
        <v>#DIV/0!</v>
      </c>
      <c r="J42" s="30"/>
      <c r="K42" s="34"/>
      <c r="N42" s="28"/>
    </row>
    <row r="43" spans="1:14" ht="55.5" customHeight="1" x14ac:dyDescent="0.3">
      <c r="A43" s="19">
        <v>20</v>
      </c>
      <c r="B43" s="45" t="s">
        <v>49</v>
      </c>
      <c r="C43" s="46" t="s">
        <v>31</v>
      </c>
      <c r="D43" s="22">
        <v>436.54</v>
      </c>
      <c r="E43" s="23"/>
      <c r="F43" s="24">
        <v>375</v>
      </c>
      <c r="G43" s="25">
        <f>D43/F43*100-100</f>
        <v>16.410666666666657</v>
      </c>
      <c r="H43" s="24">
        <v>280.45999999999998</v>
      </c>
      <c r="I43" s="24">
        <f t="shared" si="2"/>
        <v>55.651429793910012</v>
      </c>
      <c r="J43" s="30">
        <v>236.14</v>
      </c>
      <c r="K43" s="27">
        <v>19.649999999999999</v>
      </c>
      <c r="N43" s="28">
        <f>D43*1.2*12</f>
        <v>6286.1759999999995</v>
      </c>
    </row>
    <row r="44" spans="1:14" ht="55.5" customHeight="1" x14ac:dyDescent="0.3">
      <c r="A44" s="19">
        <v>21</v>
      </c>
      <c r="B44" s="20" t="s">
        <v>50</v>
      </c>
      <c r="C44" s="38" t="s">
        <v>51</v>
      </c>
      <c r="D44" s="22">
        <v>1048.92</v>
      </c>
      <c r="E44" s="23"/>
      <c r="F44" s="24">
        <v>869.4</v>
      </c>
      <c r="G44" s="25">
        <f t="shared" si="0"/>
        <v>20.648723257418908</v>
      </c>
      <c r="H44" s="24">
        <v>966.22</v>
      </c>
      <c r="I44" s="24">
        <f t="shared" si="2"/>
        <v>8.5591273209000036</v>
      </c>
      <c r="J44" s="30">
        <v>815.77</v>
      </c>
      <c r="K44" s="27">
        <v>19.32</v>
      </c>
      <c r="N44" s="28">
        <f>D44*1.2*12</f>
        <v>15104.448</v>
      </c>
    </row>
    <row r="45" spans="1:14" ht="53.25" customHeight="1" x14ac:dyDescent="0.3">
      <c r="A45" s="19">
        <v>22</v>
      </c>
      <c r="B45" s="20" t="s">
        <v>52</v>
      </c>
      <c r="C45" s="38" t="s">
        <v>51</v>
      </c>
      <c r="D45" s="22">
        <v>104</v>
      </c>
      <c r="E45" s="23"/>
      <c r="F45" s="24">
        <v>87.13</v>
      </c>
      <c r="G45" s="25">
        <f t="shared" si="0"/>
        <v>19.361873063238846</v>
      </c>
      <c r="H45" s="24">
        <v>90.47</v>
      </c>
      <c r="I45" s="24">
        <f t="shared" si="2"/>
        <v>14.955233779153303</v>
      </c>
      <c r="J45" s="30">
        <v>76.67</v>
      </c>
      <c r="K45" s="27">
        <v>18.87</v>
      </c>
      <c r="N45" s="28">
        <f>D45*1.2*12</f>
        <v>1497.6</v>
      </c>
    </row>
    <row r="46" spans="1:14" ht="39.950000000000003" customHeight="1" x14ac:dyDescent="0.3">
      <c r="A46" s="19">
        <v>23</v>
      </c>
      <c r="B46" s="24" t="s">
        <v>53</v>
      </c>
      <c r="C46" s="21" t="s">
        <v>24</v>
      </c>
      <c r="D46" s="22">
        <v>7206.93</v>
      </c>
      <c r="E46" s="23"/>
      <c r="F46" s="24">
        <v>5979.29</v>
      </c>
      <c r="G46" s="25">
        <f t="shared" si="0"/>
        <v>20.531534680539011</v>
      </c>
      <c r="H46" s="24">
        <v>5587.43</v>
      </c>
      <c r="I46" s="24">
        <f t="shared" si="2"/>
        <v>28.984703164066502</v>
      </c>
      <c r="J46" s="30">
        <v>4787.2700000000004</v>
      </c>
      <c r="K46" s="27">
        <v>17.579999999999998</v>
      </c>
      <c r="N46" s="28">
        <f>D46*1.2*12</f>
        <v>103779.79200000002</v>
      </c>
    </row>
    <row r="47" spans="1:14" ht="39.950000000000003" customHeight="1" x14ac:dyDescent="0.3">
      <c r="A47" s="19">
        <v>24</v>
      </c>
      <c r="B47" s="47" t="s">
        <v>54</v>
      </c>
      <c r="C47" s="21" t="s">
        <v>24</v>
      </c>
      <c r="D47" s="22">
        <v>487.05</v>
      </c>
      <c r="E47" s="23"/>
      <c r="F47" s="24">
        <v>404.69</v>
      </c>
      <c r="G47" s="25">
        <f t="shared" si="0"/>
        <v>20.351380068694567</v>
      </c>
      <c r="H47" s="24">
        <v>378.16</v>
      </c>
      <c r="I47" s="24">
        <f t="shared" si="2"/>
        <v>28.794690078273732</v>
      </c>
      <c r="J47" s="48"/>
      <c r="K47" s="49"/>
      <c r="N47" s="28"/>
    </row>
    <row r="48" spans="1:14" ht="29.25" customHeight="1" x14ac:dyDescent="0.3">
      <c r="A48" s="50"/>
      <c r="B48" s="103" t="s">
        <v>55</v>
      </c>
      <c r="C48" s="103"/>
      <c r="D48" s="103"/>
      <c r="E48" s="103"/>
      <c r="F48" s="103"/>
      <c r="G48" s="103"/>
      <c r="H48" s="103"/>
      <c r="I48" s="103"/>
      <c r="J48" s="103"/>
      <c r="K48" s="103"/>
      <c r="N48" s="28"/>
    </row>
    <row r="49" spans="1:14" ht="29.25" customHeight="1" x14ac:dyDescent="0.3">
      <c r="A49" s="50"/>
      <c r="B49" s="103" t="s">
        <v>56</v>
      </c>
      <c r="C49" s="103"/>
      <c r="D49" s="103"/>
      <c r="E49" s="103"/>
      <c r="F49" s="103"/>
      <c r="G49" s="103"/>
      <c r="H49" s="103"/>
      <c r="I49" s="103"/>
      <c r="J49" s="103"/>
      <c r="K49" s="103"/>
      <c r="N49" s="28"/>
    </row>
    <row r="50" spans="1:14" ht="39.950000000000003" customHeight="1" x14ac:dyDescent="0.3">
      <c r="A50" s="50"/>
      <c r="B50" s="51"/>
      <c r="C50" s="51"/>
      <c r="D50" s="52"/>
      <c r="E50" s="53"/>
      <c r="F50" s="54"/>
      <c r="G50" s="54"/>
      <c r="H50" s="54"/>
      <c r="I50" s="54"/>
      <c r="J50" s="52"/>
      <c r="K50" s="55"/>
    </row>
    <row r="51" spans="1:14" ht="35.25" customHeight="1" x14ac:dyDescent="0.25">
      <c r="A51" s="56"/>
      <c r="B51" s="57" t="s">
        <v>57</v>
      </c>
      <c r="C51" s="57"/>
      <c r="D51" s="104" t="s">
        <v>58</v>
      </c>
      <c r="E51" s="104"/>
      <c r="F51" s="58"/>
      <c r="G51" s="58"/>
      <c r="H51" s="58"/>
      <c r="I51" s="58"/>
    </row>
    <row r="52" spans="1:14" ht="29.25" customHeight="1" x14ac:dyDescent="0.3">
      <c r="A52" s="56"/>
      <c r="B52" s="57"/>
      <c r="C52" s="57"/>
      <c r="D52" s="52"/>
      <c r="E52" s="59"/>
      <c r="F52" s="60"/>
      <c r="G52" s="60"/>
      <c r="H52" s="60"/>
      <c r="I52" s="60"/>
    </row>
    <row r="53" spans="1:14" ht="29.25" customHeight="1" x14ac:dyDescent="0.25">
      <c r="A53" s="56"/>
      <c r="B53" s="57" t="s">
        <v>59</v>
      </c>
      <c r="C53" s="57"/>
      <c r="D53" s="101" t="s">
        <v>60</v>
      </c>
      <c r="E53" s="101"/>
      <c r="F53" s="52"/>
      <c r="G53" s="52"/>
      <c r="H53" s="52"/>
      <c r="I53" s="52"/>
      <c r="J53" s="52"/>
    </row>
    <row r="54" spans="1:14" ht="39.950000000000003" customHeight="1" x14ac:dyDescent="0.3">
      <c r="A54" s="50"/>
      <c r="B54" s="54"/>
      <c r="C54" s="61"/>
      <c r="D54" s="62"/>
      <c r="E54" s="53"/>
      <c r="F54" s="54"/>
      <c r="G54" s="54"/>
      <c r="H54" s="54"/>
      <c r="I54" s="54"/>
      <c r="J54" s="62"/>
      <c r="K54" s="63"/>
      <c r="L54" s="64"/>
      <c r="M54" s="64"/>
      <c r="N54" s="53"/>
    </row>
    <row r="55" spans="1:14" ht="60" customHeight="1" x14ac:dyDescent="0.3">
      <c r="A55" s="11" t="s">
        <v>13</v>
      </c>
      <c r="B55" s="11" t="s">
        <v>14</v>
      </c>
      <c r="C55" s="11" t="s">
        <v>15</v>
      </c>
      <c r="D55" s="11" t="s">
        <v>16</v>
      </c>
      <c r="E55" s="12" t="s">
        <v>17</v>
      </c>
      <c r="F55" s="11" t="s">
        <v>18</v>
      </c>
      <c r="G55" s="11"/>
      <c r="H55" s="54"/>
      <c r="I55" s="54"/>
      <c r="J55" s="62"/>
      <c r="K55" s="63"/>
      <c r="L55" s="64"/>
      <c r="M55" s="64"/>
      <c r="N55" s="53"/>
    </row>
    <row r="56" spans="1:14" ht="31.5" customHeight="1" x14ac:dyDescent="0.3">
      <c r="A56" s="11"/>
      <c r="B56" s="11" t="s">
        <v>61</v>
      </c>
      <c r="C56" s="65"/>
      <c r="D56" s="65"/>
      <c r="E56" s="65"/>
      <c r="F56" s="65"/>
      <c r="G56" s="11"/>
      <c r="H56" s="54"/>
      <c r="I56" s="54"/>
      <c r="J56" s="62"/>
      <c r="K56" s="63"/>
      <c r="L56" s="64"/>
      <c r="M56" s="64"/>
      <c r="N56" s="53"/>
    </row>
    <row r="57" spans="1:14" ht="39.950000000000003" customHeight="1" x14ac:dyDescent="0.3">
      <c r="A57" s="66">
        <v>1</v>
      </c>
      <c r="B57" s="67" t="s">
        <v>62</v>
      </c>
      <c r="C57" s="21" t="s">
        <v>35</v>
      </c>
      <c r="D57" s="22">
        <f>[1]кошторис!M83</f>
        <v>6803.17</v>
      </c>
      <c r="E57" s="23">
        <f>D57*12*3*1.2</f>
        <v>293896.94400000002</v>
      </c>
      <c r="F57" s="24">
        <v>5655.93</v>
      </c>
      <c r="G57" s="25">
        <f t="shared" ref="G57:G62" si="3">D57/F57*100-100</f>
        <v>20.283843682648126</v>
      </c>
      <c r="H57" s="54"/>
      <c r="I57" s="54"/>
      <c r="J57" s="62"/>
      <c r="K57" s="63"/>
      <c r="L57" s="64"/>
      <c r="M57" s="64"/>
      <c r="N57" s="53"/>
    </row>
    <row r="58" spans="1:14" ht="39.950000000000003" customHeight="1" x14ac:dyDescent="0.3">
      <c r="A58" s="66">
        <f>A57+1</f>
        <v>2</v>
      </c>
      <c r="B58" s="67" t="s">
        <v>63</v>
      </c>
      <c r="C58" s="21" t="s">
        <v>64</v>
      </c>
      <c r="D58" s="22">
        <f>[1]кошторис!M84</f>
        <v>4573.75</v>
      </c>
      <c r="E58" s="23">
        <f>D58*12*3*1.2</f>
        <v>197586</v>
      </c>
      <c r="F58" s="24">
        <v>4041.11</v>
      </c>
      <c r="G58" s="25">
        <f t="shared" si="3"/>
        <v>13.18053703066731</v>
      </c>
      <c r="H58" s="54"/>
      <c r="I58" s="54"/>
      <c r="J58" s="62"/>
      <c r="K58" s="63"/>
      <c r="L58" s="64"/>
      <c r="M58" s="64"/>
      <c r="N58" s="53"/>
    </row>
    <row r="59" spans="1:14" ht="26.25" customHeight="1" x14ac:dyDescent="0.3">
      <c r="A59" s="66">
        <f>A58+1</f>
        <v>3</v>
      </c>
      <c r="B59" s="68" t="s">
        <v>65</v>
      </c>
      <c r="C59" s="21" t="s">
        <v>66</v>
      </c>
      <c r="D59" s="22">
        <f>[1]кошторис!M85</f>
        <v>3887.79</v>
      </c>
      <c r="E59" s="23">
        <f>D59*12*1.2</f>
        <v>55984.175999999992</v>
      </c>
      <c r="F59" s="69">
        <v>3231.68</v>
      </c>
      <c r="G59" s="25">
        <f t="shared" si="3"/>
        <v>20.302443311218937</v>
      </c>
      <c r="H59" s="6"/>
      <c r="I59" s="6"/>
      <c r="J59" s="6"/>
      <c r="K59" s="6"/>
      <c r="L59" s="64"/>
      <c r="M59" s="64"/>
      <c r="N59" s="64"/>
    </row>
    <row r="60" spans="1:14" ht="45" customHeight="1" x14ac:dyDescent="0.3">
      <c r="A60" s="66">
        <f>A59+1</f>
        <v>4</v>
      </c>
      <c r="B60" s="67" t="s">
        <v>67</v>
      </c>
      <c r="C60" s="21" t="s">
        <v>68</v>
      </c>
      <c r="D60" s="22">
        <f>[1]кошторис!M86</f>
        <v>39119.440000000002</v>
      </c>
      <c r="E60" s="23">
        <f>D60*12*1.2</f>
        <v>563319.93599999999</v>
      </c>
      <c r="F60" s="69">
        <v>32258.09</v>
      </c>
      <c r="G60" s="25">
        <f t="shared" si="3"/>
        <v>21.270168196567127</v>
      </c>
      <c r="H60" s="6"/>
      <c r="I60" s="6"/>
      <c r="J60" s="6"/>
      <c r="K60" s="6"/>
      <c r="L60" s="64"/>
      <c r="M60" s="64"/>
      <c r="N60" s="64"/>
    </row>
    <row r="61" spans="1:14" ht="26.25" customHeight="1" x14ac:dyDescent="0.3">
      <c r="A61" s="66">
        <f>A60+1</f>
        <v>5</v>
      </c>
      <c r="B61" s="67" t="s">
        <v>69</v>
      </c>
      <c r="C61" s="21" t="s">
        <v>70</v>
      </c>
      <c r="D61" s="22">
        <f>[1]кошторис!M87</f>
        <v>3887.79</v>
      </c>
      <c r="E61" s="23">
        <f>D61*12*1.2</f>
        <v>55984.175999999992</v>
      </c>
      <c r="F61" s="70">
        <v>3231.68</v>
      </c>
      <c r="G61" s="25">
        <f t="shared" si="3"/>
        <v>20.302443311218937</v>
      </c>
      <c r="H61" s="10"/>
      <c r="I61" s="10"/>
      <c r="J61" s="10"/>
      <c r="K61" s="10"/>
      <c r="L61" s="64"/>
      <c r="M61" s="64"/>
      <c r="N61" s="64"/>
    </row>
    <row r="62" spans="1:14" ht="37.5" customHeight="1" x14ac:dyDescent="0.3">
      <c r="A62" s="66">
        <f>A61+1</f>
        <v>6</v>
      </c>
      <c r="B62" s="67" t="s">
        <v>71</v>
      </c>
      <c r="C62" s="21" t="s">
        <v>72</v>
      </c>
      <c r="D62" s="22">
        <f>[1]кошторис!M88</f>
        <v>3887.79</v>
      </c>
      <c r="E62" s="23">
        <f>D62*12*1.2</f>
        <v>55984.175999999992</v>
      </c>
      <c r="F62" s="70">
        <v>3470.48</v>
      </c>
      <c r="G62" s="25">
        <f t="shared" si="3"/>
        <v>12.02456144395012</v>
      </c>
      <c r="H62" s="10"/>
      <c r="I62" s="10"/>
      <c r="J62" s="10"/>
      <c r="K62" s="10"/>
      <c r="L62" s="64"/>
      <c r="M62" s="64"/>
      <c r="N62" s="64"/>
    </row>
    <row r="63" spans="1:14" ht="57" customHeight="1" x14ac:dyDescent="0.3">
      <c r="A63" s="71"/>
      <c r="B63" s="71"/>
      <c r="C63" s="71"/>
      <c r="D63" s="71"/>
      <c r="E63" s="72"/>
      <c r="F63" s="73"/>
      <c r="G63" s="73"/>
      <c r="H63" s="71"/>
      <c r="I63" s="71"/>
      <c r="J63" s="62"/>
      <c r="K63" s="63"/>
      <c r="L63" s="64"/>
      <c r="M63" s="64"/>
      <c r="N63" s="53"/>
    </row>
    <row r="64" spans="1:14" ht="18" customHeight="1" x14ac:dyDescent="0.3">
      <c r="A64" s="74"/>
      <c r="B64" s="75"/>
      <c r="C64" s="76"/>
      <c r="D64" s="62"/>
      <c r="E64" s="53"/>
      <c r="F64" s="54"/>
      <c r="G64" s="54"/>
      <c r="H64" s="54"/>
      <c r="I64" s="54"/>
      <c r="J64" s="62"/>
      <c r="K64" s="55"/>
      <c r="L64" s="64"/>
      <c r="M64" s="64"/>
      <c r="N64" s="53"/>
    </row>
    <row r="65" spans="1:14" ht="39.950000000000003" customHeight="1" x14ac:dyDescent="0.3">
      <c r="A65" s="50"/>
      <c r="B65" s="77"/>
      <c r="C65" s="61"/>
      <c r="D65" s="62"/>
      <c r="E65" s="53"/>
      <c r="F65" s="54"/>
      <c r="G65" s="54"/>
      <c r="H65" s="54"/>
      <c r="I65" s="54"/>
      <c r="J65" s="78"/>
      <c r="K65" s="55"/>
      <c r="L65" s="64"/>
      <c r="M65" s="64"/>
      <c r="N65" s="53"/>
    </row>
    <row r="66" spans="1:14" ht="39.950000000000003" customHeight="1" x14ac:dyDescent="0.3">
      <c r="A66" s="50"/>
      <c r="B66" s="77"/>
      <c r="C66" s="61"/>
      <c r="D66" s="62"/>
      <c r="E66" s="53"/>
      <c r="F66" s="54"/>
      <c r="G66" s="54"/>
      <c r="H66" s="54"/>
      <c r="I66" s="54"/>
      <c r="J66" s="78"/>
      <c r="K66" s="55"/>
      <c r="L66" s="64"/>
      <c r="M66" s="64"/>
      <c r="N66" s="53"/>
    </row>
    <row r="67" spans="1:14" ht="39.950000000000003" customHeight="1" x14ac:dyDescent="0.3">
      <c r="A67" s="50"/>
      <c r="B67" s="77"/>
      <c r="C67" s="61"/>
      <c r="D67" s="62"/>
      <c r="E67" s="53"/>
      <c r="F67" s="54"/>
      <c r="G67" s="54"/>
      <c r="H67" s="54"/>
      <c r="I67" s="54"/>
      <c r="J67" s="78"/>
      <c r="K67" s="55"/>
      <c r="L67" s="64"/>
      <c r="M67" s="64"/>
      <c r="N67" s="53"/>
    </row>
    <row r="68" spans="1:14" ht="50.25" customHeight="1" x14ac:dyDescent="0.3">
      <c r="A68" s="50"/>
      <c r="B68" s="77"/>
      <c r="C68" s="61"/>
      <c r="D68" s="62"/>
      <c r="E68" s="53"/>
      <c r="F68" s="54"/>
      <c r="G68" s="54"/>
      <c r="H68" s="52"/>
      <c r="I68" s="54"/>
      <c r="J68" s="78"/>
      <c r="K68" s="55"/>
      <c r="L68" s="64"/>
      <c r="M68" s="64"/>
      <c r="N68" s="53"/>
    </row>
    <row r="69" spans="1:14" ht="39.950000000000003" customHeight="1" x14ac:dyDescent="0.3">
      <c r="A69" s="50"/>
      <c r="B69" s="77"/>
      <c r="C69" s="61"/>
      <c r="D69" s="62"/>
      <c r="E69" s="53"/>
      <c r="F69" s="54"/>
      <c r="G69" s="54"/>
      <c r="H69" s="54"/>
      <c r="I69" s="54"/>
      <c r="J69" s="78"/>
      <c r="K69" s="55"/>
      <c r="L69" s="64"/>
      <c r="M69" s="64"/>
      <c r="N69" s="53"/>
    </row>
    <row r="70" spans="1:14" ht="39.950000000000003" customHeight="1" x14ac:dyDescent="0.3">
      <c r="A70" s="50"/>
      <c r="B70" s="77"/>
      <c r="C70" s="61"/>
      <c r="D70" s="62"/>
      <c r="E70" s="53"/>
      <c r="F70" s="54"/>
      <c r="G70" s="54"/>
      <c r="H70" s="54"/>
      <c r="I70" s="54"/>
      <c r="J70" s="78"/>
      <c r="K70" s="55"/>
      <c r="L70" s="64"/>
      <c r="M70" s="64"/>
      <c r="N70" s="53"/>
    </row>
    <row r="71" spans="1:14" ht="63" customHeight="1" x14ac:dyDescent="0.3">
      <c r="A71" s="50"/>
      <c r="B71" s="79"/>
      <c r="C71" s="80"/>
      <c r="D71" s="81"/>
      <c r="E71" s="79"/>
      <c r="F71" s="79"/>
      <c r="G71" s="79"/>
      <c r="H71" s="82"/>
      <c r="I71" s="79"/>
      <c r="J71" s="83"/>
      <c r="K71" s="83"/>
      <c r="L71" s="64"/>
      <c r="M71" s="64"/>
      <c r="N71" s="53"/>
    </row>
    <row r="72" spans="1:14" ht="39.950000000000003" customHeight="1" x14ac:dyDescent="0.3">
      <c r="A72" s="50"/>
      <c r="B72" s="51"/>
      <c r="C72" s="51"/>
      <c r="D72" s="52"/>
      <c r="E72" s="53"/>
      <c r="F72" s="54"/>
      <c r="G72" s="54"/>
      <c r="H72" s="54"/>
      <c r="I72" s="54"/>
      <c r="J72" s="52"/>
      <c r="K72" s="55"/>
      <c r="L72" s="64"/>
      <c r="M72" s="64"/>
      <c r="N72" s="64"/>
    </row>
    <row r="73" spans="1:14" ht="35.25" customHeight="1" x14ac:dyDescent="0.25">
      <c r="A73" s="56"/>
      <c r="B73" s="57"/>
      <c r="C73" s="57"/>
      <c r="D73" s="104"/>
      <c r="E73" s="104"/>
      <c r="F73" s="58"/>
      <c r="G73" s="58"/>
      <c r="H73" s="58"/>
      <c r="I73" s="58"/>
      <c r="J73" s="64"/>
      <c r="K73" s="84"/>
      <c r="L73" s="64"/>
      <c r="M73" s="64"/>
      <c r="N73" s="64"/>
    </row>
    <row r="74" spans="1:14" ht="29.25" customHeight="1" x14ac:dyDescent="0.3">
      <c r="A74" s="56"/>
      <c r="B74" s="57"/>
      <c r="C74" s="57"/>
      <c r="D74" s="52"/>
      <c r="E74" s="59"/>
      <c r="F74" s="60"/>
      <c r="G74" s="60"/>
      <c r="H74" s="60"/>
      <c r="I74" s="60"/>
      <c r="J74" s="64"/>
      <c r="K74" s="84"/>
      <c r="L74" s="64"/>
      <c r="M74" s="64"/>
      <c r="N74" s="64"/>
    </row>
    <row r="75" spans="1:14" ht="29.25" customHeight="1" x14ac:dyDescent="0.25">
      <c r="A75" s="56"/>
      <c r="B75" s="57"/>
      <c r="C75" s="57"/>
      <c r="D75" s="101"/>
      <c r="E75" s="101"/>
      <c r="F75" s="52"/>
      <c r="G75" s="52"/>
      <c r="H75" s="52"/>
      <c r="I75" s="52"/>
      <c r="J75" s="52"/>
      <c r="K75" s="84"/>
      <c r="L75" s="64"/>
      <c r="M75" s="64"/>
      <c r="N75" s="64"/>
    </row>
    <row r="76" spans="1:14" ht="39.950000000000003" customHeight="1" x14ac:dyDescent="0.3">
      <c r="A76" s="56"/>
      <c r="B76" s="57"/>
      <c r="C76" s="57"/>
      <c r="D76" s="52"/>
      <c r="E76" s="53"/>
      <c r="F76" s="54"/>
      <c r="G76" s="54"/>
      <c r="H76" s="54"/>
      <c r="I76" s="54"/>
      <c r="J76" s="52"/>
      <c r="K76" s="55"/>
      <c r="L76" s="64"/>
      <c r="M76" s="64"/>
      <c r="N76" s="64"/>
    </row>
    <row r="77" spans="1:14" ht="39.950000000000003" customHeight="1" x14ac:dyDescent="0.3">
      <c r="A77" s="56"/>
      <c r="B77" s="57"/>
      <c r="C77" s="57"/>
      <c r="D77" s="52"/>
      <c r="E77" s="53"/>
      <c r="F77" s="54"/>
      <c r="G77" s="54"/>
      <c r="H77" s="54"/>
      <c r="I77" s="54"/>
      <c r="J77" s="52"/>
      <c r="K77" s="55"/>
      <c r="L77" s="64"/>
      <c r="M77" s="64"/>
      <c r="N77" s="64"/>
    </row>
    <row r="78" spans="1:14" ht="39.950000000000003" customHeight="1" x14ac:dyDescent="0.25">
      <c r="A78" s="56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64"/>
      <c r="M78" s="64"/>
      <c r="N78" s="64"/>
    </row>
    <row r="79" spans="1:14" ht="39.950000000000003" customHeight="1" x14ac:dyDescent="0.3">
      <c r="A79" s="56"/>
      <c r="B79" s="85"/>
      <c r="C79" s="85"/>
      <c r="D79" s="52"/>
      <c r="E79" s="53"/>
      <c r="F79" s="54"/>
      <c r="G79" s="54"/>
      <c r="H79" s="54"/>
      <c r="I79" s="54"/>
      <c r="J79" s="52"/>
      <c r="K79" s="55"/>
      <c r="L79" s="64"/>
      <c r="M79" s="64"/>
      <c r="N79" s="64"/>
    </row>
    <row r="80" spans="1:14" ht="39.950000000000003" customHeight="1" x14ac:dyDescent="0.3">
      <c r="A80" s="56"/>
      <c r="B80" s="85"/>
      <c r="C80" s="85"/>
      <c r="D80" s="52"/>
      <c r="E80" s="53"/>
      <c r="F80" s="54"/>
      <c r="G80" s="54"/>
      <c r="H80" s="54"/>
      <c r="I80" s="54"/>
      <c r="J80" s="52"/>
      <c r="K80" s="55"/>
      <c r="L80" s="64"/>
      <c r="M80" s="64"/>
      <c r="N80" s="64"/>
    </row>
    <row r="81" spans="1:14" ht="39.950000000000003" customHeight="1" x14ac:dyDescent="0.3">
      <c r="A81" s="86"/>
      <c r="B81" s="57"/>
      <c r="C81" s="57"/>
      <c r="D81" s="52"/>
      <c r="E81" s="53"/>
      <c r="F81" s="54"/>
      <c r="G81" s="54"/>
      <c r="H81" s="54"/>
      <c r="I81" s="54"/>
      <c r="J81" s="52"/>
      <c r="K81" s="55"/>
      <c r="L81" s="64"/>
      <c r="M81" s="64"/>
      <c r="N81" s="64"/>
    </row>
    <row r="82" spans="1:14" ht="39.950000000000003" customHeight="1" x14ac:dyDescent="0.3">
      <c r="A82" s="86"/>
      <c r="B82" s="87"/>
      <c r="C82" s="87"/>
      <c r="D82" s="52"/>
      <c r="E82" s="53"/>
      <c r="F82" s="54"/>
      <c r="G82" s="54"/>
      <c r="H82" s="54"/>
      <c r="I82" s="54"/>
      <c r="J82" s="52"/>
      <c r="K82" s="55"/>
      <c r="L82" s="64"/>
      <c r="M82" s="64"/>
      <c r="N82" s="64"/>
    </row>
    <row r="83" spans="1:14" ht="39.950000000000003" customHeight="1" x14ac:dyDescent="0.3">
      <c r="A83" s="86"/>
      <c r="B83" s="87"/>
      <c r="C83" s="87"/>
      <c r="D83" s="52"/>
      <c r="E83" s="53"/>
      <c r="F83" s="54"/>
      <c r="G83" s="54"/>
      <c r="H83" s="54"/>
      <c r="I83" s="54"/>
      <c r="J83" s="52"/>
      <c r="K83" s="55"/>
      <c r="L83" s="64"/>
      <c r="M83" s="64"/>
      <c r="N83" s="64"/>
    </row>
    <row r="84" spans="1:14" ht="39.950000000000003" customHeight="1" x14ac:dyDescent="0.3">
      <c r="A84" s="86"/>
      <c r="B84" s="87"/>
      <c r="C84" s="87"/>
      <c r="D84" s="52"/>
      <c r="E84" s="53"/>
      <c r="F84" s="54"/>
      <c r="G84" s="54"/>
      <c r="H84" s="54"/>
      <c r="I84" s="54"/>
      <c r="J84" s="52"/>
      <c r="K84" s="55"/>
      <c r="L84" s="64"/>
      <c r="M84" s="64"/>
      <c r="N84" s="64"/>
    </row>
    <row r="85" spans="1:14" ht="39.950000000000003" customHeight="1" x14ac:dyDescent="0.3">
      <c r="A85" s="86"/>
      <c r="B85" s="85"/>
      <c r="C85" s="85"/>
      <c r="D85" s="52"/>
      <c r="E85" s="53"/>
      <c r="F85" s="54"/>
      <c r="G85" s="54"/>
      <c r="H85" s="54"/>
      <c r="I85" s="54"/>
      <c r="J85" s="52"/>
      <c r="K85" s="55"/>
      <c r="L85" s="64"/>
      <c r="M85" s="64"/>
      <c r="N85" s="64"/>
    </row>
    <row r="86" spans="1:14" ht="39.950000000000003" customHeight="1" x14ac:dyDescent="0.3">
      <c r="A86" s="50"/>
      <c r="B86" s="54"/>
      <c r="C86" s="54"/>
      <c r="D86" s="52"/>
      <c r="E86" s="53"/>
      <c r="F86" s="54"/>
      <c r="G86" s="54"/>
      <c r="H86" s="54"/>
      <c r="I86" s="54"/>
      <c r="J86" s="52"/>
      <c r="K86" s="55"/>
      <c r="L86" s="64"/>
      <c r="M86" s="64"/>
      <c r="N86" s="64"/>
    </row>
    <row r="87" spans="1:14" ht="39.950000000000003" customHeight="1" x14ac:dyDescent="0.3">
      <c r="A87" s="50"/>
      <c r="B87" s="87"/>
      <c r="C87" s="87"/>
      <c r="D87" s="52"/>
      <c r="E87" s="53"/>
      <c r="F87" s="54"/>
      <c r="G87" s="54"/>
      <c r="H87" s="54"/>
      <c r="I87" s="54"/>
      <c r="J87" s="52"/>
      <c r="K87" s="55"/>
      <c r="L87" s="64"/>
      <c r="M87" s="64"/>
      <c r="N87" s="64"/>
    </row>
    <row r="88" spans="1:14" ht="39.950000000000003" customHeight="1" x14ac:dyDescent="0.3">
      <c r="A88" s="50"/>
      <c r="B88" s="87"/>
      <c r="C88" s="87"/>
      <c r="D88" s="52"/>
      <c r="E88" s="53"/>
      <c r="F88" s="54"/>
      <c r="G88" s="54"/>
      <c r="H88" s="54"/>
      <c r="I88" s="54"/>
      <c r="J88" s="52"/>
      <c r="K88" s="55"/>
      <c r="L88" s="64"/>
      <c r="M88" s="64"/>
      <c r="N88" s="64"/>
    </row>
    <row r="89" spans="1:14" ht="39.950000000000003" customHeight="1" x14ac:dyDescent="0.3">
      <c r="A89" s="86"/>
      <c r="B89" s="57"/>
      <c r="C89" s="57"/>
      <c r="D89" s="52"/>
      <c r="E89" s="53"/>
      <c r="F89" s="54"/>
      <c r="G89" s="54"/>
      <c r="H89" s="54"/>
      <c r="I89" s="54"/>
      <c r="J89" s="52"/>
      <c r="K89" s="55"/>
      <c r="L89" s="64"/>
      <c r="M89" s="64"/>
      <c r="N89" s="64"/>
    </row>
    <row r="90" spans="1:14" ht="39.950000000000003" customHeight="1" x14ac:dyDescent="0.3">
      <c r="A90" s="50"/>
      <c r="B90" s="54"/>
      <c r="C90" s="54"/>
      <c r="D90" s="52"/>
      <c r="E90" s="53"/>
      <c r="F90" s="54"/>
      <c r="G90" s="54"/>
      <c r="H90" s="54"/>
      <c r="I90" s="54"/>
      <c r="J90" s="52"/>
      <c r="K90" s="55"/>
      <c r="L90" s="64"/>
      <c r="M90" s="64"/>
      <c r="N90" s="64"/>
    </row>
    <row r="91" spans="1:14" ht="39.950000000000003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84"/>
      <c r="L91" s="64"/>
      <c r="M91" s="64"/>
      <c r="N91" s="64"/>
    </row>
    <row r="92" spans="1:14" ht="39.950000000000003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84"/>
      <c r="L92" s="64"/>
      <c r="M92" s="64"/>
      <c r="N92" s="64"/>
    </row>
    <row r="93" spans="1:14" ht="39.950000000000003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84"/>
      <c r="L93" s="64"/>
      <c r="M93" s="64"/>
      <c r="N93" s="64"/>
    </row>
    <row r="94" spans="1:14" ht="39.950000000000003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84"/>
      <c r="L94" s="64"/>
      <c r="M94" s="64"/>
      <c r="N94" s="64"/>
    </row>
    <row r="95" spans="1:14" ht="39.950000000000003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84"/>
      <c r="L95" s="64"/>
      <c r="M95" s="64"/>
      <c r="N95" s="64"/>
    </row>
    <row r="96" spans="1:14" ht="39.950000000000003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84"/>
      <c r="L96" s="64"/>
      <c r="M96" s="64"/>
      <c r="N96" s="64"/>
    </row>
    <row r="97" spans="1:14" ht="39.950000000000003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84"/>
      <c r="L97" s="64"/>
      <c r="M97" s="64"/>
      <c r="N97" s="64"/>
    </row>
    <row r="98" spans="1:14" ht="39.950000000000003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84"/>
      <c r="L98" s="64"/>
      <c r="M98" s="64"/>
      <c r="N98" s="64"/>
    </row>
    <row r="99" spans="1:14" ht="39.950000000000003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84"/>
      <c r="L99" s="64"/>
      <c r="M99" s="64"/>
      <c r="N99" s="64"/>
    </row>
    <row r="100" spans="1:14" ht="39.950000000000003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84"/>
      <c r="L100" s="64"/>
      <c r="M100" s="64"/>
      <c r="N100" s="64"/>
    </row>
    <row r="101" spans="1:14" ht="39.950000000000003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84"/>
      <c r="L101" s="64"/>
      <c r="M101" s="64"/>
      <c r="N101" s="64"/>
    </row>
    <row r="102" spans="1:14" ht="39.950000000000003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84"/>
      <c r="L102" s="64"/>
      <c r="M102" s="64"/>
      <c r="N102" s="64"/>
    </row>
    <row r="103" spans="1:14" ht="39.950000000000003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84"/>
      <c r="L103" s="64"/>
      <c r="M103" s="64"/>
      <c r="N103" s="64"/>
    </row>
    <row r="104" spans="1:14" ht="39.950000000000003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84"/>
      <c r="L104" s="64"/>
      <c r="M104" s="64"/>
      <c r="N104" s="64"/>
    </row>
    <row r="105" spans="1:14" ht="39.950000000000003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84"/>
      <c r="L105" s="64"/>
      <c r="M105" s="64"/>
      <c r="N105" s="64"/>
    </row>
    <row r="106" spans="1:14" ht="39.950000000000003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84"/>
      <c r="L106" s="64"/>
      <c r="M106" s="64"/>
      <c r="N106" s="64"/>
    </row>
    <row r="107" spans="1:14" ht="39.950000000000003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84"/>
      <c r="L107" s="64"/>
      <c r="M107" s="64"/>
      <c r="N107" s="64"/>
    </row>
    <row r="108" spans="1:14" ht="39.950000000000003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84"/>
      <c r="L108" s="64"/>
      <c r="M108" s="64"/>
      <c r="N108" s="64"/>
    </row>
    <row r="109" spans="1:14" ht="39.950000000000003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84"/>
      <c r="L109" s="64"/>
      <c r="M109" s="64"/>
      <c r="N109" s="64"/>
    </row>
    <row r="110" spans="1:14" ht="39.950000000000003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84"/>
      <c r="L110" s="64"/>
      <c r="M110" s="64"/>
      <c r="N110" s="64"/>
    </row>
    <row r="111" spans="1:14" ht="39.950000000000003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84"/>
      <c r="L111" s="64"/>
      <c r="M111" s="64"/>
      <c r="N111" s="64"/>
    </row>
    <row r="112" spans="1:14" ht="39.950000000000003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84"/>
      <c r="L112" s="64"/>
      <c r="M112" s="64"/>
      <c r="N112" s="64"/>
    </row>
    <row r="113" spans="1:14" ht="39.950000000000003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84"/>
      <c r="L113" s="64"/>
      <c r="M113" s="64"/>
      <c r="N113" s="64"/>
    </row>
    <row r="114" spans="1:14" ht="39.950000000000003" customHeight="1" x14ac:dyDescent="0.25"/>
    <row r="115" spans="1:14" ht="39.950000000000003" customHeight="1" x14ac:dyDescent="0.25"/>
    <row r="116" spans="1:14" ht="39.950000000000003" customHeight="1" x14ac:dyDescent="0.25"/>
    <row r="117" spans="1:14" ht="39.950000000000003" customHeight="1" x14ac:dyDescent="0.25"/>
    <row r="118" spans="1:14" ht="39.950000000000003" customHeight="1" x14ac:dyDescent="0.25"/>
    <row r="119" spans="1:14" ht="39.950000000000003" customHeight="1" x14ac:dyDescent="0.25"/>
    <row r="120" spans="1:14" ht="39.950000000000003" customHeight="1" x14ac:dyDescent="0.25"/>
    <row r="121" spans="1:14" ht="39.950000000000003" customHeight="1" x14ac:dyDescent="0.25"/>
    <row r="122" spans="1:14" ht="39.950000000000003" customHeight="1" x14ac:dyDescent="0.25"/>
    <row r="123" spans="1:14" ht="39.950000000000003" customHeight="1" x14ac:dyDescent="0.25"/>
    <row r="124" spans="1:14" ht="39.950000000000003" customHeight="1" x14ac:dyDescent="0.25"/>
    <row r="125" spans="1:14" ht="39.950000000000003" customHeight="1" x14ac:dyDescent="0.25"/>
    <row r="126" spans="1:14" ht="39.950000000000003" customHeight="1" x14ac:dyDescent="0.25"/>
  </sheetData>
  <mergeCells count="20">
    <mergeCell ref="D75:E75"/>
    <mergeCell ref="B78:K78"/>
    <mergeCell ref="A10:E10"/>
    <mergeCell ref="B48:K48"/>
    <mergeCell ref="B49:K49"/>
    <mergeCell ref="D51:E51"/>
    <mergeCell ref="D53:E53"/>
    <mergeCell ref="D73:E73"/>
    <mergeCell ref="A9:E9"/>
    <mergeCell ref="A1:B1"/>
    <mergeCell ref="D1:E1"/>
    <mergeCell ref="A2:B2"/>
    <mergeCell ref="D2:E2"/>
    <mergeCell ref="A3:B3"/>
    <mergeCell ref="D3:E3"/>
    <mergeCell ref="D4:E4"/>
    <mergeCell ref="A5:B5"/>
    <mergeCell ref="D5:E5"/>
    <mergeCell ref="A7:E7"/>
    <mergeCell ref="A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view="pageBreakPreview" zoomScale="60" zoomScaleNormal="100" workbookViewId="0">
      <selection activeCell="W43" sqref="W43"/>
    </sheetView>
  </sheetViews>
  <sheetFormatPr defaultColWidth="11.5703125" defaultRowHeight="18" x14ac:dyDescent="0.25"/>
  <cols>
    <col min="1" max="1" width="8.28515625" style="4" customWidth="1"/>
    <col min="2" max="2" width="58.85546875" style="4" customWidth="1"/>
    <col min="3" max="3" width="16" style="4" customWidth="1"/>
    <col min="4" max="4" width="24" style="4" customWidth="1"/>
    <col min="5" max="5" width="19.140625" style="4" customWidth="1"/>
    <col min="6" max="6" width="14.7109375" style="4" hidden="1" customWidth="1"/>
    <col min="7" max="7" width="17.28515625" style="4" hidden="1" customWidth="1"/>
    <col min="8" max="8" width="15.5703125" style="4" hidden="1" customWidth="1"/>
    <col min="9" max="9" width="14.85546875" style="4" hidden="1" customWidth="1"/>
    <col min="10" max="10" width="15.28515625" style="4" hidden="1" customWidth="1"/>
    <col min="11" max="11" width="12.7109375" style="3" hidden="1" customWidth="1"/>
    <col min="12" max="14" width="11.5703125" style="4" hidden="1" customWidth="1"/>
    <col min="15" max="16" width="0" style="4" hidden="1" customWidth="1"/>
    <col min="17" max="256" width="11.5703125" style="4"/>
    <col min="257" max="257" width="8.28515625" style="4" customWidth="1"/>
    <col min="258" max="258" width="58.85546875" style="4" customWidth="1"/>
    <col min="259" max="259" width="16" style="4" customWidth="1"/>
    <col min="260" max="260" width="24" style="4" customWidth="1"/>
    <col min="261" max="261" width="19.140625" style="4" customWidth="1"/>
    <col min="262" max="262" width="14.7109375" style="4" customWidth="1"/>
    <col min="263" max="263" width="17.28515625" style="4" customWidth="1"/>
    <col min="264" max="272" width="0" style="4" hidden="1" customWidth="1"/>
    <col min="273" max="512" width="11.5703125" style="4"/>
    <col min="513" max="513" width="8.28515625" style="4" customWidth="1"/>
    <col min="514" max="514" width="58.85546875" style="4" customWidth="1"/>
    <col min="515" max="515" width="16" style="4" customWidth="1"/>
    <col min="516" max="516" width="24" style="4" customWidth="1"/>
    <col min="517" max="517" width="19.140625" style="4" customWidth="1"/>
    <col min="518" max="518" width="14.7109375" style="4" customWidth="1"/>
    <col min="519" max="519" width="17.28515625" style="4" customWidth="1"/>
    <col min="520" max="528" width="0" style="4" hidden="1" customWidth="1"/>
    <col min="529" max="768" width="11.5703125" style="4"/>
    <col min="769" max="769" width="8.28515625" style="4" customWidth="1"/>
    <col min="770" max="770" width="58.85546875" style="4" customWidth="1"/>
    <col min="771" max="771" width="16" style="4" customWidth="1"/>
    <col min="772" max="772" width="24" style="4" customWidth="1"/>
    <col min="773" max="773" width="19.140625" style="4" customWidth="1"/>
    <col min="774" max="774" width="14.7109375" style="4" customWidth="1"/>
    <col min="775" max="775" width="17.28515625" style="4" customWidth="1"/>
    <col min="776" max="784" width="0" style="4" hidden="1" customWidth="1"/>
    <col min="785" max="1024" width="11.5703125" style="4"/>
    <col min="1025" max="1025" width="8.28515625" style="4" customWidth="1"/>
    <col min="1026" max="1026" width="58.85546875" style="4" customWidth="1"/>
    <col min="1027" max="1027" width="16" style="4" customWidth="1"/>
    <col min="1028" max="1028" width="24" style="4" customWidth="1"/>
    <col min="1029" max="1029" width="19.140625" style="4" customWidth="1"/>
    <col min="1030" max="1030" width="14.7109375" style="4" customWidth="1"/>
    <col min="1031" max="1031" width="17.28515625" style="4" customWidth="1"/>
    <col min="1032" max="1040" width="0" style="4" hidden="1" customWidth="1"/>
    <col min="1041" max="1280" width="11.5703125" style="4"/>
    <col min="1281" max="1281" width="8.28515625" style="4" customWidth="1"/>
    <col min="1282" max="1282" width="58.85546875" style="4" customWidth="1"/>
    <col min="1283" max="1283" width="16" style="4" customWidth="1"/>
    <col min="1284" max="1284" width="24" style="4" customWidth="1"/>
    <col min="1285" max="1285" width="19.140625" style="4" customWidth="1"/>
    <col min="1286" max="1286" width="14.7109375" style="4" customWidth="1"/>
    <col min="1287" max="1287" width="17.28515625" style="4" customWidth="1"/>
    <col min="1288" max="1296" width="0" style="4" hidden="1" customWidth="1"/>
    <col min="1297" max="1536" width="11.5703125" style="4"/>
    <col min="1537" max="1537" width="8.28515625" style="4" customWidth="1"/>
    <col min="1538" max="1538" width="58.85546875" style="4" customWidth="1"/>
    <col min="1539" max="1539" width="16" style="4" customWidth="1"/>
    <col min="1540" max="1540" width="24" style="4" customWidth="1"/>
    <col min="1541" max="1541" width="19.140625" style="4" customWidth="1"/>
    <col min="1542" max="1542" width="14.7109375" style="4" customWidth="1"/>
    <col min="1543" max="1543" width="17.28515625" style="4" customWidth="1"/>
    <col min="1544" max="1552" width="0" style="4" hidden="1" customWidth="1"/>
    <col min="1553" max="1792" width="11.5703125" style="4"/>
    <col min="1793" max="1793" width="8.28515625" style="4" customWidth="1"/>
    <col min="1794" max="1794" width="58.85546875" style="4" customWidth="1"/>
    <col min="1795" max="1795" width="16" style="4" customWidth="1"/>
    <col min="1796" max="1796" width="24" style="4" customWidth="1"/>
    <col min="1797" max="1797" width="19.140625" style="4" customWidth="1"/>
    <col min="1798" max="1798" width="14.7109375" style="4" customWidth="1"/>
    <col min="1799" max="1799" width="17.28515625" style="4" customWidth="1"/>
    <col min="1800" max="1808" width="0" style="4" hidden="1" customWidth="1"/>
    <col min="1809" max="2048" width="11.5703125" style="4"/>
    <col min="2049" max="2049" width="8.28515625" style="4" customWidth="1"/>
    <col min="2050" max="2050" width="58.85546875" style="4" customWidth="1"/>
    <col min="2051" max="2051" width="16" style="4" customWidth="1"/>
    <col min="2052" max="2052" width="24" style="4" customWidth="1"/>
    <col min="2053" max="2053" width="19.140625" style="4" customWidth="1"/>
    <col min="2054" max="2054" width="14.7109375" style="4" customWidth="1"/>
    <col min="2055" max="2055" width="17.28515625" style="4" customWidth="1"/>
    <col min="2056" max="2064" width="0" style="4" hidden="1" customWidth="1"/>
    <col min="2065" max="2304" width="11.5703125" style="4"/>
    <col min="2305" max="2305" width="8.28515625" style="4" customWidth="1"/>
    <col min="2306" max="2306" width="58.85546875" style="4" customWidth="1"/>
    <col min="2307" max="2307" width="16" style="4" customWidth="1"/>
    <col min="2308" max="2308" width="24" style="4" customWidth="1"/>
    <col min="2309" max="2309" width="19.140625" style="4" customWidth="1"/>
    <col min="2310" max="2310" width="14.7109375" style="4" customWidth="1"/>
    <col min="2311" max="2311" width="17.28515625" style="4" customWidth="1"/>
    <col min="2312" max="2320" width="0" style="4" hidden="1" customWidth="1"/>
    <col min="2321" max="2560" width="11.5703125" style="4"/>
    <col min="2561" max="2561" width="8.28515625" style="4" customWidth="1"/>
    <col min="2562" max="2562" width="58.85546875" style="4" customWidth="1"/>
    <col min="2563" max="2563" width="16" style="4" customWidth="1"/>
    <col min="2564" max="2564" width="24" style="4" customWidth="1"/>
    <col min="2565" max="2565" width="19.140625" style="4" customWidth="1"/>
    <col min="2566" max="2566" width="14.7109375" style="4" customWidth="1"/>
    <col min="2567" max="2567" width="17.28515625" style="4" customWidth="1"/>
    <col min="2568" max="2576" width="0" style="4" hidden="1" customWidth="1"/>
    <col min="2577" max="2816" width="11.5703125" style="4"/>
    <col min="2817" max="2817" width="8.28515625" style="4" customWidth="1"/>
    <col min="2818" max="2818" width="58.85546875" style="4" customWidth="1"/>
    <col min="2819" max="2819" width="16" style="4" customWidth="1"/>
    <col min="2820" max="2820" width="24" style="4" customWidth="1"/>
    <col min="2821" max="2821" width="19.140625" style="4" customWidth="1"/>
    <col min="2822" max="2822" width="14.7109375" style="4" customWidth="1"/>
    <col min="2823" max="2823" width="17.28515625" style="4" customWidth="1"/>
    <col min="2824" max="2832" width="0" style="4" hidden="1" customWidth="1"/>
    <col min="2833" max="3072" width="11.5703125" style="4"/>
    <col min="3073" max="3073" width="8.28515625" style="4" customWidth="1"/>
    <col min="3074" max="3074" width="58.85546875" style="4" customWidth="1"/>
    <col min="3075" max="3075" width="16" style="4" customWidth="1"/>
    <col min="3076" max="3076" width="24" style="4" customWidth="1"/>
    <col min="3077" max="3077" width="19.140625" style="4" customWidth="1"/>
    <col min="3078" max="3078" width="14.7109375" style="4" customWidth="1"/>
    <col min="3079" max="3079" width="17.28515625" style="4" customWidth="1"/>
    <col min="3080" max="3088" width="0" style="4" hidden="1" customWidth="1"/>
    <col min="3089" max="3328" width="11.5703125" style="4"/>
    <col min="3329" max="3329" width="8.28515625" style="4" customWidth="1"/>
    <col min="3330" max="3330" width="58.85546875" style="4" customWidth="1"/>
    <col min="3331" max="3331" width="16" style="4" customWidth="1"/>
    <col min="3332" max="3332" width="24" style="4" customWidth="1"/>
    <col min="3333" max="3333" width="19.140625" style="4" customWidth="1"/>
    <col min="3334" max="3334" width="14.7109375" style="4" customWidth="1"/>
    <col min="3335" max="3335" width="17.28515625" style="4" customWidth="1"/>
    <col min="3336" max="3344" width="0" style="4" hidden="1" customWidth="1"/>
    <col min="3345" max="3584" width="11.5703125" style="4"/>
    <col min="3585" max="3585" width="8.28515625" style="4" customWidth="1"/>
    <col min="3586" max="3586" width="58.85546875" style="4" customWidth="1"/>
    <col min="3587" max="3587" width="16" style="4" customWidth="1"/>
    <col min="3588" max="3588" width="24" style="4" customWidth="1"/>
    <col min="3589" max="3589" width="19.140625" style="4" customWidth="1"/>
    <col min="3590" max="3590" width="14.7109375" style="4" customWidth="1"/>
    <col min="3591" max="3591" width="17.28515625" style="4" customWidth="1"/>
    <col min="3592" max="3600" width="0" style="4" hidden="1" customWidth="1"/>
    <col min="3601" max="3840" width="11.5703125" style="4"/>
    <col min="3841" max="3841" width="8.28515625" style="4" customWidth="1"/>
    <col min="3842" max="3842" width="58.85546875" style="4" customWidth="1"/>
    <col min="3843" max="3843" width="16" style="4" customWidth="1"/>
    <col min="3844" max="3844" width="24" style="4" customWidth="1"/>
    <col min="3845" max="3845" width="19.140625" style="4" customWidth="1"/>
    <col min="3846" max="3846" width="14.7109375" style="4" customWidth="1"/>
    <col min="3847" max="3847" width="17.28515625" style="4" customWidth="1"/>
    <col min="3848" max="3856" width="0" style="4" hidden="1" customWidth="1"/>
    <col min="3857" max="4096" width="11.5703125" style="4"/>
    <col min="4097" max="4097" width="8.28515625" style="4" customWidth="1"/>
    <col min="4098" max="4098" width="58.85546875" style="4" customWidth="1"/>
    <col min="4099" max="4099" width="16" style="4" customWidth="1"/>
    <col min="4100" max="4100" width="24" style="4" customWidth="1"/>
    <col min="4101" max="4101" width="19.140625" style="4" customWidth="1"/>
    <col min="4102" max="4102" width="14.7109375" style="4" customWidth="1"/>
    <col min="4103" max="4103" width="17.28515625" style="4" customWidth="1"/>
    <col min="4104" max="4112" width="0" style="4" hidden="1" customWidth="1"/>
    <col min="4113" max="4352" width="11.5703125" style="4"/>
    <col min="4353" max="4353" width="8.28515625" style="4" customWidth="1"/>
    <col min="4354" max="4354" width="58.85546875" style="4" customWidth="1"/>
    <col min="4355" max="4355" width="16" style="4" customWidth="1"/>
    <col min="4356" max="4356" width="24" style="4" customWidth="1"/>
    <col min="4357" max="4357" width="19.140625" style="4" customWidth="1"/>
    <col min="4358" max="4358" width="14.7109375" style="4" customWidth="1"/>
    <col min="4359" max="4359" width="17.28515625" style="4" customWidth="1"/>
    <col min="4360" max="4368" width="0" style="4" hidden="1" customWidth="1"/>
    <col min="4369" max="4608" width="11.5703125" style="4"/>
    <col min="4609" max="4609" width="8.28515625" style="4" customWidth="1"/>
    <col min="4610" max="4610" width="58.85546875" style="4" customWidth="1"/>
    <col min="4611" max="4611" width="16" style="4" customWidth="1"/>
    <col min="4612" max="4612" width="24" style="4" customWidth="1"/>
    <col min="4613" max="4613" width="19.140625" style="4" customWidth="1"/>
    <col min="4614" max="4614" width="14.7109375" style="4" customWidth="1"/>
    <col min="4615" max="4615" width="17.28515625" style="4" customWidth="1"/>
    <col min="4616" max="4624" width="0" style="4" hidden="1" customWidth="1"/>
    <col min="4625" max="4864" width="11.5703125" style="4"/>
    <col min="4865" max="4865" width="8.28515625" style="4" customWidth="1"/>
    <col min="4866" max="4866" width="58.85546875" style="4" customWidth="1"/>
    <col min="4867" max="4867" width="16" style="4" customWidth="1"/>
    <col min="4868" max="4868" width="24" style="4" customWidth="1"/>
    <col min="4869" max="4869" width="19.140625" style="4" customWidth="1"/>
    <col min="4870" max="4870" width="14.7109375" style="4" customWidth="1"/>
    <col min="4871" max="4871" width="17.28515625" style="4" customWidth="1"/>
    <col min="4872" max="4880" width="0" style="4" hidden="1" customWidth="1"/>
    <col min="4881" max="5120" width="11.5703125" style="4"/>
    <col min="5121" max="5121" width="8.28515625" style="4" customWidth="1"/>
    <col min="5122" max="5122" width="58.85546875" style="4" customWidth="1"/>
    <col min="5123" max="5123" width="16" style="4" customWidth="1"/>
    <col min="5124" max="5124" width="24" style="4" customWidth="1"/>
    <col min="5125" max="5125" width="19.140625" style="4" customWidth="1"/>
    <col min="5126" max="5126" width="14.7109375" style="4" customWidth="1"/>
    <col min="5127" max="5127" width="17.28515625" style="4" customWidth="1"/>
    <col min="5128" max="5136" width="0" style="4" hidden="1" customWidth="1"/>
    <col min="5137" max="5376" width="11.5703125" style="4"/>
    <col min="5377" max="5377" width="8.28515625" style="4" customWidth="1"/>
    <col min="5378" max="5378" width="58.85546875" style="4" customWidth="1"/>
    <col min="5379" max="5379" width="16" style="4" customWidth="1"/>
    <col min="5380" max="5380" width="24" style="4" customWidth="1"/>
    <col min="5381" max="5381" width="19.140625" style="4" customWidth="1"/>
    <col min="5382" max="5382" width="14.7109375" style="4" customWidth="1"/>
    <col min="5383" max="5383" width="17.28515625" style="4" customWidth="1"/>
    <col min="5384" max="5392" width="0" style="4" hidden="1" customWidth="1"/>
    <col min="5393" max="5632" width="11.5703125" style="4"/>
    <col min="5633" max="5633" width="8.28515625" style="4" customWidth="1"/>
    <col min="5634" max="5634" width="58.85546875" style="4" customWidth="1"/>
    <col min="5635" max="5635" width="16" style="4" customWidth="1"/>
    <col min="5636" max="5636" width="24" style="4" customWidth="1"/>
    <col min="5637" max="5637" width="19.140625" style="4" customWidth="1"/>
    <col min="5638" max="5638" width="14.7109375" style="4" customWidth="1"/>
    <col min="5639" max="5639" width="17.28515625" style="4" customWidth="1"/>
    <col min="5640" max="5648" width="0" style="4" hidden="1" customWidth="1"/>
    <col min="5649" max="5888" width="11.5703125" style="4"/>
    <col min="5889" max="5889" width="8.28515625" style="4" customWidth="1"/>
    <col min="5890" max="5890" width="58.85546875" style="4" customWidth="1"/>
    <col min="5891" max="5891" width="16" style="4" customWidth="1"/>
    <col min="5892" max="5892" width="24" style="4" customWidth="1"/>
    <col min="5893" max="5893" width="19.140625" style="4" customWidth="1"/>
    <col min="5894" max="5894" width="14.7109375" style="4" customWidth="1"/>
    <col min="5895" max="5895" width="17.28515625" style="4" customWidth="1"/>
    <col min="5896" max="5904" width="0" style="4" hidden="1" customWidth="1"/>
    <col min="5905" max="6144" width="11.5703125" style="4"/>
    <col min="6145" max="6145" width="8.28515625" style="4" customWidth="1"/>
    <col min="6146" max="6146" width="58.85546875" style="4" customWidth="1"/>
    <col min="6147" max="6147" width="16" style="4" customWidth="1"/>
    <col min="6148" max="6148" width="24" style="4" customWidth="1"/>
    <col min="6149" max="6149" width="19.140625" style="4" customWidth="1"/>
    <col min="6150" max="6150" width="14.7109375" style="4" customWidth="1"/>
    <col min="6151" max="6151" width="17.28515625" style="4" customWidth="1"/>
    <col min="6152" max="6160" width="0" style="4" hidden="1" customWidth="1"/>
    <col min="6161" max="6400" width="11.5703125" style="4"/>
    <col min="6401" max="6401" width="8.28515625" style="4" customWidth="1"/>
    <col min="6402" max="6402" width="58.85546875" style="4" customWidth="1"/>
    <col min="6403" max="6403" width="16" style="4" customWidth="1"/>
    <col min="6404" max="6404" width="24" style="4" customWidth="1"/>
    <col min="6405" max="6405" width="19.140625" style="4" customWidth="1"/>
    <col min="6406" max="6406" width="14.7109375" style="4" customWidth="1"/>
    <col min="6407" max="6407" width="17.28515625" style="4" customWidth="1"/>
    <col min="6408" max="6416" width="0" style="4" hidden="1" customWidth="1"/>
    <col min="6417" max="6656" width="11.5703125" style="4"/>
    <col min="6657" max="6657" width="8.28515625" style="4" customWidth="1"/>
    <col min="6658" max="6658" width="58.85546875" style="4" customWidth="1"/>
    <col min="6659" max="6659" width="16" style="4" customWidth="1"/>
    <col min="6660" max="6660" width="24" style="4" customWidth="1"/>
    <col min="6661" max="6661" width="19.140625" style="4" customWidth="1"/>
    <col min="6662" max="6662" width="14.7109375" style="4" customWidth="1"/>
    <col min="6663" max="6663" width="17.28515625" style="4" customWidth="1"/>
    <col min="6664" max="6672" width="0" style="4" hidden="1" customWidth="1"/>
    <col min="6673" max="6912" width="11.5703125" style="4"/>
    <col min="6913" max="6913" width="8.28515625" style="4" customWidth="1"/>
    <col min="6914" max="6914" width="58.85546875" style="4" customWidth="1"/>
    <col min="6915" max="6915" width="16" style="4" customWidth="1"/>
    <col min="6916" max="6916" width="24" style="4" customWidth="1"/>
    <col min="6917" max="6917" width="19.140625" style="4" customWidth="1"/>
    <col min="6918" max="6918" width="14.7109375" style="4" customWidth="1"/>
    <col min="6919" max="6919" width="17.28515625" style="4" customWidth="1"/>
    <col min="6920" max="6928" width="0" style="4" hidden="1" customWidth="1"/>
    <col min="6929" max="7168" width="11.5703125" style="4"/>
    <col min="7169" max="7169" width="8.28515625" style="4" customWidth="1"/>
    <col min="7170" max="7170" width="58.85546875" style="4" customWidth="1"/>
    <col min="7171" max="7171" width="16" style="4" customWidth="1"/>
    <col min="7172" max="7172" width="24" style="4" customWidth="1"/>
    <col min="7173" max="7173" width="19.140625" style="4" customWidth="1"/>
    <col min="7174" max="7174" width="14.7109375" style="4" customWidth="1"/>
    <col min="7175" max="7175" width="17.28515625" style="4" customWidth="1"/>
    <col min="7176" max="7184" width="0" style="4" hidden="1" customWidth="1"/>
    <col min="7185" max="7424" width="11.5703125" style="4"/>
    <col min="7425" max="7425" width="8.28515625" style="4" customWidth="1"/>
    <col min="7426" max="7426" width="58.85546875" style="4" customWidth="1"/>
    <col min="7427" max="7427" width="16" style="4" customWidth="1"/>
    <col min="7428" max="7428" width="24" style="4" customWidth="1"/>
    <col min="7429" max="7429" width="19.140625" style="4" customWidth="1"/>
    <col min="7430" max="7430" width="14.7109375" style="4" customWidth="1"/>
    <col min="7431" max="7431" width="17.28515625" style="4" customWidth="1"/>
    <col min="7432" max="7440" width="0" style="4" hidden="1" customWidth="1"/>
    <col min="7441" max="7680" width="11.5703125" style="4"/>
    <col min="7681" max="7681" width="8.28515625" style="4" customWidth="1"/>
    <col min="7682" max="7682" width="58.85546875" style="4" customWidth="1"/>
    <col min="7683" max="7683" width="16" style="4" customWidth="1"/>
    <col min="7684" max="7684" width="24" style="4" customWidth="1"/>
    <col min="7685" max="7685" width="19.140625" style="4" customWidth="1"/>
    <col min="7686" max="7686" width="14.7109375" style="4" customWidth="1"/>
    <col min="7687" max="7687" width="17.28515625" style="4" customWidth="1"/>
    <col min="7688" max="7696" width="0" style="4" hidden="1" customWidth="1"/>
    <col min="7697" max="7936" width="11.5703125" style="4"/>
    <col min="7937" max="7937" width="8.28515625" style="4" customWidth="1"/>
    <col min="7938" max="7938" width="58.85546875" style="4" customWidth="1"/>
    <col min="7939" max="7939" width="16" style="4" customWidth="1"/>
    <col min="7940" max="7940" width="24" style="4" customWidth="1"/>
    <col min="7941" max="7941" width="19.140625" style="4" customWidth="1"/>
    <col min="7942" max="7942" width="14.7109375" style="4" customWidth="1"/>
    <col min="7943" max="7943" width="17.28515625" style="4" customWidth="1"/>
    <col min="7944" max="7952" width="0" style="4" hidden="1" customWidth="1"/>
    <col min="7953" max="8192" width="11.5703125" style="4"/>
    <col min="8193" max="8193" width="8.28515625" style="4" customWidth="1"/>
    <col min="8194" max="8194" width="58.85546875" style="4" customWidth="1"/>
    <col min="8195" max="8195" width="16" style="4" customWidth="1"/>
    <col min="8196" max="8196" width="24" style="4" customWidth="1"/>
    <col min="8197" max="8197" width="19.140625" style="4" customWidth="1"/>
    <col min="8198" max="8198" width="14.7109375" style="4" customWidth="1"/>
    <col min="8199" max="8199" width="17.28515625" style="4" customWidth="1"/>
    <col min="8200" max="8208" width="0" style="4" hidden="1" customWidth="1"/>
    <col min="8209" max="8448" width="11.5703125" style="4"/>
    <col min="8449" max="8449" width="8.28515625" style="4" customWidth="1"/>
    <col min="8450" max="8450" width="58.85546875" style="4" customWidth="1"/>
    <col min="8451" max="8451" width="16" style="4" customWidth="1"/>
    <col min="8452" max="8452" width="24" style="4" customWidth="1"/>
    <col min="8453" max="8453" width="19.140625" style="4" customWidth="1"/>
    <col min="8454" max="8454" width="14.7109375" style="4" customWidth="1"/>
    <col min="8455" max="8455" width="17.28515625" style="4" customWidth="1"/>
    <col min="8456" max="8464" width="0" style="4" hidden="1" customWidth="1"/>
    <col min="8465" max="8704" width="11.5703125" style="4"/>
    <col min="8705" max="8705" width="8.28515625" style="4" customWidth="1"/>
    <col min="8706" max="8706" width="58.85546875" style="4" customWidth="1"/>
    <col min="8707" max="8707" width="16" style="4" customWidth="1"/>
    <col min="8708" max="8708" width="24" style="4" customWidth="1"/>
    <col min="8709" max="8709" width="19.140625" style="4" customWidth="1"/>
    <col min="8710" max="8710" width="14.7109375" style="4" customWidth="1"/>
    <col min="8711" max="8711" width="17.28515625" style="4" customWidth="1"/>
    <col min="8712" max="8720" width="0" style="4" hidden="1" customWidth="1"/>
    <col min="8721" max="8960" width="11.5703125" style="4"/>
    <col min="8961" max="8961" width="8.28515625" style="4" customWidth="1"/>
    <col min="8962" max="8962" width="58.85546875" style="4" customWidth="1"/>
    <col min="8963" max="8963" width="16" style="4" customWidth="1"/>
    <col min="8964" max="8964" width="24" style="4" customWidth="1"/>
    <col min="8965" max="8965" width="19.140625" style="4" customWidth="1"/>
    <col min="8966" max="8966" width="14.7109375" style="4" customWidth="1"/>
    <col min="8967" max="8967" width="17.28515625" style="4" customWidth="1"/>
    <col min="8968" max="8976" width="0" style="4" hidden="1" customWidth="1"/>
    <col min="8977" max="9216" width="11.5703125" style="4"/>
    <col min="9217" max="9217" width="8.28515625" style="4" customWidth="1"/>
    <col min="9218" max="9218" width="58.85546875" style="4" customWidth="1"/>
    <col min="9219" max="9219" width="16" style="4" customWidth="1"/>
    <col min="9220" max="9220" width="24" style="4" customWidth="1"/>
    <col min="9221" max="9221" width="19.140625" style="4" customWidth="1"/>
    <col min="9222" max="9222" width="14.7109375" style="4" customWidth="1"/>
    <col min="9223" max="9223" width="17.28515625" style="4" customWidth="1"/>
    <col min="9224" max="9232" width="0" style="4" hidden="1" customWidth="1"/>
    <col min="9233" max="9472" width="11.5703125" style="4"/>
    <col min="9473" max="9473" width="8.28515625" style="4" customWidth="1"/>
    <col min="9474" max="9474" width="58.85546875" style="4" customWidth="1"/>
    <col min="9475" max="9475" width="16" style="4" customWidth="1"/>
    <col min="9476" max="9476" width="24" style="4" customWidth="1"/>
    <col min="9477" max="9477" width="19.140625" style="4" customWidth="1"/>
    <col min="9478" max="9478" width="14.7109375" style="4" customWidth="1"/>
    <col min="9479" max="9479" width="17.28515625" style="4" customWidth="1"/>
    <col min="9480" max="9488" width="0" style="4" hidden="1" customWidth="1"/>
    <col min="9489" max="9728" width="11.5703125" style="4"/>
    <col min="9729" max="9729" width="8.28515625" style="4" customWidth="1"/>
    <col min="9730" max="9730" width="58.85546875" style="4" customWidth="1"/>
    <col min="9731" max="9731" width="16" style="4" customWidth="1"/>
    <col min="9732" max="9732" width="24" style="4" customWidth="1"/>
    <col min="9733" max="9733" width="19.140625" style="4" customWidth="1"/>
    <col min="9734" max="9734" width="14.7109375" style="4" customWidth="1"/>
    <col min="9735" max="9735" width="17.28515625" style="4" customWidth="1"/>
    <col min="9736" max="9744" width="0" style="4" hidden="1" customWidth="1"/>
    <col min="9745" max="9984" width="11.5703125" style="4"/>
    <col min="9985" max="9985" width="8.28515625" style="4" customWidth="1"/>
    <col min="9986" max="9986" width="58.85546875" style="4" customWidth="1"/>
    <col min="9987" max="9987" width="16" style="4" customWidth="1"/>
    <col min="9988" max="9988" width="24" style="4" customWidth="1"/>
    <col min="9989" max="9989" width="19.140625" style="4" customWidth="1"/>
    <col min="9990" max="9990" width="14.7109375" style="4" customWidth="1"/>
    <col min="9991" max="9991" width="17.28515625" style="4" customWidth="1"/>
    <col min="9992" max="10000" width="0" style="4" hidden="1" customWidth="1"/>
    <col min="10001" max="10240" width="11.5703125" style="4"/>
    <col min="10241" max="10241" width="8.28515625" style="4" customWidth="1"/>
    <col min="10242" max="10242" width="58.85546875" style="4" customWidth="1"/>
    <col min="10243" max="10243" width="16" style="4" customWidth="1"/>
    <col min="10244" max="10244" width="24" style="4" customWidth="1"/>
    <col min="10245" max="10245" width="19.140625" style="4" customWidth="1"/>
    <col min="10246" max="10246" width="14.7109375" style="4" customWidth="1"/>
    <col min="10247" max="10247" width="17.28515625" style="4" customWidth="1"/>
    <col min="10248" max="10256" width="0" style="4" hidden="1" customWidth="1"/>
    <col min="10257" max="10496" width="11.5703125" style="4"/>
    <col min="10497" max="10497" width="8.28515625" style="4" customWidth="1"/>
    <col min="10498" max="10498" width="58.85546875" style="4" customWidth="1"/>
    <col min="10499" max="10499" width="16" style="4" customWidth="1"/>
    <col min="10500" max="10500" width="24" style="4" customWidth="1"/>
    <col min="10501" max="10501" width="19.140625" style="4" customWidth="1"/>
    <col min="10502" max="10502" width="14.7109375" style="4" customWidth="1"/>
    <col min="10503" max="10503" width="17.28515625" style="4" customWidth="1"/>
    <col min="10504" max="10512" width="0" style="4" hidden="1" customWidth="1"/>
    <col min="10513" max="10752" width="11.5703125" style="4"/>
    <col min="10753" max="10753" width="8.28515625" style="4" customWidth="1"/>
    <col min="10754" max="10754" width="58.85546875" style="4" customWidth="1"/>
    <col min="10755" max="10755" width="16" style="4" customWidth="1"/>
    <col min="10756" max="10756" width="24" style="4" customWidth="1"/>
    <col min="10757" max="10757" width="19.140625" style="4" customWidth="1"/>
    <col min="10758" max="10758" width="14.7109375" style="4" customWidth="1"/>
    <col min="10759" max="10759" width="17.28515625" style="4" customWidth="1"/>
    <col min="10760" max="10768" width="0" style="4" hidden="1" customWidth="1"/>
    <col min="10769" max="11008" width="11.5703125" style="4"/>
    <col min="11009" max="11009" width="8.28515625" style="4" customWidth="1"/>
    <col min="11010" max="11010" width="58.85546875" style="4" customWidth="1"/>
    <col min="11011" max="11011" width="16" style="4" customWidth="1"/>
    <col min="11012" max="11012" width="24" style="4" customWidth="1"/>
    <col min="11013" max="11013" width="19.140625" style="4" customWidth="1"/>
    <col min="11014" max="11014" width="14.7109375" style="4" customWidth="1"/>
    <col min="11015" max="11015" width="17.28515625" style="4" customWidth="1"/>
    <col min="11016" max="11024" width="0" style="4" hidden="1" customWidth="1"/>
    <col min="11025" max="11264" width="11.5703125" style="4"/>
    <col min="11265" max="11265" width="8.28515625" style="4" customWidth="1"/>
    <col min="11266" max="11266" width="58.85546875" style="4" customWidth="1"/>
    <col min="11267" max="11267" width="16" style="4" customWidth="1"/>
    <col min="11268" max="11268" width="24" style="4" customWidth="1"/>
    <col min="11269" max="11269" width="19.140625" style="4" customWidth="1"/>
    <col min="11270" max="11270" width="14.7109375" style="4" customWidth="1"/>
    <col min="11271" max="11271" width="17.28515625" style="4" customWidth="1"/>
    <col min="11272" max="11280" width="0" style="4" hidden="1" customWidth="1"/>
    <col min="11281" max="11520" width="11.5703125" style="4"/>
    <col min="11521" max="11521" width="8.28515625" style="4" customWidth="1"/>
    <col min="11522" max="11522" width="58.85546875" style="4" customWidth="1"/>
    <col min="11523" max="11523" width="16" style="4" customWidth="1"/>
    <col min="11524" max="11524" width="24" style="4" customWidth="1"/>
    <col min="11525" max="11525" width="19.140625" style="4" customWidth="1"/>
    <col min="11526" max="11526" width="14.7109375" style="4" customWidth="1"/>
    <col min="11527" max="11527" width="17.28515625" style="4" customWidth="1"/>
    <col min="11528" max="11536" width="0" style="4" hidden="1" customWidth="1"/>
    <col min="11537" max="11776" width="11.5703125" style="4"/>
    <col min="11777" max="11777" width="8.28515625" style="4" customWidth="1"/>
    <col min="11778" max="11778" width="58.85546875" style="4" customWidth="1"/>
    <col min="11779" max="11779" width="16" style="4" customWidth="1"/>
    <col min="11780" max="11780" width="24" style="4" customWidth="1"/>
    <col min="11781" max="11781" width="19.140625" style="4" customWidth="1"/>
    <col min="11782" max="11782" width="14.7109375" style="4" customWidth="1"/>
    <col min="11783" max="11783" width="17.28515625" style="4" customWidth="1"/>
    <col min="11784" max="11792" width="0" style="4" hidden="1" customWidth="1"/>
    <col min="11793" max="12032" width="11.5703125" style="4"/>
    <col min="12033" max="12033" width="8.28515625" style="4" customWidth="1"/>
    <col min="12034" max="12034" width="58.85546875" style="4" customWidth="1"/>
    <col min="12035" max="12035" width="16" style="4" customWidth="1"/>
    <col min="12036" max="12036" width="24" style="4" customWidth="1"/>
    <col min="12037" max="12037" width="19.140625" style="4" customWidth="1"/>
    <col min="12038" max="12038" width="14.7109375" style="4" customWidth="1"/>
    <col min="12039" max="12039" width="17.28515625" style="4" customWidth="1"/>
    <col min="12040" max="12048" width="0" style="4" hidden="1" customWidth="1"/>
    <col min="12049" max="12288" width="11.5703125" style="4"/>
    <col min="12289" max="12289" width="8.28515625" style="4" customWidth="1"/>
    <col min="12290" max="12290" width="58.85546875" style="4" customWidth="1"/>
    <col min="12291" max="12291" width="16" style="4" customWidth="1"/>
    <col min="12292" max="12292" width="24" style="4" customWidth="1"/>
    <col min="12293" max="12293" width="19.140625" style="4" customWidth="1"/>
    <col min="12294" max="12294" width="14.7109375" style="4" customWidth="1"/>
    <col min="12295" max="12295" width="17.28515625" style="4" customWidth="1"/>
    <col min="12296" max="12304" width="0" style="4" hidden="1" customWidth="1"/>
    <col min="12305" max="12544" width="11.5703125" style="4"/>
    <col min="12545" max="12545" width="8.28515625" style="4" customWidth="1"/>
    <col min="12546" max="12546" width="58.85546875" style="4" customWidth="1"/>
    <col min="12547" max="12547" width="16" style="4" customWidth="1"/>
    <col min="12548" max="12548" width="24" style="4" customWidth="1"/>
    <col min="12549" max="12549" width="19.140625" style="4" customWidth="1"/>
    <col min="12550" max="12550" width="14.7109375" style="4" customWidth="1"/>
    <col min="12551" max="12551" width="17.28515625" style="4" customWidth="1"/>
    <col min="12552" max="12560" width="0" style="4" hidden="1" customWidth="1"/>
    <col min="12561" max="12800" width="11.5703125" style="4"/>
    <col min="12801" max="12801" width="8.28515625" style="4" customWidth="1"/>
    <col min="12802" max="12802" width="58.85546875" style="4" customWidth="1"/>
    <col min="12803" max="12803" width="16" style="4" customWidth="1"/>
    <col min="12804" max="12804" width="24" style="4" customWidth="1"/>
    <col min="12805" max="12805" width="19.140625" style="4" customWidth="1"/>
    <col min="12806" max="12806" width="14.7109375" style="4" customWidth="1"/>
    <col min="12807" max="12807" width="17.28515625" style="4" customWidth="1"/>
    <col min="12808" max="12816" width="0" style="4" hidden="1" customWidth="1"/>
    <col min="12817" max="13056" width="11.5703125" style="4"/>
    <col min="13057" max="13057" width="8.28515625" style="4" customWidth="1"/>
    <col min="13058" max="13058" width="58.85546875" style="4" customWidth="1"/>
    <col min="13059" max="13059" width="16" style="4" customWidth="1"/>
    <col min="13060" max="13060" width="24" style="4" customWidth="1"/>
    <col min="13061" max="13061" width="19.140625" style="4" customWidth="1"/>
    <col min="13062" max="13062" width="14.7109375" style="4" customWidth="1"/>
    <col min="13063" max="13063" width="17.28515625" style="4" customWidth="1"/>
    <col min="13064" max="13072" width="0" style="4" hidden="1" customWidth="1"/>
    <col min="13073" max="13312" width="11.5703125" style="4"/>
    <col min="13313" max="13313" width="8.28515625" style="4" customWidth="1"/>
    <col min="13314" max="13314" width="58.85546875" style="4" customWidth="1"/>
    <col min="13315" max="13315" width="16" style="4" customWidth="1"/>
    <col min="13316" max="13316" width="24" style="4" customWidth="1"/>
    <col min="13317" max="13317" width="19.140625" style="4" customWidth="1"/>
    <col min="13318" max="13318" width="14.7109375" style="4" customWidth="1"/>
    <col min="13319" max="13319" width="17.28515625" style="4" customWidth="1"/>
    <col min="13320" max="13328" width="0" style="4" hidden="1" customWidth="1"/>
    <col min="13329" max="13568" width="11.5703125" style="4"/>
    <col min="13569" max="13569" width="8.28515625" style="4" customWidth="1"/>
    <col min="13570" max="13570" width="58.85546875" style="4" customWidth="1"/>
    <col min="13571" max="13571" width="16" style="4" customWidth="1"/>
    <col min="13572" max="13572" width="24" style="4" customWidth="1"/>
    <col min="13573" max="13573" width="19.140625" style="4" customWidth="1"/>
    <col min="13574" max="13574" width="14.7109375" style="4" customWidth="1"/>
    <col min="13575" max="13575" width="17.28515625" style="4" customWidth="1"/>
    <col min="13576" max="13584" width="0" style="4" hidden="1" customWidth="1"/>
    <col min="13585" max="13824" width="11.5703125" style="4"/>
    <col min="13825" max="13825" width="8.28515625" style="4" customWidth="1"/>
    <col min="13826" max="13826" width="58.85546875" style="4" customWidth="1"/>
    <col min="13827" max="13827" width="16" style="4" customWidth="1"/>
    <col min="13828" max="13828" width="24" style="4" customWidth="1"/>
    <col min="13829" max="13829" width="19.140625" style="4" customWidth="1"/>
    <col min="13830" max="13830" width="14.7109375" style="4" customWidth="1"/>
    <col min="13831" max="13831" width="17.28515625" style="4" customWidth="1"/>
    <col min="13832" max="13840" width="0" style="4" hidden="1" customWidth="1"/>
    <col min="13841" max="14080" width="11.5703125" style="4"/>
    <col min="14081" max="14081" width="8.28515625" style="4" customWidth="1"/>
    <col min="14082" max="14082" width="58.85546875" style="4" customWidth="1"/>
    <col min="14083" max="14083" width="16" style="4" customWidth="1"/>
    <col min="14084" max="14084" width="24" style="4" customWidth="1"/>
    <col min="14085" max="14085" width="19.140625" style="4" customWidth="1"/>
    <col min="14086" max="14086" width="14.7109375" style="4" customWidth="1"/>
    <col min="14087" max="14087" width="17.28515625" style="4" customWidth="1"/>
    <col min="14088" max="14096" width="0" style="4" hidden="1" customWidth="1"/>
    <col min="14097" max="14336" width="11.5703125" style="4"/>
    <col min="14337" max="14337" width="8.28515625" style="4" customWidth="1"/>
    <col min="14338" max="14338" width="58.85546875" style="4" customWidth="1"/>
    <col min="14339" max="14339" width="16" style="4" customWidth="1"/>
    <col min="14340" max="14340" width="24" style="4" customWidth="1"/>
    <col min="14341" max="14341" width="19.140625" style="4" customWidth="1"/>
    <col min="14342" max="14342" width="14.7109375" style="4" customWidth="1"/>
    <col min="14343" max="14343" width="17.28515625" style="4" customWidth="1"/>
    <col min="14344" max="14352" width="0" style="4" hidden="1" customWidth="1"/>
    <col min="14353" max="14592" width="11.5703125" style="4"/>
    <col min="14593" max="14593" width="8.28515625" style="4" customWidth="1"/>
    <col min="14594" max="14594" width="58.85546875" style="4" customWidth="1"/>
    <col min="14595" max="14595" width="16" style="4" customWidth="1"/>
    <col min="14596" max="14596" width="24" style="4" customWidth="1"/>
    <col min="14597" max="14597" width="19.140625" style="4" customWidth="1"/>
    <col min="14598" max="14598" width="14.7109375" style="4" customWidth="1"/>
    <col min="14599" max="14599" width="17.28515625" style="4" customWidth="1"/>
    <col min="14600" max="14608" width="0" style="4" hidden="1" customWidth="1"/>
    <col min="14609" max="14848" width="11.5703125" style="4"/>
    <col min="14849" max="14849" width="8.28515625" style="4" customWidth="1"/>
    <col min="14850" max="14850" width="58.85546875" style="4" customWidth="1"/>
    <col min="14851" max="14851" width="16" style="4" customWidth="1"/>
    <col min="14852" max="14852" width="24" style="4" customWidth="1"/>
    <col min="14853" max="14853" width="19.140625" style="4" customWidth="1"/>
    <col min="14854" max="14854" width="14.7109375" style="4" customWidth="1"/>
    <col min="14855" max="14855" width="17.28515625" style="4" customWidth="1"/>
    <col min="14856" max="14864" width="0" style="4" hidden="1" customWidth="1"/>
    <col min="14865" max="15104" width="11.5703125" style="4"/>
    <col min="15105" max="15105" width="8.28515625" style="4" customWidth="1"/>
    <col min="15106" max="15106" width="58.85546875" style="4" customWidth="1"/>
    <col min="15107" max="15107" width="16" style="4" customWidth="1"/>
    <col min="15108" max="15108" width="24" style="4" customWidth="1"/>
    <col min="15109" max="15109" width="19.140625" style="4" customWidth="1"/>
    <col min="15110" max="15110" width="14.7109375" style="4" customWidth="1"/>
    <col min="15111" max="15111" width="17.28515625" style="4" customWidth="1"/>
    <col min="15112" max="15120" width="0" style="4" hidden="1" customWidth="1"/>
    <col min="15121" max="15360" width="11.5703125" style="4"/>
    <col min="15361" max="15361" width="8.28515625" style="4" customWidth="1"/>
    <col min="15362" max="15362" width="58.85546875" style="4" customWidth="1"/>
    <col min="15363" max="15363" width="16" style="4" customWidth="1"/>
    <col min="15364" max="15364" width="24" style="4" customWidth="1"/>
    <col min="15365" max="15365" width="19.140625" style="4" customWidth="1"/>
    <col min="15366" max="15366" width="14.7109375" style="4" customWidth="1"/>
    <col min="15367" max="15367" width="17.28515625" style="4" customWidth="1"/>
    <col min="15368" max="15376" width="0" style="4" hidden="1" customWidth="1"/>
    <col min="15377" max="15616" width="11.5703125" style="4"/>
    <col min="15617" max="15617" width="8.28515625" style="4" customWidth="1"/>
    <col min="15618" max="15618" width="58.85546875" style="4" customWidth="1"/>
    <col min="15619" max="15619" width="16" style="4" customWidth="1"/>
    <col min="15620" max="15620" width="24" style="4" customWidth="1"/>
    <col min="15621" max="15621" width="19.140625" style="4" customWidth="1"/>
    <col min="15622" max="15622" width="14.7109375" style="4" customWidth="1"/>
    <col min="15623" max="15623" width="17.28515625" style="4" customWidth="1"/>
    <col min="15624" max="15632" width="0" style="4" hidden="1" customWidth="1"/>
    <col min="15633" max="15872" width="11.5703125" style="4"/>
    <col min="15873" max="15873" width="8.28515625" style="4" customWidth="1"/>
    <col min="15874" max="15874" width="58.85546875" style="4" customWidth="1"/>
    <col min="15875" max="15875" width="16" style="4" customWidth="1"/>
    <col min="15876" max="15876" width="24" style="4" customWidth="1"/>
    <col min="15877" max="15877" width="19.140625" style="4" customWidth="1"/>
    <col min="15878" max="15878" width="14.7109375" style="4" customWidth="1"/>
    <col min="15879" max="15879" width="17.28515625" style="4" customWidth="1"/>
    <col min="15880" max="15888" width="0" style="4" hidden="1" customWidth="1"/>
    <col min="15889" max="16128" width="11.5703125" style="4"/>
    <col min="16129" max="16129" width="8.28515625" style="4" customWidth="1"/>
    <col min="16130" max="16130" width="58.85546875" style="4" customWidth="1"/>
    <col min="16131" max="16131" width="16" style="4" customWidth="1"/>
    <col min="16132" max="16132" width="24" style="4" customWidth="1"/>
    <col min="16133" max="16133" width="19.140625" style="4" customWidth="1"/>
    <col min="16134" max="16134" width="14.7109375" style="4" customWidth="1"/>
    <col min="16135" max="16135" width="17.28515625" style="4" customWidth="1"/>
    <col min="16136" max="16144" width="0" style="4" hidden="1" customWidth="1"/>
    <col min="16145" max="16384" width="11.5703125" style="4"/>
  </cols>
  <sheetData>
    <row r="1" spans="1:14" ht="32.25" customHeight="1" x14ac:dyDescent="0.3">
      <c r="A1" s="96" t="s">
        <v>0</v>
      </c>
      <c r="B1" s="96"/>
      <c r="C1" s="90"/>
      <c r="D1" s="97" t="s">
        <v>1</v>
      </c>
      <c r="E1" s="97"/>
      <c r="F1" s="2"/>
      <c r="G1" s="2"/>
      <c r="H1" s="2"/>
      <c r="I1" s="2"/>
      <c r="J1" s="2"/>
    </row>
    <row r="2" spans="1:14" ht="21.6" customHeight="1" x14ac:dyDescent="0.25">
      <c r="C2" s="89"/>
      <c r="D2" s="99" t="s">
        <v>3</v>
      </c>
      <c r="E2" s="99"/>
      <c r="F2" s="6"/>
      <c r="G2" s="6"/>
      <c r="H2" s="6"/>
      <c r="I2" s="6"/>
      <c r="J2" s="6"/>
    </row>
    <row r="3" spans="1:14" ht="84" customHeight="1" x14ac:dyDescent="0.25">
      <c r="A3" s="98" t="s">
        <v>2</v>
      </c>
      <c r="B3" s="98"/>
      <c r="C3" s="89"/>
      <c r="D3" s="100" t="s">
        <v>73</v>
      </c>
      <c r="E3" s="100"/>
      <c r="F3" s="7"/>
      <c r="G3" s="7"/>
      <c r="H3" s="7"/>
      <c r="I3" s="7"/>
      <c r="J3" s="7"/>
    </row>
    <row r="4" spans="1:14" ht="35.1" customHeight="1" x14ac:dyDescent="0.25">
      <c r="A4" s="98" t="s">
        <v>74</v>
      </c>
      <c r="B4" s="98"/>
      <c r="C4" s="89"/>
      <c r="D4" s="98" t="s">
        <v>75</v>
      </c>
      <c r="E4" s="98"/>
      <c r="F4" s="7"/>
      <c r="G4" s="7"/>
      <c r="H4" s="7"/>
      <c r="I4" s="7"/>
      <c r="J4" s="7"/>
    </row>
    <row r="5" spans="1:14" ht="45" customHeight="1" x14ac:dyDescent="0.25">
      <c r="A5" s="98" t="s">
        <v>7</v>
      </c>
      <c r="B5" s="98"/>
      <c r="C5" s="89"/>
      <c r="D5" s="99" t="s">
        <v>8</v>
      </c>
      <c r="E5" s="99"/>
      <c r="F5" s="6"/>
      <c r="G5" s="6"/>
      <c r="H5" s="6"/>
      <c r="I5" s="6"/>
      <c r="J5" s="6"/>
    </row>
    <row r="6" spans="1:14" ht="18.75" x14ac:dyDescent="0.3">
      <c r="A6" s="89"/>
      <c r="B6" s="89"/>
      <c r="C6" s="89"/>
      <c r="D6" s="8"/>
      <c r="E6" s="8"/>
    </row>
    <row r="7" spans="1:14" ht="26.25" customHeight="1" x14ac:dyDescent="0.25">
      <c r="A7" s="99" t="s">
        <v>76</v>
      </c>
      <c r="B7" s="99"/>
      <c r="C7" s="99"/>
      <c r="D7" s="99"/>
      <c r="E7" s="99"/>
      <c r="F7" s="6"/>
      <c r="G7" s="6"/>
      <c r="H7" s="6"/>
      <c r="I7" s="6"/>
      <c r="J7" s="6"/>
      <c r="K7" s="6"/>
    </row>
    <row r="8" spans="1:14" ht="26.25" customHeight="1" x14ac:dyDescent="0.25">
      <c r="A8" s="99" t="s">
        <v>10</v>
      </c>
      <c r="B8" s="99"/>
      <c r="C8" s="99"/>
      <c r="D8" s="99"/>
      <c r="E8" s="99"/>
      <c r="F8" s="6"/>
      <c r="G8" s="6"/>
      <c r="H8" s="6"/>
      <c r="I8" s="6"/>
      <c r="J8" s="6"/>
      <c r="K8" s="6"/>
    </row>
    <row r="9" spans="1:14" ht="26.25" customHeight="1" x14ac:dyDescent="0.25">
      <c r="A9" s="95" t="s">
        <v>11</v>
      </c>
      <c r="B9" s="95"/>
      <c r="C9" s="95"/>
      <c r="D9" s="95"/>
      <c r="E9" s="95"/>
      <c r="F9" s="10"/>
      <c r="G9" s="10"/>
      <c r="H9" s="10"/>
      <c r="I9" s="10"/>
      <c r="J9" s="10"/>
      <c r="K9" s="10"/>
    </row>
    <row r="10" spans="1:14" ht="37.5" customHeight="1" thickBot="1" x14ac:dyDescent="0.3">
      <c r="A10" s="95" t="s">
        <v>12</v>
      </c>
      <c r="B10" s="95"/>
      <c r="C10" s="95"/>
      <c r="D10" s="95"/>
      <c r="E10" s="95"/>
      <c r="F10" s="10"/>
      <c r="G10" s="10"/>
      <c r="H10" s="10"/>
      <c r="I10" s="10"/>
      <c r="J10" s="10"/>
      <c r="K10" s="10"/>
    </row>
    <row r="11" spans="1:14" ht="111.75" customHeight="1" x14ac:dyDescent="0.25">
      <c r="A11" s="11" t="s">
        <v>13</v>
      </c>
      <c r="B11" s="11" t="s">
        <v>14</v>
      </c>
      <c r="C11" s="11" t="s">
        <v>15</v>
      </c>
      <c r="D11" s="11" t="s">
        <v>16</v>
      </c>
      <c r="E11" s="12" t="s">
        <v>17</v>
      </c>
      <c r="F11" s="11" t="s">
        <v>18</v>
      </c>
      <c r="G11" s="11" t="s">
        <v>19</v>
      </c>
      <c r="H11" s="11" t="s">
        <v>20</v>
      </c>
      <c r="I11" s="11"/>
      <c r="J11" s="13" t="s">
        <v>21</v>
      </c>
      <c r="K11" s="14" t="s">
        <v>22</v>
      </c>
    </row>
    <row r="12" spans="1:14" ht="15.75" customHeight="1" thickBot="1" x14ac:dyDescent="0.3">
      <c r="A12" s="15" t="s">
        <v>23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</row>
    <row r="13" spans="1:14" s="28" customFormat="1" ht="31.5" customHeight="1" x14ac:dyDescent="0.3">
      <c r="A13" s="19">
        <v>1</v>
      </c>
      <c r="B13" s="20" t="str">
        <f>[1]кошторис!B49</f>
        <v>Інформаційна підтримка офіційного порталу ЛМР</v>
      </c>
      <c r="C13" s="21" t="s">
        <v>24</v>
      </c>
      <c r="D13" s="22">
        <v>11663.37</v>
      </c>
      <c r="E13" s="23"/>
      <c r="F13" s="24">
        <v>9696.99</v>
      </c>
      <c r="G13" s="25">
        <f>D13/F13*100-100</f>
        <v>20.278251292411369</v>
      </c>
      <c r="H13" s="24">
        <v>9061.48</v>
      </c>
      <c r="I13" s="24">
        <f>F13/H13*100-100</f>
        <v>7.0133134984572223</v>
      </c>
      <c r="J13" s="26">
        <v>7640.93</v>
      </c>
      <c r="K13" s="27">
        <v>19.47</v>
      </c>
      <c r="N13" s="28">
        <f>D13*1.2*12</f>
        <v>167952.52799999999</v>
      </c>
    </row>
    <row r="14" spans="1:14" s="28" customFormat="1" ht="31.5" customHeight="1" x14ac:dyDescent="0.3">
      <c r="A14" s="19">
        <v>2</v>
      </c>
      <c r="B14" s="20" t="str">
        <f>[1]кошторис!B50</f>
        <v>Технічна підтримка  офіційного порталу ЛМР</v>
      </c>
      <c r="C14" s="21" t="s">
        <v>24</v>
      </c>
      <c r="D14" s="22">
        <v>6803.17</v>
      </c>
      <c r="E14" s="29"/>
      <c r="F14" s="24">
        <v>5655.93</v>
      </c>
      <c r="G14" s="25">
        <f t="shared" ref="G14:G46" si="0">D14/F14*100-100</f>
        <v>20.283843682648126</v>
      </c>
      <c r="H14" s="24">
        <v>5285.26</v>
      </c>
      <c r="I14" s="24">
        <f t="shared" ref="I14:I25" si="1">F14/H14*100-100</f>
        <v>7.013278438525262</v>
      </c>
      <c r="J14" s="30" t="s">
        <v>25</v>
      </c>
      <c r="K14" s="27"/>
      <c r="N14" s="28">
        <f>D14*1.2*12</f>
        <v>97965.648000000001</v>
      </c>
    </row>
    <row r="15" spans="1:14" s="28" customFormat="1" ht="31.5" customHeight="1" x14ac:dyDescent="0.3">
      <c r="A15" s="19">
        <v>3</v>
      </c>
      <c r="B15" s="20" t="str">
        <f>[1]кошторис!B51</f>
        <v xml:space="preserve"> Хостинг офіційного порталу ЛМР</v>
      </c>
      <c r="C15" s="21" t="s">
        <v>24</v>
      </c>
      <c r="D15" s="22">
        <v>4573.75</v>
      </c>
      <c r="E15" s="29"/>
      <c r="F15" s="24">
        <v>4041.11</v>
      </c>
      <c r="G15" s="25">
        <f t="shared" si="0"/>
        <v>13.18053703066731</v>
      </c>
      <c r="H15" s="24">
        <v>3782.37</v>
      </c>
      <c r="I15" s="24">
        <f t="shared" si="1"/>
        <v>6.8406845443465443</v>
      </c>
      <c r="J15" s="30"/>
      <c r="K15" s="27"/>
    </row>
    <row r="16" spans="1:14" ht="30.75" customHeight="1" x14ac:dyDescent="0.3">
      <c r="A16" s="31"/>
      <c r="B16" s="32" t="s">
        <v>26</v>
      </c>
      <c r="C16" s="33"/>
      <c r="D16" s="22"/>
      <c r="E16" s="23"/>
      <c r="F16" s="22"/>
      <c r="G16" s="25"/>
      <c r="H16" s="24"/>
      <c r="I16" s="24"/>
      <c r="J16" s="30"/>
      <c r="K16" s="34"/>
    </row>
    <row r="17" spans="1:16" ht="39.950000000000003" customHeight="1" x14ac:dyDescent="0.3">
      <c r="A17" s="19">
        <v>5</v>
      </c>
      <c r="B17" s="20" t="str">
        <f>[1]кошторис!B55</f>
        <v>Доступ та підтримка систем електроного документообігу</v>
      </c>
      <c r="C17" s="35" t="s">
        <v>27</v>
      </c>
      <c r="D17" s="22">
        <v>131.22999999999999</v>
      </c>
      <c r="E17" s="23"/>
      <c r="F17" s="24">
        <v>109.76</v>
      </c>
      <c r="G17" s="25">
        <f t="shared" si="0"/>
        <v>19.560860058309018</v>
      </c>
      <c r="H17" s="24">
        <v>104.95</v>
      </c>
      <c r="I17" s="24">
        <f t="shared" si="1"/>
        <v>4.5831348261076812</v>
      </c>
      <c r="J17" s="30">
        <v>88.94</v>
      </c>
      <c r="K17" s="27">
        <v>18.87</v>
      </c>
      <c r="N17" s="28">
        <f>D17*1.2*12</f>
        <v>1889.7119999999995</v>
      </c>
    </row>
    <row r="18" spans="1:16" ht="39.950000000000003" customHeight="1" x14ac:dyDescent="0.3">
      <c r="A18" s="19">
        <v>6</v>
      </c>
      <c r="B18" s="20" t="str">
        <f>[1]кошторис!B56</f>
        <v xml:space="preserve">Доступ та підтримка програмного забезпечення "Кошторис" </v>
      </c>
      <c r="C18" s="35" t="s">
        <v>27</v>
      </c>
      <c r="D18" s="22">
        <v>1009.79</v>
      </c>
      <c r="E18" s="23"/>
      <c r="F18" s="24">
        <v>778.07</v>
      </c>
      <c r="G18" s="25">
        <f t="shared" si="0"/>
        <v>29.78138213785391</v>
      </c>
      <c r="H18" s="24">
        <v>909.04</v>
      </c>
      <c r="I18" s="24">
        <f t="shared" si="1"/>
        <v>-14.407506820381926</v>
      </c>
      <c r="J18" s="30">
        <v>787.3</v>
      </c>
      <c r="K18" s="27">
        <v>16.02</v>
      </c>
      <c r="N18" s="28">
        <f>D18*1.2*12*4</f>
        <v>58163.903999999995</v>
      </c>
    </row>
    <row r="19" spans="1:16" ht="46.9" customHeight="1" x14ac:dyDescent="0.3">
      <c r="A19" s="19">
        <v>7</v>
      </c>
      <c r="B19" s="20" t="str">
        <f>[1]кошторис!B57</f>
        <v>Адміністрування доступу до порталу 1580, реєстру територіальної громади та інші (веб перегляд)</v>
      </c>
      <c r="C19" s="35" t="s">
        <v>27</v>
      </c>
      <c r="D19" s="22">
        <v>172.54999999999998</v>
      </c>
      <c r="E19" s="36"/>
      <c r="F19" s="37">
        <v>172.54999999999998</v>
      </c>
      <c r="G19" s="25">
        <f t="shared" si="0"/>
        <v>0</v>
      </c>
      <c r="H19" s="24">
        <v>172.55</v>
      </c>
      <c r="I19" s="24">
        <f t="shared" si="1"/>
        <v>0</v>
      </c>
      <c r="J19" s="30">
        <v>158.58000000000001</v>
      </c>
      <c r="K19" s="27">
        <v>9.35</v>
      </c>
      <c r="L19" s="28"/>
      <c r="N19" s="28"/>
    </row>
    <row r="20" spans="1:16" ht="113.25" customHeight="1" x14ac:dyDescent="0.3">
      <c r="A20" s="19">
        <v>8</v>
      </c>
      <c r="B20" s="20" t="str">
        <f>[1]кошторис!B58</f>
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</c>
      <c r="C20" s="35" t="s">
        <v>28</v>
      </c>
      <c r="D20" s="22">
        <v>79.17</v>
      </c>
      <c r="E20" s="36"/>
      <c r="F20" s="22">
        <v>79.17</v>
      </c>
      <c r="G20" s="25">
        <f t="shared" si="0"/>
        <v>0</v>
      </c>
      <c r="H20" s="24"/>
      <c r="I20" s="24" t="e">
        <f t="shared" si="1"/>
        <v>#DIV/0!</v>
      </c>
      <c r="J20" s="30"/>
      <c r="K20" s="27"/>
      <c r="L20" s="28"/>
      <c r="N20" s="28"/>
    </row>
    <row r="21" spans="1:16" s="28" customFormat="1" ht="83.25" hidden="1" customHeight="1" x14ac:dyDescent="0.3">
      <c r="A21" s="19"/>
      <c r="B21" s="20" t="e">
        <f>[1]кошторис!#REF!</f>
        <v>#REF!</v>
      </c>
      <c r="C21" s="35" t="s">
        <v>28</v>
      </c>
      <c r="D21" s="22" t="e">
        <v>#REF!</v>
      </c>
      <c r="E21" s="36"/>
      <c r="F21" s="22">
        <v>100</v>
      </c>
      <c r="G21" s="25" t="e">
        <f t="shared" si="0"/>
        <v>#REF!</v>
      </c>
      <c r="H21" s="24"/>
      <c r="I21" s="24" t="e">
        <f t="shared" si="1"/>
        <v>#DIV/0!</v>
      </c>
      <c r="J21" s="30">
        <v>722.23</v>
      </c>
      <c r="K21" s="27">
        <v>17.61</v>
      </c>
    </row>
    <row r="22" spans="1:16" s="28" customFormat="1" ht="50.25" customHeight="1" x14ac:dyDescent="0.3">
      <c r="A22" s="19">
        <v>9</v>
      </c>
      <c r="B22" s="20" t="str">
        <f>[1]кошторис!B59</f>
        <v xml:space="preserve">Доступ та підтримка  розробленого програмного забезпечення </v>
      </c>
      <c r="C22" s="35" t="s">
        <v>27</v>
      </c>
      <c r="D22" s="22">
        <v>1005.29</v>
      </c>
      <c r="E22" s="36"/>
      <c r="F22" s="24">
        <v>857.11</v>
      </c>
      <c r="G22" s="25">
        <f t="shared" si="0"/>
        <v>17.288329385959784</v>
      </c>
      <c r="H22" s="24">
        <v>844.18299999999999</v>
      </c>
      <c r="I22" s="24">
        <f t="shared" si="1"/>
        <v>1.5313030468512352</v>
      </c>
      <c r="J22" s="30"/>
      <c r="K22" s="27"/>
    </row>
    <row r="23" spans="1:16" ht="37.9" customHeight="1" x14ac:dyDescent="0.3">
      <c r="A23" s="19">
        <v>10</v>
      </c>
      <c r="B23" s="20" t="str">
        <f>[1]кошторис!B60</f>
        <v xml:space="preserve">Доступ до картографічного програмного забезпечення </v>
      </c>
      <c r="C23" s="35" t="s">
        <v>27</v>
      </c>
      <c r="D23" s="22">
        <v>971.95</v>
      </c>
      <c r="E23" s="23"/>
      <c r="F23" s="24">
        <v>807.44</v>
      </c>
      <c r="G23" s="25">
        <f t="shared" si="0"/>
        <v>20.374269295551372</v>
      </c>
      <c r="H23" s="24">
        <v>754.52</v>
      </c>
      <c r="I23" s="24">
        <f t="shared" si="1"/>
        <v>7.01373058368236</v>
      </c>
      <c r="J23" s="30">
        <v>636.36</v>
      </c>
      <c r="K23" s="27">
        <v>19.45</v>
      </c>
      <c r="N23" s="28">
        <f>D23*1.2*12</f>
        <v>13996.079999999998</v>
      </c>
    </row>
    <row r="24" spans="1:16" ht="56.25" customHeight="1" x14ac:dyDescent="0.3">
      <c r="A24" s="19">
        <v>11</v>
      </c>
      <c r="B24" s="20" t="str">
        <f>[1]кошторис!B61</f>
        <v>Адміністрування доступу до поштового сервера (1 скринька обємом до 1 Гб)</v>
      </c>
      <c r="C24" s="35" t="s">
        <v>29</v>
      </c>
      <c r="D24" s="22">
        <v>22.94</v>
      </c>
      <c r="E24" s="23"/>
      <c r="F24" s="24">
        <v>40.880000000000003</v>
      </c>
      <c r="G24" s="25">
        <f t="shared" si="0"/>
        <v>-43.884540117416826</v>
      </c>
      <c r="H24" s="24">
        <v>40.5</v>
      </c>
      <c r="I24" s="24">
        <f t="shared" si="1"/>
        <v>0.93827160493826511</v>
      </c>
      <c r="J24" s="30">
        <v>39.67</v>
      </c>
      <c r="K24" s="27">
        <v>2.19</v>
      </c>
      <c r="N24" s="28">
        <f>D24*1.2*12</f>
        <v>330.33600000000001</v>
      </c>
      <c r="O24" s="4">
        <v>80</v>
      </c>
      <c r="P24" s="4">
        <f>N24*O24</f>
        <v>26426.880000000001</v>
      </c>
    </row>
    <row r="25" spans="1:16" ht="51" customHeight="1" x14ac:dyDescent="0.3">
      <c r="A25" s="19">
        <v>12</v>
      </c>
      <c r="B25" s="20" t="str">
        <f>[1]кошторис!B62</f>
        <v>Антивірусний захист</v>
      </c>
      <c r="C25" s="35" t="s">
        <v>27</v>
      </c>
      <c r="D25" s="22">
        <v>26.2</v>
      </c>
      <c r="E25" s="23"/>
      <c r="F25" s="24">
        <v>23.62</v>
      </c>
      <c r="G25" s="25">
        <f t="shared" si="0"/>
        <v>10.922946655376791</v>
      </c>
      <c r="H25" s="24">
        <v>22.71</v>
      </c>
      <c r="I25" s="24">
        <f t="shared" si="1"/>
        <v>4.0070453544694118</v>
      </c>
      <c r="J25" s="30">
        <v>32.9</v>
      </c>
      <c r="K25" s="27">
        <v>-30.97</v>
      </c>
      <c r="N25" s="28">
        <f>D25*1.2*12</f>
        <v>377.28</v>
      </c>
      <c r="O25" s="4">
        <v>80</v>
      </c>
      <c r="P25" s="4">
        <f>N25*O25</f>
        <v>30182.399999999998</v>
      </c>
    </row>
    <row r="26" spans="1:16" ht="33.75" customHeight="1" x14ac:dyDescent="0.3">
      <c r="A26" s="31"/>
      <c r="B26" s="32" t="s">
        <v>30</v>
      </c>
      <c r="C26" s="33"/>
      <c r="D26" s="22"/>
      <c r="E26" s="23"/>
      <c r="F26" s="24"/>
      <c r="G26" s="25"/>
      <c r="H26" s="24"/>
      <c r="I26" s="24" t="e">
        <f t="shared" ref="I26:I46" si="2">D26/H26*100-100</f>
        <v>#DIV/0!</v>
      </c>
      <c r="J26" s="30"/>
      <c r="K26" s="34"/>
      <c r="N26" s="28"/>
    </row>
    <row r="27" spans="1:16" ht="39.950000000000003" customHeight="1" x14ac:dyDescent="0.3">
      <c r="A27" s="19">
        <v>13</v>
      </c>
      <c r="B27" s="20" t="str">
        <f>[1]кошторис!B64</f>
        <v>Абонент плата за доступ та обслуговування локальної мережі</v>
      </c>
      <c r="C27" s="38" t="s">
        <v>31</v>
      </c>
      <c r="D27" s="22">
        <v>90.71</v>
      </c>
      <c r="E27" s="23"/>
      <c r="F27" s="24">
        <v>77.45</v>
      </c>
      <c r="G27" s="25">
        <f t="shared" si="0"/>
        <v>17.120723047127171</v>
      </c>
      <c r="H27" s="24">
        <v>72.38</v>
      </c>
      <c r="I27" s="24">
        <f t="shared" si="2"/>
        <v>25.324675324675326</v>
      </c>
      <c r="J27" s="30">
        <v>61.34</v>
      </c>
      <c r="K27" s="27">
        <v>18.86</v>
      </c>
      <c r="N27" s="28">
        <f>D27*1.2*12</f>
        <v>1306.2239999999999</v>
      </c>
    </row>
    <row r="28" spans="1:16" ht="39.950000000000003" customHeight="1" x14ac:dyDescent="0.3">
      <c r="A28" s="19">
        <v>14</v>
      </c>
      <c r="B28" s="20" t="str">
        <f>[1]кошторис!B65</f>
        <v>Обслуговування базового програмного забезпечення</v>
      </c>
      <c r="C28" s="35" t="s">
        <v>32</v>
      </c>
      <c r="D28" s="22">
        <v>130.53</v>
      </c>
      <c r="E28" s="23"/>
      <c r="F28" s="24">
        <v>108.43</v>
      </c>
      <c r="G28" s="25">
        <f t="shared" si="0"/>
        <v>20.381813151341859</v>
      </c>
      <c r="H28" s="24">
        <v>101.33</v>
      </c>
      <c r="I28" s="24">
        <f t="shared" si="2"/>
        <v>28.816737392677396</v>
      </c>
      <c r="J28" s="30">
        <v>85.87</v>
      </c>
      <c r="K28" s="27">
        <v>18.88</v>
      </c>
      <c r="N28" s="28">
        <f>D28*1.2*12</f>
        <v>1879.6320000000001</v>
      </c>
    </row>
    <row r="29" spans="1:16" ht="39.950000000000003" hidden="1" customHeight="1" x14ac:dyDescent="0.3">
      <c r="A29" s="19"/>
      <c r="B29" s="20"/>
      <c r="C29" s="35"/>
      <c r="D29" s="22"/>
      <c r="E29" s="23"/>
      <c r="F29" s="24"/>
      <c r="G29" s="25"/>
      <c r="H29" s="24"/>
      <c r="I29" s="24"/>
      <c r="J29" s="30"/>
      <c r="K29" s="27"/>
      <c r="N29" s="28"/>
    </row>
    <row r="30" spans="1:16" ht="24.75" customHeight="1" x14ac:dyDescent="0.3">
      <c r="A30" s="39"/>
      <c r="B30" s="32" t="s">
        <v>33</v>
      </c>
      <c r="C30" s="33"/>
      <c r="D30" s="22"/>
      <c r="E30" s="23"/>
      <c r="F30" s="24"/>
      <c r="G30" s="25"/>
      <c r="H30" s="24"/>
      <c r="I30" s="24" t="e">
        <f t="shared" si="2"/>
        <v>#DIV/0!</v>
      </c>
      <c r="J30" s="30"/>
      <c r="K30" s="34"/>
      <c r="N30" s="28"/>
    </row>
    <row r="31" spans="1:16" ht="39.950000000000003" hidden="1" customHeight="1" x14ac:dyDescent="0.3">
      <c r="A31" s="19"/>
      <c r="B31" s="24" t="s">
        <v>34</v>
      </c>
      <c r="C31" s="35" t="s">
        <v>35</v>
      </c>
      <c r="D31" s="22" t="e">
        <v>#REF!</v>
      </c>
      <c r="E31" s="23"/>
      <c r="F31" s="24">
        <v>0</v>
      </c>
      <c r="G31" s="25" t="e">
        <f t="shared" si="0"/>
        <v>#REF!</v>
      </c>
      <c r="H31" s="24">
        <v>0</v>
      </c>
      <c r="I31" s="24" t="e">
        <f t="shared" si="2"/>
        <v>#REF!</v>
      </c>
      <c r="J31" s="30">
        <v>3066.78</v>
      </c>
      <c r="K31" s="34">
        <v>-100</v>
      </c>
      <c r="N31" s="28" t="e">
        <f>D31*1.2*12</f>
        <v>#REF!</v>
      </c>
    </row>
    <row r="32" spans="1:16" ht="41.25" hidden="1" customHeight="1" x14ac:dyDescent="0.3">
      <c r="A32" s="19"/>
      <c r="B32" s="24" t="s">
        <v>36</v>
      </c>
      <c r="C32" s="35" t="s">
        <v>37</v>
      </c>
      <c r="D32" s="22" t="e">
        <v>#REF!</v>
      </c>
      <c r="E32" s="23"/>
      <c r="F32" s="24">
        <v>0</v>
      </c>
      <c r="G32" s="25" t="e">
        <f t="shared" si="0"/>
        <v>#REF!</v>
      </c>
      <c r="H32" s="24">
        <v>0</v>
      </c>
      <c r="I32" s="24" t="e">
        <f t="shared" si="2"/>
        <v>#REF!</v>
      </c>
      <c r="J32" s="30">
        <v>1533.39</v>
      </c>
      <c r="K32" s="34">
        <v>-100</v>
      </c>
      <c r="L32" s="4" t="e">
        <f>(D31+D32+D39*2)/(J31+J32)</f>
        <v>#REF!</v>
      </c>
      <c r="N32" s="28" t="e">
        <f>D32*1.2*12</f>
        <v>#REF!</v>
      </c>
    </row>
    <row r="33" spans="1:14" ht="45.75" customHeight="1" x14ac:dyDescent="0.3">
      <c r="A33" s="19">
        <v>15</v>
      </c>
      <c r="B33" s="20" t="str">
        <f>[1]кошторис!B68</f>
        <v>Обслуговування  системи обліку робочого часу</v>
      </c>
      <c r="C33" s="40" t="s">
        <v>38</v>
      </c>
      <c r="D33" s="22">
        <v>874.52</v>
      </c>
      <c r="E33" s="23"/>
      <c r="F33" s="24">
        <v>728.05</v>
      </c>
      <c r="G33" s="25">
        <f t="shared" si="0"/>
        <v>20.11812375523661</v>
      </c>
      <c r="H33" s="24">
        <v>680.33</v>
      </c>
      <c r="I33" s="24">
        <f t="shared" si="2"/>
        <v>28.543500948069294</v>
      </c>
      <c r="J33" s="30">
        <v>573.49</v>
      </c>
      <c r="K33" s="34">
        <v>19.510000000000002</v>
      </c>
      <c r="N33" s="28">
        <f>D33*1.2*12</f>
        <v>12593.088</v>
      </c>
    </row>
    <row r="34" spans="1:14" ht="18.75" customHeight="1" x14ac:dyDescent="0.3">
      <c r="A34" s="19"/>
      <c r="B34" s="32" t="s">
        <v>39</v>
      </c>
      <c r="C34" s="33"/>
      <c r="D34" s="22"/>
      <c r="E34" s="23"/>
      <c r="F34" s="24"/>
      <c r="G34" s="25"/>
      <c r="H34" s="24"/>
      <c r="I34" s="24" t="e">
        <f t="shared" si="2"/>
        <v>#DIV/0!</v>
      </c>
      <c r="J34" s="30"/>
      <c r="K34" s="34"/>
      <c r="N34" s="28"/>
    </row>
    <row r="35" spans="1:14" ht="66.75" customHeight="1" x14ac:dyDescent="0.3">
      <c r="A35" s="19">
        <v>16</v>
      </c>
      <c r="B35" s="41" t="s">
        <v>40</v>
      </c>
      <c r="C35" s="38" t="s">
        <v>41</v>
      </c>
      <c r="D35" s="22">
        <v>234.77</v>
      </c>
      <c r="E35" s="23"/>
      <c r="F35" s="24">
        <v>193.63</v>
      </c>
      <c r="G35" s="25">
        <f t="shared" si="0"/>
        <v>21.246707638279204</v>
      </c>
      <c r="H35" s="24">
        <v>180.94</v>
      </c>
      <c r="I35" s="24">
        <f t="shared" si="2"/>
        <v>29.75019343428761</v>
      </c>
      <c r="J35" s="30">
        <v>153.34</v>
      </c>
      <c r="K35" s="27">
        <v>18.87</v>
      </c>
      <c r="N35" s="28">
        <f>D35*1.2*12</f>
        <v>3380.6880000000001</v>
      </c>
    </row>
    <row r="36" spans="1:14" ht="43.5" customHeight="1" x14ac:dyDescent="0.3">
      <c r="A36" s="19">
        <v>17</v>
      </c>
      <c r="B36" s="42" t="s">
        <v>42</v>
      </c>
      <c r="C36" s="35" t="s">
        <v>41</v>
      </c>
      <c r="D36" s="22">
        <v>333.78</v>
      </c>
      <c r="E36" s="23"/>
      <c r="F36" s="24">
        <v>193.63</v>
      </c>
      <c r="G36" s="25">
        <f t="shared" si="0"/>
        <v>72.380312968031802</v>
      </c>
      <c r="H36" s="24">
        <v>180.94</v>
      </c>
      <c r="I36" s="24">
        <f t="shared" si="2"/>
        <v>84.469990051950901</v>
      </c>
      <c r="J36" s="30">
        <v>153.34</v>
      </c>
      <c r="K36" s="27">
        <v>18.87</v>
      </c>
      <c r="N36" s="28">
        <f>D36*1.2*12</f>
        <v>4806.4319999999989</v>
      </c>
    </row>
    <row r="37" spans="1:14" ht="54" customHeight="1" x14ac:dyDescent="0.3">
      <c r="A37" s="19">
        <v>18</v>
      </c>
      <c r="B37" s="42" t="s">
        <v>43</v>
      </c>
      <c r="C37" s="35" t="s">
        <v>41</v>
      </c>
      <c r="D37" s="22">
        <v>568.54999999999995</v>
      </c>
      <c r="E37" s="23"/>
      <c r="F37" s="24">
        <v>387.26</v>
      </c>
      <c r="G37" s="25">
        <f t="shared" si="0"/>
        <v>46.81351030315551</v>
      </c>
      <c r="H37" s="24">
        <v>361.88</v>
      </c>
      <c r="I37" s="24">
        <f t="shared" si="2"/>
        <v>57.110091743119256</v>
      </c>
      <c r="J37" s="30">
        <v>306.68</v>
      </c>
      <c r="K37" s="27">
        <v>18.87</v>
      </c>
      <c r="N37" s="28">
        <f>D37*1.2*12</f>
        <v>8187.119999999999</v>
      </c>
    </row>
    <row r="38" spans="1:14" ht="21.75" customHeight="1" x14ac:dyDescent="0.3">
      <c r="A38" s="19"/>
      <c r="B38" s="43" t="s">
        <v>44</v>
      </c>
      <c r="C38" s="44"/>
      <c r="D38" s="22"/>
      <c r="E38" s="23"/>
      <c r="F38" s="24"/>
      <c r="G38" s="25"/>
      <c r="H38" s="24"/>
      <c r="I38" s="24" t="e">
        <f t="shared" si="2"/>
        <v>#DIV/0!</v>
      </c>
      <c r="J38" s="30"/>
      <c r="K38" s="27"/>
      <c r="N38" s="28"/>
    </row>
    <row r="39" spans="1:14" ht="25.5" customHeight="1" x14ac:dyDescent="0.3">
      <c r="A39" s="19">
        <v>19</v>
      </c>
      <c r="B39" s="20" t="s">
        <v>45</v>
      </c>
      <c r="C39" s="38" t="s">
        <v>46</v>
      </c>
      <c r="D39" s="22">
        <v>388.78</v>
      </c>
      <c r="E39" s="23"/>
      <c r="F39" s="24">
        <v>269.14999999999998</v>
      </c>
      <c r="G39" s="25">
        <f t="shared" si="0"/>
        <v>44.447334200260087</v>
      </c>
      <c r="H39" s="24">
        <v>251.51</v>
      </c>
      <c r="I39" s="24">
        <f t="shared" si="2"/>
        <v>54.578346785416102</v>
      </c>
      <c r="J39" s="30">
        <v>211.61</v>
      </c>
      <c r="K39" s="27">
        <v>19.73</v>
      </c>
      <c r="N39" s="28">
        <f>D39*1.2*12</f>
        <v>5598.4319999999989</v>
      </c>
    </row>
    <row r="40" spans="1:14" s="28" customFormat="1" ht="39.950000000000003" hidden="1" customHeight="1" x14ac:dyDescent="0.3">
      <c r="A40" s="19"/>
      <c r="B40" s="24" t="s">
        <v>47</v>
      </c>
      <c r="C40" s="35"/>
      <c r="D40" s="22">
        <v>0</v>
      </c>
      <c r="E40" s="23"/>
      <c r="F40" s="24">
        <v>0</v>
      </c>
      <c r="G40" s="25" t="e">
        <f t="shared" si="0"/>
        <v>#DIV/0!</v>
      </c>
      <c r="H40" s="24">
        <v>0</v>
      </c>
      <c r="I40" s="24" t="e">
        <f t="shared" si="2"/>
        <v>#DIV/0!</v>
      </c>
      <c r="J40" s="30">
        <f>J39*2</f>
        <v>423.22</v>
      </c>
      <c r="K40" s="34"/>
      <c r="N40" s="28">
        <f>D40*1.2*12</f>
        <v>0</v>
      </c>
    </row>
    <row r="41" spans="1:14" ht="27.75" customHeight="1" x14ac:dyDescent="0.3">
      <c r="A41" s="31"/>
      <c r="B41" s="32" t="s">
        <v>48</v>
      </c>
      <c r="C41" s="33"/>
      <c r="D41" s="22"/>
      <c r="E41" s="23"/>
      <c r="F41" s="24"/>
      <c r="G41" s="25"/>
      <c r="H41" s="24"/>
      <c r="I41" s="24" t="e">
        <f t="shared" si="2"/>
        <v>#DIV/0!</v>
      </c>
      <c r="J41" s="30"/>
      <c r="K41" s="34"/>
      <c r="N41" s="28"/>
    </row>
    <row r="42" spans="1:14" ht="55.5" customHeight="1" x14ac:dyDescent="0.3">
      <c r="A42" s="19">
        <v>20</v>
      </c>
      <c r="B42" s="45" t="s">
        <v>49</v>
      </c>
      <c r="C42" s="46" t="s">
        <v>31</v>
      </c>
      <c r="D42" s="22">
        <v>436.06</v>
      </c>
      <c r="E42" s="23"/>
      <c r="F42" s="24">
        <v>375</v>
      </c>
      <c r="G42" s="25">
        <f>D42/F42*100-100</f>
        <v>16.282666666666671</v>
      </c>
      <c r="H42" s="24">
        <v>280.45999999999998</v>
      </c>
      <c r="I42" s="24">
        <f t="shared" si="2"/>
        <v>55.480282393211155</v>
      </c>
      <c r="J42" s="30">
        <v>236.14</v>
      </c>
      <c r="K42" s="27">
        <v>19.649999999999999</v>
      </c>
      <c r="N42" s="28">
        <f>D42*1.2*12</f>
        <v>6279.2639999999992</v>
      </c>
    </row>
    <row r="43" spans="1:14" ht="55.5" customHeight="1" x14ac:dyDescent="0.3">
      <c r="A43" s="19">
        <v>21</v>
      </c>
      <c r="B43" s="20" t="s">
        <v>50</v>
      </c>
      <c r="C43" s="38" t="s">
        <v>51</v>
      </c>
      <c r="D43" s="22">
        <v>1046.5999999999999</v>
      </c>
      <c r="E43" s="23"/>
      <c r="F43" s="24">
        <v>869.4</v>
      </c>
      <c r="G43" s="25">
        <f t="shared" si="0"/>
        <v>20.381872555785591</v>
      </c>
      <c r="H43" s="24">
        <v>966.22</v>
      </c>
      <c r="I43" s="24">
        <f t="shared" si="2"/>
        <v>8.319016373082718</v>
      </c>
      <c r="J43" s="30">
        <v>815.77</v>
      </c>
      <c r="K43" s="27">
        <v>19.32</v>
      </c>
      <c r="N43" s="28">
        <f>D43*1.2*12</f>
        <v>15071.039999999997</v>
      </c>
    </row>
    <row r="44" spans="1:14" ht="53.25" customHeight="1" x14ac:dyDescent="0.3">
      <c r="A44" s="19">
        <v>22</v>
      </c>
      <c r="B44" s="20" t="s">
        <v>52</v>
      </c>
      <c r="C44" s="38" t="s">
        <v>51</v>
      </c>
      <c r="D44" s="22">
        <v>103.77</v>
      </c>
      <c r="E44" s="23"/>
      <c r="F44" s="24">
        <v>87.13</v>
      </c>
      <c r="G44" s="25">
        <f t="shared" si="0"/>
        <v>19.097899690118211</v>
      </c>
      <c r="H44" s="24">
        <v>90.47</v>
      </c>
      <c r="I44" s="24">
        <f t="shared" si="2"/>
        <v>14.701005858295574</v>
      </c>
      <c r="J44" s="30">
        <v>76.67</v>
      </c>
      <c r="K44" s="27">
        <v>18.87</v>
      </c>
      <c r="N44" s="28">
        <f>D44*1.2*12</f>
        <v>1494.2879999999998</v>
      </c>
    </row>
    <row r="45" spans="1:14" ht="39.950000000000003" customHeight="1" x14ac:dyDescent="0.3">
      <c r="A45" s="19">
        <v>23</v>
      </c>
      <c r="B45" s="24" t="s">
        <v>53</v>
      </c>
      <c r="C45" s="21" t="s">
        <v>24</v>
      </c>
      <c r="D45" s="22">
        <v>7191.01</v>
      </c>
      <c r="E45" s="23"/>
      <c r="F45" s="24">
        <v>5979.29</v>
      </c>
      <c r="G45" s="25">
        <f t="shared" si="0"/>
        <v>20.265282332852223</v>
      </c>
      <c r="H45" s="24">
        <v>5587.43</v>
      </c>
      <c r="I45" s="24">
        <f t="shared" si="2"/>
        <v>28.699777894309193</v>
      </c>
      <c r="J45" s="30">
        <v>4787.2700000000004</v>
      </c>
      <c r="K45" s="27">
        <v>17.579999999999998</v>
      </c>
      <c r="N45" s="28">
        <f>D45*1.2*12</f>
        <v>103550.54399999999</v>
      </c>
    </row>
    <row r="46" spans="1:14" ht="39.950000000000003" customHeight="1" x14ac:dyDescent="0.3">
      <c r="A46" s="19">
        <v>24</v>
      </c>
      <c r="B46" s="47" t="s">
        <v>54</v>
      </c>
      <c r="C46" s="21" t="s">
        <v>24</v>
      </c>
      <c r="D46" s="22">
        <v>485.97</v>
      </c>
      <c r="E46" s="23"/>
      <c r="F46" s="24">
        <v>404.69</v>
      </c>
      <c r="G46" s="25">
        <f t="shared" si="0"/>
        <v>20.084509130445525</v>
      </c>
      <c r="H46" s="24">
        <v>378.16</v>
      </c>
      <c r="I46" s="24">
        <f t="shared" si="2"/>
        <v>28.509096678654544</v>
      </c>
      <c r="J46" s="48"/>
      <c r="K46" s="49"/>
      <c r="N46" s="28"/>
    </row>
    <row r="47" spans="1:14" ht="29.25" customHeight="1" x14ac:dyDescent="0.3">
      <c r="A47" s="50"/>
      <c r="B47" s="94"/>
      <c r="C47" s="94"/>
      <c r="D47" s="94"/>
      <c r="E47" s="94"/>
      <c r="F47" s="94"/>
      <c r="G47" s="94"/>
      <c r="H47" s="94"/>
      <c r="I47" s="94"/>
      <c r="J47" s="94"/>
      <c r="K47" s="94"/>
      <c r="N47" s="28"/>
    </row>
    <row r="48" spans="1:14" ht="29.25" customHeight="1" x14ac:dyDescent="0.3">
      <c r="A48" s="50"/>
      <c r="B48" s="94" t="s">
        <v>56</v>
      </c>
      <c r="C48" s="94"/>
      <c r="D48" s="94"/>
      <c r="E48" s="94"/>
      <c r="F48" s="94"/>
      <c r="G48" s="94"/>
      <c r="H48" s="94"/>
      <c r="I48" s="94"/>
      <c r="J48" s="94"/>
      <c r="K48" s="94"/>
      <c r="N48" s="28"/>
    </row>
    <row r="49" spans="1:14" ht="39.950000000000003" customHeight="1" x14ac:dyDescent="0.3">
      <c r="A49" s="50"/>
      <c r="B49" s="51"/>
      <c r="C49" s="51"/>
      <c r="D49" s="52"/>
      <c r="E49" s="53"/>
      <c r="F49" s="54"/>
      <c r="G49" s="54"/>
      <c r="H49" s="54"/>
      <c r="I49" s="54"/>
      <c r="J49" s="52"/>
      <c r="K49" s="55"/>
    </row>
    <row r="50" spans="1:14" ht="35.25" customHeight="1" x14ac:dyDescent="0.25">
      <c r="A50" s="56"/>
      <c r="B50" s="57" t="s">
        <v>57</v>
      </c>
      <c r="C50" s="57"/>
      <c r="D50" s="104" t="s">
        <v>77</v>
      </c>
      <c r="E50" s="104"/>
      <c r="F50" s="58"/>
      <c r="G50" s="58"/>
      <c r="H50" s="58"/>
      <c r="I50" s="58"/>
    </row>
    <row r="51" spans="1:14" ht="29.25" customHeight="1" x14ac:dyDescent="0.3">
      <c r="A51" s="56"/>
      <c r="B51" s="57"/>
      <c r="C51" s="57"/>
      <c r="D51" s="52"/>
      <c r="E51" s="59"/>
      <c r="F51" s="60"/>
      <c r="G51" s="60"/>
      <c r="H51" s="60"/>
      <c r="I51" s="60"/>
    </row>
    <row r="52" spans="1:14" ht="29.25" customHeight="1" x14ac:dyDescent="0.25">
      <c r="A52" s="56"/>
      <c r="B52" s="57" t="s">
        <v>59</v>
      </c>
      <c r="C52" s="57"/>
      <c r="D52" s="101" t="s">
        <v>78</v>
      </c>
      <c r="E52" s="101"/>
      <c r="F52" s="52"/>
      <c r="G52" s="52"/>
      <c r="H52" s="52"/>
      <c r="I52" s="52"/>
      <c r="J52" s="52"/>
    </row>
    <row r="53" spans="1:14" ht="39.950000000000003" customHeight="1" x14ac:dyDescent="0.3">
      <c r="A53" s="50"/>
      <c r="B53" s="54"/>
      <c r="C53" s="61"/>
      <c r="D53" s="62"/>
      <c r="E53" s="53"/>
      <c r="F53" s="54"/>
      <c r="G53" s="54"/>
      <c r="H53" s="54"/>
      <c r="I53" s="54"/>
      <c r="J53" s="62"/>
      <c r="K53" s="63"/>
      <c r="L53" s="64"/>
      <c r="M53" s="64"/>
      <c r="N53" s="53"/>
    </row>
    <row r="54" spans="1:14" ht="60" hidden="1" customHeight="1" x14ac:dyDescent="0.3">
      <c r="A54" s="11" t="s">
        <v>13</v>
      </c>
      <c r="B54" s="11" t="s">
        <v>14</v>
      </c>
      <c r="C54" s="11" t="s">
        <v>15</v>
      </c>
      <c r="D54" s="11" t="s">
        <v>16</v>
      </c>
      <c r="E54" s="12" t="s">
        <v>17</v>
      </c>
      <c r="F54" s="11" t="s">
        <v>18</v>
      </c>
      <c r="G54" s="11"/>
      <c r="H54" s="54"/>
      <c r="I54" s="54"/>
      <c r="J54" s="62"/>
      <c r="K54" s="63"/>
      <c r="L54" s="64"/>
      <c r="M54" s="64"/>
      <c r="N54" s="53"/>
    </row>
    <row r="55" spans="1:14" ht="31.5" hidden="1" customHeight="1" x14ac:dyDescent="0.3">
      <c r="A55" s="11"/>
      <c r="B55" s="11" t="s">
        <v>61</v>
      </c>
      <c r="C55" s="65"/>
      <c r="D55" s="65"/>
      <c r="E55" s="65"/>
      <c r="F55" s="65"/>
      <c r="G55" s="11"/>
      <c r="H55" s="54"/>
      <c r="I55" s="54"/>
      <c r="J55" s="62"/>
      <c r="K55" s="63"/>
      <c r="L55" s="64"/>
      <c r="M55" s="64"/>
      <c r="N55" s="53"/>
    </row>
    <row r="56" spans="1:14" ht="39.950000000000003" hidden="1" customHeight="1" x14ac:dyDescent="0.3">
      <c r="A56" s="66">
        <v>1</v>
      </c>
      <c r="B56" s="67" t="s">
        <v>62</v>
      </c>
      <c r="C56" s="21" t="s">
        <v>35</v>
      </c>
      <c r="D56" s="22">
        <f>[1]кошторис!M83</f>
        <v>6803.17</v>
      </c>
      <c r="E56" s="23">
        <f>D56*12*3*1.2</f>
        <v>293896.94400000002</v>
      </c>
      <c r="F56" s="24">
        <v>5655.93</v>
      </c>
      <c r="G56" s="25">
        <f t="shared" ref="G56:G61" si="3">D56/F56*100-100</f>
        <v>20.283843682648126</v>
      </c>
      <c r="H56" s="54"/>
      <c r="I56" s="54"/>
      <c r="J56" s="62"/>
      <c r="K56" s="63"/>
      <c r="L56" s="64"/>
      <c r="M56" s="64"/>
      <c r="N56" s="53"/>
    </row>
    <row r="57" spans="1:14" ht="39.950000000000003" hidden="1" customHeight="1" x14ac:dyDescent="0.3">
      <c r="A57" s="66">
        <f>A56+1</f>
        <v>2</v>
      </c>
      <c r="B57" s="67" t="s">
        <v>63</v>
      </c>
      <c r="C57" s="21" t="s">
        <v>64</v>
      </c>
      <c r="D57" s="22">
        <f>[1]кошторис!M84</f>
        <v>4573.75</v>
      </c>
      <c r="E57" s="23">
        <f>D57*12*3*1.2</f>
        <v>197586</v>
      </c>
      <c r="F57" s="24">
        <v>4041.11</v>
      </c>
      <c r="G57" s="25">
        <f t="shared" si="3"/>
        <v>13.18053703066731</v>
      </c>
      <c r="H57" s="54"/>
      <c r="I57" s="54"/>
      <c r="J57" s="62"/>
      <c r="K57" s="63"/>
      <c r="L57" s="64"/>
      <c r="M57" s="64"/>
      <c r="N57" s="53"/>
    </row>
    <row r="58" spans="1:14" ht="26.25" hidden="1" customHeight="1" x14ac:dyDescent="0.3">
      <c r="A58" s="66">
        <f>A57+1</f>
        <v>3</v>
      </c>
      <c r="B58" s="68" t="s">
        <v>65</v>
      </c>
      <c r="C58" s="21" t="s">
        <v>66</v>
      </c>
      <c r="D58" s="22">
        <f>[1]кошторис!M85</f>
        <v>3887.79</v>
      </c>
      <c r="E58" s="23">
        <f>D58*12*1.2</f>
        <v>55984.175999999992</v>
      </c>
      <c r="F58" s="69">
        <v>3231.68</v>
      </c>
      <c r="G58" s="25">
        <f t="shared" si="3"/>
        <v>20.302443311218937</v>
      </c>
      <c r="H58" s="6"/>
      <c r="I58" s="6"/>
      <c r="J58" s="6"/>
      <c r="K58" s="6"/>
      <c r="L58" s="64"/>
      <c r="M58" s="64"/>
      <c r="N58" s="64"/>
    </row>
    <row r="59" spans="1:14" ht="45" hidden="1" customHeight="1" x14ac:dyDescent="0.3">
      <c r="A59" s="66">
        <f>A58+1</f>
        <v>4</v>
      </c>
      <c r="B59" s="67" t="s">
        <v>67</v>
      </c>
      <c r="C59" s="21" t="s">
        <v>68</v>
      </c>
      <c r="D59" s="22">
        <f>[1]кошторис!M86</f>
        <v>39119.440000000002</v>
      </c>
      <c r="E59" s="23">
        <f>D59*12*1.2</f>
        <v>563319.93599999999</v>
      </c>
      <c r="F59" s="69">
        <v>32258.09</v>
      </c>
      <c r="G59" s="25">
        <f t="shared" si="3"/>
        <v>21.270168196567127</v>
      </c>
      <c r="H59" s="6"/>
      <c r="I59" s="6"/>
      <c r="J59" s="6"/>
      <c r="K59" s="6"/>
      <c r="L59" s="64"/>
      <c r="M59" s="64"/>
      <c r="N59" s="64"/>
    </row>
    <row r="60" spans="1:14" ht="26.25" hidden="1" customHeight="1" x14ac:dyDescent="0.3">
      <c r="A60" s="66">
        <f>A59+1</f>
        <v>5</v>
      </c>
      <c r="B60" s="67" t="s">
        <v>69</v>
      </c>
      <c r="C60" s="21" t="s">
        <v>70</v>
      </c>
      <c r="D60" s="22">
        <f>[1]кошторис!M87</f>
        <v>3887.79</v>
      </c>
      <c r="E60" s="23">
        <f>D60*12*1.2</f>
        <v>55984.175999999992</v>
      </c>
      <c r="F60" s="70">
        <v>3231.68</v>
      </c>
      <c r="G60" s="25">
        <f t="shared" si="3"/>
        <v>20.302443311218937</v>
      </c>
      <c r="H60" s="10"/>
      <c r="I60" s="10"/>
      <c r="J60" s="10"/>
      <c r="K60" s="10"/>
      <c r="L60" s="64"/>
      <c r="M60" s="64"/>
      <c r="N60" s="64"/>
    </row>
    <row r="61" spans="1:14" ht="37.5" hidden="1" customHeight="1" x14ac:dyDescent="0.3">
      <c r="A61" s="66">
        <f>A60+1</f>
        <v>6</v>
      </c>
      <c r="B61" s="67" t="s">
        <v>71</v>
      </c>
      <c r="C61" s="21" t="s">
        <v>72</v>
      </c>
      <c r="D61" s="22">
        <f>[1]кошторис!M88</f>
        <v>3887.79</v>
      </c>
      <c r="E61" s="23">
        <f>D61*12*1.2</f>
        <v>55984.175999999992</v>
      </c>
      <c r="F61" s="70">
        <v>3470.48</v>
      </c>
      <c r="G61" s="25">
        <f t="shared" si="3"/>
        <v>12.02456144395012</v>
      </c>
      <c r="H61" s="10"/>
      <c r="I61" s="10"/>
      <c r="J61" s="10"/>
      <c r="K61" s="10"/>
      <c r="L61" s="64"/>
      <c r="M61" s="64"/>
      <c r="N61" s="64"/>
    </row>
    <row r="62" spans="1:14" ht="57" hidden="1" customHeight="1" x14ac:dyDescent="0.3">
      <c r="A62" s="71"/>
      <c r="B62" s="71"/>
      <c r="C62" s="71"/>
      <c r="D62" s="71"/>
      <c r="E62" s="72"/>
      <c r="F62" s="73"/>
      <c r="G62" s="73"/>
      <c r="H62" s="71"/>
      <c r="I62" s="71"/>
      <c r="J62" s="62"/>
      <c r="K62" s="63"/>
      <c r="L62" s="64"/>
      <c r="M62" s="64"/>
      <c r="N62" s="53"/>
    </row>
    <row r="63" spans="1:14" ht="35.25" hidden="1" customHeight="1" x14ac:dyDescent="0.25">
      <c r="A63" s="56"/>
      <c r="B63" s="57" t="s">
        <v>57</v>
      </c>
      <c r="C63" s="57"/>
      <c r="D63" s="104" t="s">
        <v>77</v>
      </c>
      <c r="E63" s="104"/>
      <c r="F63" s="58"/>
      <c r="G63" s="58"/>
      <c r="H63" s="58"/>
      <c r="I63" s="58"/>
    </row>
    <row r="64" spans="1:14" ht="29.25" hidden="1" customHeight="1" x14ac:dyDescent="0.3">
      <c r="A64" s="56"/>
      <c r="B64" s="57"/>
      <c r="C64" s="57"/>
      <c r="D64" s="52"/>
      <c r="E64" s="59"/>
      <c r="F64" s="60"/>
      <c r="G64" s="60"/>
      <c r="H64" s="60"/>
      <c r="I64" s="60"/>
    </row>
    <row r="65" spans="1:14" ht="29.25" hidden="1" customHeight="1" x14ac:dyDescent="0.25">
      <c r="A65" s="56"/>
      <c r="B65" s="57" t="s">
        <v>59</v>
      </c>
      <c r="C65" s="57"/>
      <c r="D65" s="101" t="s">
        <v>78</v>
      </c>
      <c r="E65" s="101"/>
      <c r="F65" s="52"/>
      <c r="G65" s="52"/>
      <c r="H65" s="52"/>
      <c r="I65" s="52"/>
      <c r="J65" s="52"/>
    </row>
    <row r="66" spans="1:14" ht="39.950000000000003" hidden="1" customHeight="1" x14ac:dyDescent="0.3">
      <c r="A66" s="50"/>
      <c r="B66" s="77"/>
      <c r="C66" s="61"/>
      <c r="D66" s="62"/>
      <c r="E66" s="53"/>
      <c r="F66" s="54"/>
      <c r="G66" s="54"/>
      <c r="H66" s="54"/>
      <c r="I66" s="54"/>
      <c r="J66" s="78"/>
      <c r="K66" s="55"/>
      <c r="L66" s="64"/>
      <c r="M66" s="64"/>
      <c r="N66" s="53"/>
    </row>
    <row r="67" spans="1:14" ht="50.25" hidden="1" customHeight="1" x14ac:dyDescent="0.3">
      <c r="A67" s="50"/>
      <c r="B67" s="77"/>
      <c r="C67" s="61"/>
      <c r="D67" s="62"/>
      <c r="E67" s="53"/>
      <c r="F67" s="54"/>
      <c r="G67" s="54"/>
      <c r="H67" s="52"/>
      <c r="I67" s="54"/>
      <c r="J67" s="78"/>
      <c r="K67" s="55"/>
      <c r="L67" s="64"/>
      <c r="M67" s="64"/>
      <c r="N67" s="53"/>
    </row>
    <row r="68" spans="1:14" ht="39.950000000000003" hidden="1" customHeight="1" x14ac:dyDescent="0.3">
      <c r="A68" s="50"/>
      <c r="B68" s="77"/>
      <c r="C68" s="61"/>
      <c r="D68" s="62"/>
      <c r="E68" s="53"/>
      <c r="F68" s="54"/>
      <c r="G68" s="54"/>
      <c r="H68" s="54"/>
      <c r="I68" s="54"/>
      <c r="J68" s="78"/>
      <c r="K68" s="55"/>
      <c r="L68" s="64"/>
      <c r="M68" s="64"/>
      <c r="N68" s="53"/>
    </row>
    <row r="69" spans="1:14" ht="39.950000000000003" hidden="1" customHeight="1" x14ac:dyDescent="0.3">
      <c r="A69" s="50"/>
      <c r="B69" s="77"/>
      <c r="C69" s="61"/>
      <c r="D69" s="62"/>
      <c r="E69" s="53"/>
      <c r="F69" s="54"/>
      <c r="G69" s="54"/>
      <c r="H69" s="54"/>
      <c r="I69" s="54"/>
      <c r="J69" s="78"/>
      <c r="K69" s="55"/>
      <c r="L69" s="64"/>
      <c r="M69" s="64"/>
      <c r="N69" s="53"/>
    </row>
    <row r="70" spans="1:14" ht="63" hidden="1" customHeight="1" x14ac:dyDescent="0.3">
      <c r="A70" s="50"/>
      <c r="B70" s="79"/>
      <c r="C70" s="80"/>
      <c r="D70" s="81"/>
      <c r="E70" s="79"/>
      <c r="F70" s="79"/>
      <c r="G70" s="79"/>
      <c r="H70" s="82"/>
      <c r="I70" s="79"/>
      <c r="J70" s="88"/>
      <c r="K70" s="88"/>
      <c r="L70" s="64"/>
      <c r="M70" s="64"/>
      <c r="N70" s="53"/>
    </row>
    <row r="71" spans="1:14" ht="39.950000000000003" hidden="1" customHeight="1" x14ac:dyDescent="0.3">
      <c r="A71" s="50"/>
      <c r="B71" s="51"/>
      <c r="C71" s="51"/>
      <c r="D71" s="52"/>
      <c r="E71" s="53"/>
      <c r="F71" s="54"/>
      <c r="G71" s="54"/>
      <c r="H71" s="54"/>
      <c r="I71" s="54"/>
      <c r="J71" s="52"/>
      <c r="K71" s="55"/>
      <c r="L71" s="64"/>
      <c r="M71" s="64"/>
      <c r="N71" s="64"/>
    </row>
    <row r="72" spans="1:14" ht="35.25" hidden="1" customHeight="1" x14ac:dyDescent="0.25">
      <c r="A72" s="56"/>
      <c r="B72" s="57"/>
      <c r="C72" s="57"/>
      <c r="D72" s="104"/>
      <c r="E72" s="104"/>
      <c r="F72" s="58"/>
      <c r="G72" s="58"/>
      <c r="H72" s="58"/>
      <c r="I72" s="58"/>
      <c r="J72" s="64"/>
      <c r="K72" s="84"/>
      <c r="L72" s="64"/>
      <c r="M72" s="64"/>
      <c r="N72" s="64"/>
    </row>
    <row r="73" spans="1:14" ht="29.25" hidden="1" customHeight="1" x14ac:dyDescent="0.3">
      <c r="A73" s="56"/>
      <c r="B73" s="57"/>
      <c r="C73" s="57"/>
      <c r="D73" s="52"/>
      <c r="E73" s="59"/>
      <c r="F73" s="60"/>
      <c r="G73" s="60"/>
      <c r="H73" s="60"/>
      <c r="I73" s="60"/>
      <c r="J73" s="64"/>
      <c r="K73" s="84"/>
      <c r="L73" s="64"/>
      <c r="M73" s="64"/>
      <c r="N73" s="64"/>
    </row>
    <row r="74" spans="1:14" ht="29.25" hidden="1" customHeight="1" x14ac:dyDescent="0.25">
      <c r="A74" s="56"/>
      <c r="B74" s="57"/>
      <c r="C74" s="57"/>
      <c r="D74" s="101"/>
      <c r="E74" s="101"/>
      <c r="F74" s="52"/>
      <c r="G74" s="52"/>
      <c r="H74" s="52"/>
      <c r="I74" s="52"/>
      <c r="J74" s="52"/>
      <c r="K74" s="84"/>
      <c r="L74" s="64"/>
      <c r="M74" s="64"/>
      <c r="N74" s="64"/>
    </row>
    <row r="75" spans="1:14" ht="39.950000000000003" hidden="1" customHeight="1" x14ac:dyDescent="0.3">
      <c r="A75" s="56"/>
      <c r="B75" s="57"/>
      <c r="C75" s="57"/>
      <c r="D75" s="52"/>
      <c r="E75" s="53"/>
      <c r="F75" s="54"/>
      <c r="G75" s="54"/>
      <c r="H75" s="54"/>
      <c r="I75" s="54"/>
      <c r="J75" s="52"/>
      <c r="K75" s="55"/>
      <c r="L75" s="64"/>
      <c r="M75" s="64"/>
      <c r="N75" s="64"/>
    </row>
    <row r="76" spans="1:14" ht="39.950000000000003" hidden="1" customHeight="1" x14ac:dyDescent="0.3">
      <c r="A76" s="56"/>
      <c r="B76" s="57"/>
      <c r="C76" s="57"/>
      <c r="D76" s="52"/>
      <c r="E76" s="53"/>
      <c r="F76" s="54"/>
      <c r="G76" s="54"/>
      <c r="H76" s="54"/>
      <c r="I76" s="54"/>
      <c r="J76" s="52"/>
      <c r="K76" s="55"/>
      <c r="L76" s="64"/>
      <c r="M76" s="64"/>
      <c r="N76" s="64"/>
    </row>
    <row r="77" spans="1:14" ht="39.950000000000003" hidden="1" customHeight="1" x14ac:dyDescent="0.25">
      <c r="A77" s="56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64"/>
      <c r="M77" s="64"/>
      <c r="N77" s="64"/>
    </row>
    <row r="78" spans="1:14" ht="39.950000000000003" hidden="1" customHeight="1" x14ac:dyDescent="0.3">
      <c r="A78" s="56"/>
      <c r="B78" s="85"/>
      <c r="C78" s="85"/>
      <c r="D78" s="52"/>
      <c r="E78" s="53"/>
      <c r="F78" s="54"/>
      <c r="G78" s="54"/>
      <c r="H78" s="54"/>
      <c r="I78" s="54"/>
      <c r="J78" s="52"/>
      <c r="K78" s="55"/>
      <c r="L78" s="64"/>
      <c r="M78" s="64"/>
      <c r="N78" s="64"/>
    </row>
    <row r="79" spans="1:14" ht="39.950000000000003" hidden="1" customHeight="1" x14ac:dyDescent="0.3">
      <c r="A79" s="56"/>
      <c r="B79" s="85"/>
      <c r="C79" s="85"/>
      <c r="D79" s="52"/>
      <c r="E79" s="53"/>
      <c r="F79" s="54"/>
      <c r="G79" s="54"/>
      <c r="H79" s="54"/>
      <c r="I79" s="54"/>
      <c r="J79" s="52"/>
      <c r="K79" s="55"/>
      <c r="L79" s="64"/>
      <c r="M79" s="64"/>
      <c r="N79" s="64"/>
    </row>
    <row r="80" spans="1:14" ht="39.950000000000003" hidden="1" customHeight="1" x14ac:dyDescent="0.3">
      <c r="A80" s="86"/>
      <c r="B80" s="57"/>
      <c r="C80" s="57"/>
      <c r="D80" s="52"/>
      <c r="E80" s="53"/>
      <c r="F80" s="54"/>
      <c r="G80" s="54"/>
      <c r="H80" s="54"/>
      <c r="I80" s="54"/>
      <c r="J80" s="52"/>
      <c r="K80" s="55"/>
      <c r="L80" s="64"/>
      <c r="M80" s="64"/>
      <c r="N80" s="64"/>
    </row>
    <row r="81" spans="1:14" ht="39.950000000000003" hidden="1" customHeight="1" x14ac:dyDescent="0.3">
      <c r="A81" s="86"/>
      <c r="B81" s="87"/>
      <c r="C81" s="87"/>
      <c r="D81" s="52"/>
      <c r="E81" s="53"/>
      <c r="F81" s="54"/>
      <c r="G81" s="54"/>
      <c r="H81" s="54"/>
      <c r="I81" s="54"/>
      <c r="J81" s="52"/>
      <c r="K81" s="55"/>
      <c r="L81" s="64"/>
      <c r="M81" s="64"/>
      <c r="N81" s="64"/>
    </row>
    <row r="82" spans="1:14" ht="39.950000000000003" hidden="1" customHeight="1" x14ac:dyDescent="0.3">
      <c r="A82" s="86"/>
      <c r="B82" s="87"/>
      <c r="C82" s="87"/>
      <c r="D82" s="52"/>
      <c r="E82" s="53"/>
      <c r="F82" s="54"/>
      <c r="G82" s="54"/>
      <c r="H82" s="54"/>
      <c r="I82" s="54"/>
      <c r="J82" s="52"/>
      <c r="K82" s="55"/>
      <c r="L82" s="64"/>
      <c r="M82" s="64"/>
      <c r="N82" s="64"/>
    </row>
    <row r="83" spans="1:14" ht="39.950000000000003" hidden="1" customHeight="1" x14ac:dyDescent="0.3">
      <c r="A83" s="86"/>
      <c r="B83" s="87"/>
      <c r="C83" s="87"/>
      <c r="D83" s="52"/>
      <c r="E83" s="53"/>
      <c r="F83" s="54"/>
      <c r="G83" s="54"/>
      <c r="H83" s="54"/>
      <c r="I83" s="54"/>
      <c r="J83" s="52"/>
      <c r="K83" s="55"/>
      <c r="L83" s="64"/>
      <c r="M83" s="64"/>
      <c r="N83" s="64"/>
    </row>
    <row r="84" spans="1:14" ht="39.950000000000003" hidden="1" customHeight="1" x14ac:dyDescent="0.3">
      <c r="A84" s="86"/>
      <c r="B84" s="85"/>
      <c r="C84" s="85"/>
      <c r="D84" s="52"/>
      <c r="E84" s="53"/>
      <c r="F84" s="54"/>
      <c r="G84" s="54"/>
      <c r="H84" s="54"/>
      <c r="I84" s="54"/>
      <c r="J84" s="52"/>
      <c r="K84" s="55"/>
      <c r="L84" s="64"/>
      <c r="M84" s="64"/>
      <c r="N84" s="64"/>
    </row>
    <row r="85" spans="1:14" ht="39.950000000000003" hidden="1" customHeight="1" x14ac:dyDescent="0.3">
      <c r="A85" s="50"/>
      <c r="B85" s="54"/>
      <c r="C85" s="54"/>
      <c r="D85" s="52"/>
      <c r="E85" s="53"/>
      <c r="F85" s="54"/>
      <c r="G85" s="54"/>
      <c r="H85" s="54"/>
      <c r="I85" s="54"/>
      <c r="J85" s="52"/>
      <c r="K85" s="55"/>
      <c r="L85" s="64"/>
      <c r="M85" s="64"/>
      <c r="N85" s="64"/>
    </row>
    <row r="86" spans="1:14" ht="39.950000000000003" hidden="1" customHeight="1" x14ac:dyDescent="0.3">
      <c r="A86" s="50"/>
      <c r="B86" s="87"/>
      <c r="C86" s="87"/>
      <c r="D86" s="52"/>
      <c r="E86" s="53"/>
      <c r="F86" s="54"/>
      <c r="G86" s="54"/>
      <c r="H86" s="54"/>
      <c r="I86" s="54"/>
      <c r="J86" s="52"/>
      <c r="K86" s="55"/>
      <c r="L86" s="64"/>
      <c r="M86" s="64"/>
      <c r="N86" s="64"/>
    </row>
    <row r="87" spans="1:14" ht="39.950000000000003" hidden="1" customHeight="1" x14ac:dyDescent="0.3">
      <c r="A87" s="50"/>
      <c r="B87" s="87"/>
      <c r="C87" s="87"/>
      <c r="D87" s="52"/>
      <c r="E87" s="53"/>
      <c r="F87" s="54"/>
      <c r="G87" s="54"/>
      <c r="H87" s="54"/>
      <c r="I87" s="54"/>
      <c r="J87" s="52"/>
      <c r="K87" s="55"/>
      <c r="L87" s="64"/>
      <c r="M87" s="64"/>
      <c r="N87" s="64"/>
    </row>
    <row r="88" spans="1:14" ht="39.950000000000003" hidden="1" customHeight="1" x14ac:dyDescent="0.3">
      <c r="A88" s="86"/>
      <c r="B88" s="57"/>
      <c r="C88" s="57"/>
      <c r="D88" s="52"/>
      <c r="E88" s="53"/>
      <c r="F88" s="54"/>
      <c r="G88" s="54"/>
      <c r="H88" s="54"/>
      <c r="I88" s="54"/>
      <c r="J88" s="52"/>
      <c r="K88" s="55"/>
      <c r="L88" s="64"/>
      <c r="M88" s="64"/>
      <c r="N88" s="64"/>
    </row>
    <row r="89" spans="1:14" ht="39.950000000000003" hidden="1" customHeight="1" x14ac:dyDescent="0.3">
      <c r="A89" s="50"/>
      <c r="B89" s="54"/>
      <c r="C89" s="54"/>
      <c r="D89" s="52"/>
      <c r="E89" s="53"/>
      <c r="F89" s="54"/>
      <c r="G89" s="54"/>
      <c r="H89" s="54"/>
      <c r="I89" s="54"/>
      <c r="J89" s="52"/>
      <c r="K89" s="55"/>
      <c r="L89" s="64"/>
      <c r="M89" s="64"/>
      <c r="N89" s="64"/>
    </row>
    <row r="90" spans="1:14" ht="39.950000000000003" hidden="1" customHeight="1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84"/>
      <c r="L90" s="64"/>
      <c r="M90" s="64"/>
      <c r="N90" s="64"/>
    </row>
    <row r="91" spans="1:14" ht="39.950000000000003" hidden="1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84"/>
      <c r="L91" s="64"/>
      <c r="M91" s="64"/>
      <c r="N91" s="64"/>
    </row>
    <row r="92" spans="1:14" ht="39.950000000000003" hidden="1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84"/>
      <c r="L92" s="64"/>
      <c r="M92" s="64"/>
      <c r="N92" s="64"/>
    </row>
    <row r="93" spans="1:14" ht="39.950000000000003" hidden="1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84"/>
      <c r="L93" s="64"/>
      <c r="M93" s="64"/>
      <c r="N93" s="64"/>
    </row>
    <row r="94" spans="1:14" ht="39.950000000000003" hidden="1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84"/>
      <c r="L94" s="64"/>
      <c r="M94" s="64"/>
      <c r="N94" s="64"/>
    </row>
    <row r="95" spans="1:14" ht="39.950000000000003" hidden="1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84"/>
      <c r="L95" s="64"/>
      <c r="M95" s="64"/>
      <c r="N95" s="64"/>
    </row>
    <row r="96" spans="1:14" ht="39.950000000000003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84"/>
      <c r="L96" s="64"/>
      <c r="M96" s="64"/>
      <c r="N96" s="64"/>
    </row>
    <row r="97" spans="1:14" ht="39.950000000000003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84"/>
      <c r="L97" s="64"/>
      <c r="M97" s="64"/>
      <c r="N97" s="64"/>
    </row>
    <row r="98" spans="1:14" ht="39.950000000000003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84"/>
      <c r="L98" s="64"/>
      <c r="M98" s="64"/>
      <c r="N98" s="64"/>
    </row>
    <row r="99" spans="1:14" ht="39.950000000000003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84"/>
      <c r="L99" s="64"/>
      <c r="M99" s="64"/>
      <c r="N99" s="64"/>
    </row>
    <row r="100" spans="1:14" ht="39.950000000000003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84"/>
      <c r="L100" s="64"/>
      <c r="M100" s="64"/>
      <c r="N100" s="64"/>
    </row>
    <row r="101" spans="1:14" ht="39.950000000000003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84"/>
      <c r="L101" s="64"/>
      <c r="M101" s="64"/>
      <c r="N101" s="64"/>
    </row>
    <row r="102" spans="1:14" ht="39.950000000000003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84"/>
      <c r="L102" s="64"/>
      <c r="M102" s="64"/>
      <c r="N102" s="64"/>
    </row>
    <row r="103" spans="1:14" ht="39.950000000000003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84"/>
      <c r="L103" s="64"/>
      <c r="M103" s="64"/>
      <c r="N103" s="64"/>
    </row>
    <row r="104" spans="1:14" ht="39.950000000000003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84"/>
      <c r="L104" s="64"/>
      <c r="M104" s="64"/>
      <c r="N104" s="64"/>
    </row>
    <row r="105" spans="1:14" ht="39.950000000000003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84"/>
      <c r="L105" s="64"/>
      <c r="M105" s="64"/>
      <c r="N105" s="64"/>
    </row>
    <row r="106" spans="1:14" ht="39.950000000000003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84"/>
      <c r="L106" s="64"/>
      <c r="M106" s="64"/>
      <c r="N106" s="64"/>
    </row>
    <row r="107" spans="1:14" ht="39.950000000000003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84"/>
      <c r="L107" s="64"/>
      <c r="M107" s="64"/>
      <c r="N107" s="64"/>
    </row>
    <row r="108" spans="1:14" ht="39.950000000000003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84"/>
      <c r="L108" s="64"/>
      <c r="M108" s="64"/>
      <c r="N108" s="64"/>
    </row>
    <row r="109" spans="1:14" ht="39.950000000000003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84"/>
      <c r="L109" s="64"/>
      <c r="M109" s="64"/>
      <c r="N109" s="64"/>
    </row>
    <row r="110" spans="1:14" ht="39.950000000000003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84"/>
      <c r="L110" s="64"/>
      <c r="M110" s="64"/>
      <c r="N110" s="64"/>
    </row>
    <row r="111" spans="1:14" ht="39.950000000000003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84"/>
      <c r="L111" s="64"/>
      <c r="M111" s="64"/>
      <c r="N111" s="64"/>
    </row>
    <row r="112" spans="1:14" ht="39.950000000000003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84"/>
      <c r="L112" s="64"/>
      <c r="M112" s="64"/>
      <c r="N112" s="64"/>
    </row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</sheetData>
  <mergeCells count="20">
    <mergeCell ref="B77:K77"/>
    <mergeCell ref="D50:E50"/>
    <mergeCell ref="D52:E52"/>
    <mergeCell ref="D63:E63"/>
    <mergeCell ref="D65:E65"/>
    <mergeCell ref="D72:E72"/>
    <mergeCell ref="D74:E74"/>
    <mergeCell ref="A10:E10"/>
    <mergeCell ref="A1:B1"/>
    <mergeCell ref="D1:E1"/>
    <mergeCell ref="D2:E2"/>
    <mergeCell ref="A3:B3"/>
    <mergeCell ref="D3:E3"/>
    <mergeCell ref="A4:B4"/>
    <mergeCell ref="D4:E4"/>
    <mergeCell ref="A5:B5"/>
    <mergeCell ref="D5:E5"/>
    <mergeCell ref="A7:E7"/>
    <mergeCell ref="A8:E8"/>
    <mergeCell ref="A9:E9"/>
  </mergeCells>
  <pageMargins left="0.7" right="0.7" top="0.75" bottom="0.75" header="0.3" footer="0.3"/>
  <pageSetup paperSize="9" scale="69" orientation="portrait" verticalDpi="0" r:id="rId1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workbookViewId="0">
      <selection activeCell="G22" sqref="G22"/>
    </sheetView>
  </sheetViews>
  <sheetFormatPr defaultColWidth="11.5703125" defaultRowHeight="18" x14ac:dyDescent="0.25"/>
  <cols>
    <col min="1" max="1" width="8.28515625" style="4" customWidth="1"/>
    <col min="2" max="2" width="58.85546875" style="4" customWidth="1"/>
    <col min="3" max="3" width="16" style="4" customWidth="1"/>
    <col min="4" max="4" width="26" style="4" customWidth="1"/>
    <col min="5" max="5" width="15.140625" style="4" customWidth="1"/>
    <col min="6" max="244" width="11.5703125" style="4"/>
    <col min="245" max="245" width="8.28515625" style="4" customWidth="1"/>
    <col min="246" max="246" width="58.85546875" style="4" customWidth="1"/>
    <col min="247" max="247" width="16" style="4" customWidth="1"/>
    <col min="248" max="248" width="26" style="4" customWidth="1"/>
    <col min="249" max="249" width="15.140625" style="4" customWidth="1"/>
    <col min="250" max="250" width="14.7109375" style="4" customWidth="1"/>
    <col min="251" max="251" width="17.28515625" style="4" customWidth="1"/>
    <col min="252" max="260" width="0" style="4" hidden="1" customWidth="1"/>
    <col min="261" max="261" width="37.140625" style="4" customWidth="1"/>
    <col min="262" max="500" width="11.5703125" style="4"/>
    <col min="501" max="501" width="8.28515625" style="4" customWidth="1"/>
    <col min="502" max="502" width="58.85546875" style="4" customWidth="1"/>
    <col min="503" max="503" width="16" style="4" customWidth="1"/>
    <col min="504" max="504" width="26" style="4" customWidth="1"/>
    <col min="505" max="505" width="15.140625" style="4" customWidth="1"/>
    <col min="506" max="506" width="14.7109375" style="4" customWidth="1"/>
    <col min="507" max="507" width="17.28515625" style="4" customWidth="1"/>
    <col min="508" max="516" width="0" style="4" hidden="1" customWidth="1"/>
    <col min="517" max="517" width="37.140625" style="4" customWidth="1"/>
    <col min="518" max="756" width="11.5703125" style="4"/>
    <col min="757" max="757" width="8.28515625" style="4" customWidth="1"/>
    <col min="758" max="758" width="58.85546875" style="4" customWidth="1"/>
    <col min="759" max="759" width="16" style="4" customWidth="1"/>
    <col min="760" max="760" width="26" style="4" customWidth="1"/>
    <col min="761" max="761" width="15.140625" style="4" customWidth="1"/>
    <col min="762" max="762" width="14.7109375" style="4" customWidth="1"/>
    <col min="763" max="763" width="17.28515625" style="4" customWidth="1"/>
    <col min="764" max="772" width="0" style="4" hidden="1" customWidth="1"/>
    <col min="773" max="773" width="37.140625" style="4" customWidth="1"/>
    <col min="774" max="1012" width="11.5703125" style="4"/>
    <col min="1013" max="1013" width="8.28515625" style="4" customWidth="1"/>
    <col min="1014" max="1014" width="58.85546875" style="4" customWidth="1"/>
    <col min="1015" max="1015" width="16" style="4" customWidth="1"/>
    <col min="1016" max="1016" width="26" style="4" customWidth="1"/>
    <col min="1017" max="1017" width="15.140625" style="4" customWidth="1"/>
    <col min="1018" max="1018" width="14.7109375" style="4" customWidth="1"/>
    <col min="1019" max="1019" width="17.28515625" style="4" customWidth="1"/>
    <col min="1020" max="1028" width="0" style="4" hidden="1" customWidth="1"/>
    <col min="1029" max="1029" width="37.140625" style="4" customWidth="1"/>
    <col min="1030" max="1268" width="11.5703125" style="4"/>
    <col min="1269" max="1269" width="8.28515625" style="4" customWidth="1"/>
    <col min="1270" max="1270" width="58.85546875" style="4" customWidth="1"/>
    <col min="1271" max="1271" width="16" style="4" customWidth="1"/>
    <col min="1272" max="1272" width="26" style="4" customWidth="1"/>
    <col min="1273" max="1273" width="15.140625" style="4" customWidth="1"/>
    <col min="1274" max="1274" width="14.7109375" style="4" customWidth="1"/>
    <col min="1275" max="1275" width="17.28515625" style="4" customWidth="1"/>
    <col min="1276" max="1284" width="0" style="4" hidden="1" customWidth="1"/>
    <col min="1285" max="1285" width="37.140625" style="4" customWidth="1"/>
    <col min="1286" max="1524" width="11.5703125" style="4"/>
    <col min="1525" max="1525" width="8.28515625" style="4" customWidth="1"/>
    <col min="1526" max="1526" width="58.85546875" style="4" customWidth="1"/>
    <col min="1527" max="1527" width="16" style="4" customWidth="1"/>
    <col min="1528" max="1528" width="26" style="4" customWidth="1"/>
    <col min="1529" max="1529" width="15.140625" style="4" customWidth="1"/>
    <col min="1530" max="1530" width="14.7109375" style="4" customWidth="1"/>
    <col min="1531" max="1531" width="17.28515625" style="4" customWidth="1"/>
    <col min="1532" max="1540" width="0" style="4" hidden="1" customWidth="1"/>
    <col min="1541" max="1541" width="37.140625" style="4" customWidth="1"/>
    <col min="1542" max="1780" width="11.5703125" style="4"/>
    <col min="1781" max="1781" width="8.28515625" style="4" customWidth="1"/>
    <col min="1782" max="1782" width="58.85546875" style="4" customWidth="1"/>
    <col min="1783" max="1783" width="16" style="4" customWidth="1"/>
    <col min="1784" max="1784" width="26" style="4" customWidth="1"/>
    <col min="1785" max="1785" width="15.140625" style="4" customWidth="1"/>
    <col min="1786" max="1786" width="14.7109375" style="4" customWidth="1"/>
    <col min="1787" max="1787" width="17.28515625" style="4" customWidth="1"/>
    <col min="1788" max="1796" width="0" style="4" hidden="1" customWidth="1"/>
    <col min="1797" max="1797" width="37.140625" style="4" customWidth="1"/>
    <col min="1798" max="2036" width="11.5703125" style="4"/>
    <col min="2037" max="2037" width="8.28515625" style="4" customWidth="1"/>
    <col min="2038" max="2038" width="58.85546875" style="4" customWidth="1"/>
    <col min="2039" max="2039" width="16" style="4" customWidth="1"/>
    <col min="2040" max="2040" width="26" style="4" customWidth="1"/>
    <col min="2041" max="2041" width="15.140625" style="4" customWidth="1"/>
    <col min="2042" max="2042" width="14.7109375" style="4" customWidth="1"/>
    <col min="2043" max="2043" width="17.28515625" style="4" customWidth="1"/>
    <col min="2044" max="2052" width="0" style="4" hidden="1" customWidth="1"/>
    <col min="2053" max="2053" width="37.140625" style="4" customWidth="1"/>
    <col min="2054" max="2292" width="11.5703125" style="4"/>
    <col min="2293" max="2293" width="8.28515625" style="4" customWidth="1"/>
    <col min="2294" max="2294" width="58.85546875" style="4" customWidth="1"/>
    <col min="2295" max="2295" width="16" style="4" customWidth="1"/>
    <col min="2296" max="2296" width="26" style="4" customWidth="1"/>
    <col min="2297" max="2297" width="15.140625" style="4" customWidth="1"/>
    <col min="2298" max="2298" width="14.7109375" style="4" customWidth="1"/>
    <col min="2299" max="2299" width="17.28515625" style="4" customWidth="1"/>
    <col min="2300" max="2308" width="0" style="4" hidden="1" customWidth="1"/>
    <col min="2309" max="2309" width="37.140625" style="4" customWidth="1"/>
    <col min="2310" max="2548" width="11.5703125" style="4"/>
    <col min="2549" max="2549" width="8.28515625" style="4" customWidth="1"/>
    <col min="2550" max="2550" width="58.85546875" style="4" customWidth="1"/>
    <col min="2551" max="2551" width="16" style="4" customWidth="1"/>
    <col min="2552" max="2552" width="26" style="4" customWidth="1"/>
    <col min="2553" max="2553" width="15.140625" style="4" customWidth="1"/>
    <col min="2554" max="2554" width="14.7109375" style="4" customWidth="1"/>
    <col min="2555" max="2555" width="17.28515625" style="4" customWidth="1"/>
    <col min="2556" max="2564" width="0" style="4" hidden="1" customWidth="1"/>
    <col min="2565" max="2565" width="37.140625" style="4" customWidth="1"/>
    <col min="2566" max="2804" width="11.5703125" style="4"/>
    <col min="2805" max="2805" width="8.28515625" style="4" customWidth="1"/>
    <col min="2806" max="2806" width="58.85546875" style="4" customWidth="1"/>
    <col min="2807" max="2807" width="16" style="4" customWidth="1"/>
    <col min="2808" max="2808" width="26" style="4" customWidth="1"/>
    <col min="2809" max="2809" width="15.140625" style="4" customWidth="1"/>
    <col min="2810" max="2810" width="14.7109375" style="4" customWidth="1"/>
    <col min="2811" max="2811" width="17.28515625" style="4" customWidth="1"/>
    <col min="2812" max="2820" width="0" style="4" hidden="1" customWidth="1"/>
    <col min="2821" max="2821" width="37.140625" style="4" customWidth="1"/>
    <col min="2822" max="3060" width="11.5703125" style="4"/>
    <col min="3061" max="3061" width="8.28515625" style="4" customWidth="1"/>
    <col min="3062" max="3062" width="58.85546875" style="4" customWidth="1"/>
    <col min="3063" max="3063" width="16" style="4" customWidth="1"/>
    <col min="3064" max="3064" width="26" style="4" customWidth="1"/>
    <col min="3065" max="3065" width="15.140625" style="4" customWidth="1"/>
    <col min="3066" max="3066" width="14.7109375" style="4" customWidth="1"/>
    <col min="3067" max="3067" width="17.28515625" style="4" customWidth="1"/>
    <col min="3068" max="3076" width="0" style="4" hidden="1" customWidth="1"/>
    <col min="3077" max="3077" width="37.140625" style="4" customWidth="1"/>
    <col min="3078" max="3316" width="11.5703125" style="4"/>
    <col min="3317" max="3317" width="8.28515625" style="4" customWidth="1"/>
    <col min="3318" max="3318" width="58.85546875" style="4" customWidth="1"/>
    <col min="3319" max="3319" width="16" style="4" customWidth="1"/>
    <col min="3320" max="3320" width="26" style="4" customWidth="1"/>
    <col min="3321" max="3321" width="15.140625" style="4" customWidth="1"/>
    <col min="3322" max="3322" width="14.7109375" style="4" customWidth="1"/>
    <col min="3323" max="3323" width="17.28515625" style="4" customWidth="1"/>
    <col min="3324" max="3332" width="0" style="4" hidden="1" customWidth="1"/>
    <col min="3333" max="3333" width="37.140625" style="4" customWidth="1"/>
    <col min="3334" max="3572" width="11.5703125" style="4"/>
    <col min="3573" max="3573" width="8.28515625" style="4" customWidth="1"/>
    <col min="3574" max="3574" width="58.85546875" style="4" customWidth="1"/>
    <col min="3575" max="3575" width="16" style="4" customWidth="1"/>
    <col min="3576" max="3576" width="26" style="4" customWidth="1"/>
    <col min="3577" max="3577" width="15.140625" style="4" customWidth="1"/>
    <col min="3578" max="3578" width="14.7109375" style="4" customWidth="1"/>
    <col min="3579" max="3579" width="17.28515625" style="4" customWidth="1"/>
    <col min="3580" max="3588" width="0" style="4" hidden="1" customWidth="1"/>
    <col min="3589" max="3589" width="37.140625" style="4" customWidth="1"/>
    <col min="3590" max="3828" width="11.5703125" style="4"/>
    <col min="3829" max="3829" width="8.28515625" style="4" customWidth="1"/>
    <col min="3830" max="3830" width="58.85546875" style="4" customWidth="1"/>
    <col min="3831" max="3831" width="16" style="4" customWidth="1"/>
    <col min="3832" max="3832" width="26" style="4" customWidth="1"/>
    <col min="3833" max="3833" width="15.140625" style="4" customWidth="1"/>
    <col min="3834" max="3834" width="14.7109375" style="4" customWidth="1"/>
    <col min="3835" max="3835" width="17.28515625" style="4" customWidth="1"/>
    <col min="3836" max="3844" width="0" style="4" hidden="1" customWidth="1"/>
    <col min="3845" max="3845" width="37.140625" style="4" customWidth="1"/>
    <col min="3846" max="4084" width="11.5703125" style="4"/>
    <col min="4085" max="4085" width="8.28515625" style="4" customWidth="1"/>
    <col min="4086" max="4086" width="58.85546875" style="4" customWidth="1"/>
    <col min="4087" max="4087" width="16" style="4" customWidth="1"/>
    <col min="4088" max="4088" width="26" style="4" customWidth="1"/>
    <col min="4089" max="4089" width="15.140625" style="4" customWidth="1"/>
    <col min="4090" max="4090" width="14.7109375" style="4" customWidth="1"/>
    <col min="4091" max="4091" width="17.28515625" style="4" customWidth="1"/>
    <col min="4092" max="4100" width="0" style="4" hidden="1" customWidth="1"/>
    <col min="4101" max="4101" width="37.140625" style="4" customWidth="1"/>
    <col min="4102" max="4340" width="11.5703125" style="4"/>
    <col min="4341" max="4341" width="8.28515625" style="4" customWidth="1"/>
    <col min="4342" max="4342" width="58.85546875" style="4" customWidth="1"/>
    <col min="4343" max="4343" width="16" style="4" customWidth="1"/>
    <col min="4344" max="4344" width="26" style="4" customWidth="1"/>
    <col min="4345" max="4345" width="15.140625" style="4" customWidth="1"/>
    <col min="4346" max="4346" width="14.7109375" style="4" customWidth="1"/>
    <col min="4347" max="4347" width="17.28515625" style="4" customWidth="1"/>
    <col min="4348" max="4356" width="0" style="4" hidden="1" customWidth="1"/>
    <col min="4357" max="4357" width="37.140625" style="4" customWidth="1"/>
    <col min="4358" max="4596" width="11.5703125" style="4"/>
    <col min="4597" max="4597" width="8.28515625" style="4" customWidth="1"/>
    <col min="4598" max="4598" width="58.85546875" style="4" customWidth="1"/>
    <col min="4599" max="4599" width="16" style="4" customWidth="1"/>
    <col min="4600" max="4600" width="26" style="4" customWidth="1"/>
    <col min="4601" max="4601" width="15.140625" style="4" customWidth="1"/>
    <col min="4602" max="4602" width="14.7109375" style="4" customWidth="1"/>
    <col min="4603" max="4603" width="17.28515625" style="4" customWidth="1"/>
    <col min="4604" max="4612" width="0" style="4" hidden="1" customWidth="1"/>
    <col min="4613" max="4613" width="37.140625" style="4" customWidth="1"/>
    <col min="4614" max="4852" width="11.5703125" style="4"/>
    <col min="4853" max="4853" width="8.28515625" style="4" customWidth="1"/>
    <col min="4854" max="4854" width="58.85546875" style="4" customWidth="1"/>
    <col min="4855" max="4855" width="16" style="4" customWidth="1"/>
    <col min="4856" max="4856" width="26" style="4" customWidth="1"/>
    <col min="4857" max="4857" width="15.140625" style="4" customWidth="1"/>
    <col min="4858" max="4858" width="14.7109375" style="4" customWidth="1"/>
    <col min="4859" max="4859" width="17.28515625" style="4" customWidth="1"/>
    <col min="4860" max="4868" width="0" style="4" hidden="1" customWidth="1"/>
    <col min="4869" max="4869" width="37.140625" style="4" customWidth="1"/>
    <col min="4870" max="5108" width="11.5703125" style="4"/>
    <col min="5109" max="5109" width="8.28515625" style="4" customWidth="1"/>
    <col min="5110" max="5110" width="58.85546875" style="4" customWidth="1"/>
    <col min="5111" max="5111" width="16" style="4" customWidth="1"/>
    <col min="5112" max="5112" width="26" style="4" customWidth="1"/>
    <col min="5113" max="5113" width="15.140625" style="4" customWidth="1"/>
    <col min="5114" max="5114" width="14.7109375" style="4" customWidth="1"/>
    <col min="5115" max="5115" width="17.28515625" style="4" customWidth="1"/>
    <col min="5116" max="5124" width="0" style="4" hidden="1" customWidth="1"/>
    <col min="5125" max="5125" width="37.140625" style="4" customWidth="1"/>
    <col min="5126" max="5364" width="11.5703125" style="4"/>
    <col min="5365" max="5365" width="8.28515625" style="4" customWidth="1"/>
    <col min="5366" max="5366" width="58.85546875" style="4" customWidth="1"/>
    <col min="5367" max="5367" width="16" style="4" customWidth="1"/>
    <col min="5368" max="5368" width="26" style="4" customWidth="1"/>
    <col min="5369" max="5369" width="15.140625" style="4" customWidth="1"/>
    <col min="5370" max="5370" width="14.7109375" style="4" customWidth="1"/>
    <col min="5371" max="5371" width="17.28515625" style="4" customWidth="1"/>
    <col min="5372" max="5380" width="0" style="4" hidden="1" customWidth="1"/>
    <col min="5381" max="5381" width="37.140625" style="4" customWidth="1"/>
    <col min="5382" max="5620" width="11.5703125" style="4"/>
    <col min="5621" max="5621" width="8.28515625" style="4" customWidth="1"/>
    <col min="5622" max="5622" width="58.85546875" style="4" customWidth="1"/>
    <col min="5623" max="5623" width="16" style="4" customWidth="1"/>
    <col min="5624" max="5624" width="26" style="4" customWidth="1"/>
    <col min="5625" max="5625" width="15.140625" style="4" customWidth="1"/>
    <col min="5626" max="5626" width="14.7109375" style="4" customWidth="1"/>
    <col min="5627" max="5627" width="17.28515625" style="4" customWidth="1"/>
    <col min="5628" max="5636" width="0" style="4" hidden="1" customWidth="1"/>
    <col min="5637" max="5637" width="37.140625" style="4" customWidth="1"/>
    <col min="5638" max="5876" width="11.5703125" style="4"/>
    <col min="5877" max="5877" width="8.28515625" style="4" customWidth="1"/>
    <col min="5878" max="5878" width="58.85546875" style="4" customWidth="1"/>
    <col min="5879" max="5879" width="16" style="4" customWidth="1"/>
    <col min="5880" max="5880" width="26" style="4" customWidth="1"/>
    <col min="5881" max="5881" width="15.140625" style="4" customWidth="1"/>
    <col min="5882" max="5882" width="14.7109375" style="4" customWidth="1"/>
    <col min="5883" max="5883" width="17.28515625" style="4" customWidth="1"/>
    <col min="5884" max="5892" width="0" style="4" hidden="1" customWidth="1"/>
    <col min="5893" max="5893" width="37.140625" style="4" customWidth="1"/>
    <col min="5894" max="6132" width="11.5703125" style="4"/>
    <col min="6133" max="6133" width="8.28515625" style="4" customWidth="1"/>
    <col min="6134" max="6134" width="58.85546875" style="4" customWidth="1"/>
    <col min="6135" max="6135" width="16" style="4" customWidth="1"/>
    <col min="6136" max="6136" width="26" style="4" customWidth="1"/>
    <col min="6137" max="6137" width="15.140625" style="4" customWidth="1"/>
    <col min="6138" max="6138" width="14.7109375" style="4" customWidth="1"/>
    <col min="6139" max="6139" width="17.28515625" style="4" customWidth="1"/>
    <col min="6140" max="6148" width="0" style="4" hidden="1" customWidth="1"/>
    <col min="6149" max="6149" width="37.140625" style="4" customWidth="1"/>
    <col min="6150" max="6388" width="11.5703125" style="4"/>
    <col min="6389" max="6389" width="8.28515625" style="4" customWidth="1"/>
    <col min="6390" max="6390" width="58.85546875" style="4" customWidth="1"/>
    <col min="6391" max="6391" width="16" style="4" customWidth="1"/>
    <col min="6392" max="6392" width="26" style="4" customWidth="1"/>
    <col min="6393" max="6393" width="15.140625" style="4" customWidth="1"/>
    <col min="6394" max="6394" width="14.7109375" style="4" customWidth="1"/>
    <col min="6395" max="6395" width="17.28515625" style="4" customWidth="1"/>
    <col min="6396" max="6404" width="0" style="4" hidden="1" customWidth="1"/>
    <col min="6405" max="6405" width="37.140625" style="4" customWidth="1"/>
    <col min="6406" max="6644" width="11.5703125" style="4"/>
    <col min="6645" max="6645" width="8.28515625" style="4" customWidth="1"/>
    <col min="6646" max="6646" width="58.85546875" style="4" customWidth="1"/>
    <col min="6647" max="6647" width="16" style="4" customWidth="1"/>
    <col min="6648" max="6648" width="26" style="4" customWidth="1"/>
    <col min="6649" max="6649" width="15.140625" style="4" customWidth="1"/>
    <col min="6650" max="6650" width="14.7109375" style="4" customWidth="1"/>
    <col min="6651" max="6651" width="17.28515625" style="4" customWidth="1"/>
    <col min="6652" max="6660" width="0" style="4" hidden="1" customWidth="1"/>
    <col min="6661" max="6661" width="37.140625" style="4" customWidth="1"/>
    <col min="6662" max="6900" width="11.5703125" style="4"/>
    <col min="6901" max="6901" width="8.28515625" style="4" customWidth="1"/>
    <col min="6902" max="6902" width="58.85546875" style="4" customWidth="1"/>
    <col min="6903" max="6903" width="16" style="4" customWidth="1"/>
    <col min="6904" max="6904" width="26" style="4" customWidth="1"/>
    <col min="6905" max="6905" width="15.140625" style="4" customWidth="1"/>
    <col min="6906" max="6906" width="14.7109375" style="4" customWidth="1"/>
    <col min="6907" max="6907" width="17.28515625" style="4" customWidth="1"/>
    <col min="6908" max="6916" width="0" style="4" hidden="1" customWidth="1"/>
    <col min="6917" max="6917" width="37.140625" style="4" customWidth="1"/>
    <col min="6918" max="7156" width="11.5703125" style="4"/>
    <col min="7157" max="7157" width="8.28515625" style="4" customWidth="1"/>
    <col min="7158" max="7158" width="58.85546875" style="4" customWidth="1"/>
    <col min="7159" max="7159" width="16" style="4" customWidth="1"/>
    <col min="7160" max="7160" width="26" style="4" customWidth="1"/>
    <col min="7161" max="7161" width="15.140625" style="4" customWidth="1"/>
    <col min="7162" max="7162" width="14.7109375" style="4" customWidth="1"/>
    <col min="7163" max="7163" width="17.28515625" style="4" customWidth="1"/>
    <col min="7164" max="7172" width="0" style="4" hidden="1" customWidth="1"/>
    <col min="7173" max="7173" width="37.140625" style="4" customWidth="1"/>
    <col min="7174" max="7412" width="11.5703125" style="4"/>
    <col min="7413" max="7413" width="8.28515625" style="4" customWidth="1"/>
    <col min="7414" max="7414" width="58.85546875" style="4" customWidth="1"/>
    <col min="7415" max="7415" width="16" style="4" customWidth="1"/>
    <col min="7416" max="7416" width="26" style="4" customWidth="1"/>
    <col min="7417" max="7417" width="15.140625" style="4" customWidth="1"/>
    <col min="7418" max="7418" width="14.7109375" style="4" customWidth="1"/>
    <col min="7419" max="7419" width="17.28515625" style="4" customWidth="1"/>
    <col min="7420" max="7428" width="0" style="4" hidden="1" customWidth="1"/>
    <col min="7429" max="7429" width="37.140625" style="4" customWidth="1"/>
    <col min="7430" max="7668" width="11.5703125" style="4"/>
    <col min="7669" max="7669" width="8.28515625" style="4" customWidth="1"/>
    <col min="7670" max="7670" width="58.85546875" style="4" customWidth="1"/>
    <col min="7671" max="7671" width="16" style="4" customWidth="1"/>
    <col min="7672" max="7672" width="26" style="4" customWidth="1"/>
    <col min="7673" max="7673" width="15.140625" style="4" customWidth="1"/>
    <col min="7674" max="7674" width="14.7109375" style="4" customWidth="1"/>
    <col min="7675" max="7675" width="17.28515625" style="4" customWidth="1"/>
    <col min="7676" max="7684" width="0" style="4" hidden="1" customWidth="1"/>
    <col min="7685" max="7685" width="37.140625" style="4" customWidth="1"/>
    <col min="7686" max="7924" width="11.5703125" style="4"/>
    <col min="7925" max="7925" width="8.28515625" style="4" customWidth="1"/>
    <col min="7926" max="7926" width="58.85546875" style="4" customWidth="1"/>
    <col min="7927" max="7927" width="16" style="4" customWidth="1"/>
    <col min="7928" max="7928" width="26" style="4" customWidth="1"/>
    <col min="7929" max="7929" width="15.140625" style="4" customWidth="1"/>
    <col min="7930" max="7930" width="14.7109375" style="4" customWidth="1"/>
    <col min="7931" max="7931" width="17.28515625" style="4" customWidth="1"/>
    <col min="7932" max="7940" width="0" style="4" hidden="1" customWidth="1"/>
    <col min="7941" max="7941" width="37.140625" style="4" customWidth="1"/>
    <col min="7942" max="8180" width="11.5703125" style="4"/>
    <col min="8181" max="8181" width="8.28515625" style="4" customWidth="1"/>
    <col min="8182" max="8182" width="58.85546875" style="4" customWidth="1"/>
    <col min="8183" max="8183" width="16" style="4" customWidth="1"/>
    <col min="8184" max="8184" width="26" style="4" customWidth="1"/>
    <col min="8185" max="8185" width="15.140625" style="4" customWidth="1"/>
    <col min="8186" max="8186" width="14.7109375" style="4" customWidth="1"/>
    <col min="8187" max="8187" width="17.28515625" style="4" customWidth="1"/>
    <col min="8188" max="8196" width="0" style="4" hidden="1" customWidth="1"/>
    <col min="8197" max="8197" width="37.140625" style="4" customWidth="1"/>
    <col min="8198" max="8436" width="11.5703125" style="4"/>
    <col min="8437" max="8437" width="8.28515625" style="4" customWidth="1"/>
    <col min="8438" max="8438" width="58.85546875" style="4" customWidth="1"/>
    <col min="8439" max="8439" width="16" style="4" customWidth="1"/>
    <col min="8440" max="8440" width="26" style="4" customWidth="1"/>
    <col min="8441" max="8441" width="15.140625" style="4" customWidth="1"/>
    <col min="8442" max="8442" width="14.7109375" style="4" customWidth="1"/>
    <col min="8443" max="8443" width="17.28515625" style="4" customWidth="1"/>
    <col min="8444" max="8452" width="0" style="4" hidden="1" customWidth="1"/>
    <col min="8453" max="8453" width="37.140625" style="4" customWidth="1"/>
    <col min="8454" max="8692" width="11.5703125" style="4"/>
    <col min="8693" max="8693" width="8.28515625" style="4" customWidth="1"/>
    <col min="8694" max="8694" width="58.85546875" style="4" customWidth="1"/>
    <col min="8695" max="8695" width="16" style="4" customWidth="1"/>
    <col min="8696" max="8696" width="26" style="4" customWidth="1"/>
    <col min="8697" max="8697" width="15.140625" style="4" customWidth="1"/>
    <col min="8698" max="8698" width="14.7109375" style="4" customWidth="1"/>
    <col min="8699" max="8699" width="17.28515625" style="4" customWidth="1"/>
    <col min="8700" max="8708" width="0" style="4" hidden="1" customWidth="1"/>
    <col min="8709" max="8709" width="37.140625" style="4" customWidth="1"/>
    <col min="8710" max="8948" width="11.5703125" style="4"/>
    <col min="8949" max="8949" width="8.28515625" style="4" customWidth="1"/>
    <col min="8950" max="8950" width="58.85546875" style="4" customWidth="1"/>
    <col min="8951" max="8951" width="16" style="4" customWidth="1"/>
    <col min="8952" max="8952" width="26" style="4" customWidth="1"/>
    <col min="8953" max="8953" width="15.140625" style="4" customWidth="1"/>
    <col min="8954" max="8954" width="14.7109375" style="4" customWidth="1"/>
    <col min="8955" max="8955" width="17.28515625" style="4" customWidth="1"/>
    <col min="8956" max="8964" width="0" style="4" hidden="1" customWidth="1"/>
    <col min="8965" max="8965" width="37.140625" style="4" customWidth="1"/>
    <col min="8966" max="9204" width="11.5703125" style="4"/>
    <col min="9205" max="9205" width="8.28515625" style="4" customWidth="1"/>
    <col min="9206" max="9206" width="58.85546875" style="4" customWidth="1"/>
    <col min="9207" max="9207" width="16" style="4" customWidth="1"/>
    <col min="9208" max="9208" width="26" style="4" customWidth="1"/>
    <col min="9209" max="9209" width="15.140625" style="4" customWidth="1"/>
    <col min="9210" max="9210" width="14.7109375" style="4" customWidth="1"/>
    <col min="9211" max="9211" width="17.28515625" style="4" customWidth="1"/>
    <col min="9212" max="9220" width="0" style="4" hidden="1" customWidth="1"/>
    <col min="9221" max="9221" width="37.140625" style="4" customWidth="1"/>
    <col min="9222" max="9460" width="11.5703125" style="4"/>
    <col min="9461" max="9461" width="8.28515625" style="4" customWidth="1"/>
    <col min="9462" max="9462" width="58.85546875" style="4" customWidth="1"/>
    <col min="9463" max="9463" width="16" style="4" customWidth="1"/>
    <col min="9464" max="9464" width="26" style="4" customWidth="1"/>
    <col min="9465" max="9465" width="15.140625" style="4" customWidth="1"/>
    <col min="9466" max="9466" width="14.7109375" style="4" customWidth="1"/>
    <col min="9467" max="9467" width="17.28515625" style="4" customWidth="1"/>
    <col min="9468" max="9476" width="0" style="4" hidden="1" customWidth="1"/>
    <col min="9477" max="9477" width="37.140625" style="4" customWidth="1"/>
    <col min="9478" max="9716" width="11.5703125" style="4"/>
    <col min="9717" max="9717" width="8.28515625" style="4" customWidth="1"/>
    <col min="9718" max="9718" width="58.85546875" style="4" customWidth="1"/>
    <col min="9719" max="9719" width="16" style="4" customWidth="1"/>
    <col min="9720" max="9720" width="26" style="4" customWidth="1"/>
    <col min="9721" max="9721" width="15.140625" style="4" customWidth="1"/>
    <col min="9722" max="9722" width="14.7109375" style="4" customWidth="1"/>
    <col min="9723" max="9723" width="17.28515625" style="4" customWidth="1"/>
    <col min="9724" max="9732" width="0" style="4" hidden="1" customWidth="1"/>
    <col min="9733" max="9733" width="37.140625" style="4" customWidth="1"/>
    <col min="9734" max="9972" width="11.5703125" style="4"/>
    <col min="9973" max="9973" width="8.28515625" style="4" customWidth="1"/>
    <col min="9974" max="9974" width="58.85546875" style="4" customWidth="1"/>
    <col min="9975" max="9975" width="16" style="4" customWidth="1"/>
    <col min="9976" max="9976" width="26" style="4" customWidth="1"/>
    <col min="9977" max="9977" width="15.140625" style="4" customWidth="1"/>
    <col min="9978" max="9978" width="14.7109375" style="4" customWidth="1"/>
    <col min="9979" max="9979" width="17.28515625" style="4" customWidth="1"/>
    <col min="9980" max="9988" width="0" style="4" hidden="1" customWidth="1"/>
    <col min="9989" max="9989" width="37.140625" style="4" customWidth="1"/>
    <col min="9990" max="10228" width="11.5703125" style="4"/>
    <col min="10229" max="10229" width="8.28515625" style="4" customWidth="1"/>
    <col min="10230" max="10230" width="58.85546875" style="4" customWidth="1"/>
    <col min="10231" max="10231" width="16" style="4" customWidth="1"/>
    <col min="10232" max="10232" width="26" style="4" customWidth="1"/>
    <col min="10233" max="10233" width="15.140625" style="4" customWidth="1"/>
    <col min="10234" max="10234" width="14.7109375" style="4" customWidth="1"/>
    <col min="10235" max="10235" width="17.28515625" style="4" customWidth="1"/>
    <col min="10236" max="10244" width="0" style="4" hidden="1" customWidth="1"/>
    <col min="10245" max="10245" width="37.140625" style="4" customWidth="1"/>
    <col min="10246" max="10484" width="11.5703125" style="4"/>
    <col min="10485" max="10485" width="8.28515625" style="4" customWidth="1"/>
    <col min="10486" max="10486" width="58.85546875" style="4" customWidth="1"/>
    <col min="10487" max="10487" width="16" style="4" customWidth="1"/>
    <col min="10488" max="10488" width="26" style="4" customWidth="1"/>
    <col min="10489" max="10489" width="15.140625" style="4" customWidth="1"/>
    <col min="10490" max="10490" width="14.7109375" style="4" customWidth="1"/>
    <col min="10491" max="10491" width="17.28515625" style="4" customWidth="1"/>
    <col min="10492" max="10500" width="0" style="4" hidden="1" customWidth="1"/>
    <col min="10501" max="10501" width="37.140625" style="4" customWidth="1"/>
    <col min="10502" max="10740" width="11.5703125" style="4"/>
    <col min="10741" max="10741" width="8.28515625" style="4" customWidth="1"/>
    <col min="10742" max="10742" width="58.85546875" style="4" customWidth="1"/>
    <col min="10743" max="10743" width="16" style="4" customWidth="1"/>
    <col min="10744" max="10744" width="26" style="4" customWidth="1"/>
    <col min="10745" max="10745" width="15.140625" style="4" customWidth="1"/>
    <col min="10746" max="10746" width="14.7109375" style="4" customWidth="1"/>
    <col min="10747" max="10747" width="17.28515625" style="4" customWidth="1"/>
    <col min="10748" max="10756" width="0" style="4" hidden="1" customWidth="1"/>
    <col min="10757" max="10757" width="37.140625" style="4" customWidth="1"/>
    <col min="10758" max="10996" width="11.5703125" style="4"/>
    <col min="10997" max="10997" width="8.28515625" style="4" customWidth="1"/>
    <col min="10998" max="10998" width="58.85546875" style="4" customWidth="1"/>
    <col min="10999" max="10999" width="16" style="4" customWidth="1"/>
    <col min="11000" max="11000" width="26" style="4" customWidth="1"/>
    <col min="11001" max="11001" width="15.140625" style="4" customWidth="1"/>
    <col min="11002" max="11002" width="14.7109375" style="4" customWidth="1"/>
    <col min="11003" max="11003" width="17.28515625" style="4" customWidth="1"/>
    <col min="11004" max="11012" width="0" style="4" hidden="1" customWidth="1"/>
    <col min="11013" max="11013" width="37.140625" style="4" customWidth="1"/>
    <col min="11014" max="11252" width="11.5703125" style="4"/>
    <col min="11253" max="11253" width="8.28515625" style="4" customWidth="1"/>
    <col min="11254" max="11254" width="58.85546875" style="4" customWidth="1"/>
    <col min="11255" max="11255" width="16" style="4" customWidth="1"/>
    <col min="11256" max="11256" width="26" style="4" customWidth="1"/>
    <col min="11257" max="11257" width="15.140625" style="4" customWidth="1"/>
    <col min="11258" max="11258" width="14.7109375" style="4" customWidth="1"/>
    <col min="11259" max="11259" width="17.28515625" style="4" customWidth="1"/>
    <col min="11260" max="11268" width="0" style="4" hidden="1" customWidth="1"/>
    <col min="11269" max="11269" width="37.140625" style="4" customWidth="1"/>
    <col min="11270" max="11508" width="11.5703125" style="4"/>
    <col min="11509" max="11509" width="8.28515625" style="4" customWidth="1"/>
    <col min="11510" max="11510" width="58.85546875" style="4" customWidth="1"/>
    <col min="11511" max="11511" width="16" style="4" customWidth="1"/>
    <col min="11512" max="11512" width="26" style="4" customWidth="1"/>
    <col min="11513" max="11513" width="15.140625" style="4" customWidth="1"/>
    <col min="11514" max="11514" width="14.7109375" style="4" customWidth="1"/>
    <col min="11515" max="11515" width="17.28515625" style="4" customWidth="1"/>
    <col min="11516" max="11524" width="0" style="4" hidden="1" customWidth="1"/>
    <col min="11525" max="11525" width="37.140625" style="4" customWidth="1"/>
    <col min="11526" max="11764" width="11.5703125" style="4"/>
    <col min="11765" max="11765" width="8.28515625" style="4" customWidth="1"/>
    <col min="11766" max="11766" width="58.85546875" style="4" customWidth="1"/>
    <col min="11767" max="11767" width="16" style="4" customWidth="1"/>
    <col min="11768" max="11768" width="26" style="4" customWidth="1"/>
    <col min="11769" max="11769" width="15.140625" style="4" customWidth="1"/>
    <col min="11770" max="11770" width="14.7109375" style="4" customWidth="1"/>
    <col min="11771" max="11771" width="17.28515625" style="4" customWidth="1"/>
    <col min="11772" max="11780" width="0" style="4" hidden="1" customWidth="1"/>
    <col min="11781" max="11781" width="37.140625" style="4" customWidth="1"/>
    <col min="11782" max="12020" width="11.5703125" style="4"/>
    <col min="12021" max="12021" width="8.28515625" style="4" customWidth="1"/>
    <col min="12022" max="12022" width="58.85546875" style="4" customWidth="1"/>
    <col min="12023" max="12023" width="16" style="4" customWidth="1"/>
    <col min="12024" max="12024" width="26" style="4" customWidth="1"/>
    <col min="12025" max="12025" width="15.140625" style="4" customWidth="1"/>
    <col min="12026" max="12026" width="14.7109375" style="4" customWidth="1"/>
    <col min="12027" max="12027" width="17.28515625" style="4" customWidth="1"/>
    <col min="12028" max="12036" width="0" style="4" hidden="1" customWidth="1"/>
    <col min="12037" max="12037" width="37.140625" style="4" customWidth="1"/>
    <col min="12038" max="12276" width="11.5703125" style="4"/>
    <col min="12277" max="12277" width="8.28515625" style="4" customWidth="1"/>
    <col min="12278" max="12278" width="58.85546875" style="4" customWidth="1"/>
    <col min="12279" max="12279" width="16" style="4" customWidth="1"/>
    <col min="12280" max="12280" width="26" style="4" customWidth="1"/>
    <col min="12281" max="12281" width="15.140625" style="4" customWidth="1"/>
    <col min="12282" max="12282" width="14.7109375" style="4" customWidth="1"/>
    <col min="12283" max="12283" width="17.28515625" style="4" customWidth="1"/>
    <col min="12284" max="12292" width="0" style="4" hidden="1" customWidth="1"/>
    <col min="12293" max="12293" width="37.140625" style="4" customWidth="1"/>
    <col min="12294" max="12532" width="11.5703125" style="4"/>
    <col min="12533" max="12533" width="8.28515625" style="4" customWidth="1"/>
    <col min="12534" max="12534" width="58.85546875" style="4" customWidth="1"/>
    <col min="12535" max="12535" width="16" style="4" customWidth="1"/>
    <col min="12536" max="12536" width="26" style="4" customWidth="1"/>
    <col min="12537" max="12537" width="15.140625" style="4" customWidth="1"/>
    <col min="12538" max="12538" width="14.7109375" style="4" customWidth="1"/>
    <col min="12539" max="12539" width="17.28515625" style="4" customWidth="1"/>
    <col min="12540" max="12548" width="0" style="4" hidden="1" customWidth="1"/>
    <col min="12549" max="12549" width="37.140625" style="4" customWidth="1"/>
    <col min="12550" max="12788" width="11.5703125" style="4"/>
    <col min="12789" max="12789" width="8.28515625" style="4" customWidth="1"/>
    <col min="12790" max="12790" width="58.85546875" style="4" customWidth="1"/>
    <col min="12791" max="12791" width="16" style="4" customWidth="1"/>
    <col min="12792" max="12792" width="26" style="4" customWidth="1"/>
    <col min="12793" max="12793" width="15.140625" style="4" customWidth="1"/>
    <col min="12794" max="12794" width="14.7109375" style="4" customWidth="1"/>
    <col min="12795" max="12795" width="17.28515625" style="4" customWidth="1"/>
    <col min="12796" max="12804" width="0" style="4" hidden="1" customWidth="1"/>
    <col min="12805" max="12805" width="37.140625" style="4" customWidth="1"/>
    <col min="12806" max="13044" width="11.5703125" style="4"/>
    <col min="13045" max="13045" width="8.28515625" style="4" customWidth="1"/>
    <col min="13046" max="13046" width="58.85546875" style="4" customWidth="1"/>
    <col min="13047" max="13047" width="16" style="4" customWidth="1"/>
    <col min="13048" max="13048" width="26" style="4" customWidth="1"/>
    <col min="13049" max="13049" width="15.140625" style="4" customWidth="1"/>
    <col min="13050" max="13050" width="14.7109375" style="4" customWidth="1"/>
    <col min="13051" max="13051" width="17.28515625" style="4" customWidth="1"/>
    <col min="13052" max="13060" width="0" style="4" hidden="1" customWidth="1"/>
    <col min="13061" max="13061" width="37.140625" style="4" customWidth="1"/>
    <col min="13062" max="13300" width="11.5703125" style="4"/>
    <col min="13301" max="13301" width="8.28515625" style="4" customWidth="1"/>
    <col min="13302" max="13302" width="58.85546875" style="4" customWidth="1"/>
    <col min="13303" max="13303" width="16" style="4" customWidth="1"/>
    <col min="13304" max="13304" width="26" style="4" customWidth="1"/>
    <col min="13305" max="13305" width="15.140625" style="4" customWidth="1"/>
    <col min="13306" max="13306" width="14.7109375" style="4" customWidth="1"/>
    <col min="13307" max="13307" width="17.28515625" style="4" customWidth="1"/>
    <col min="13308" max="13316" width="0" style="4" hidden="1" customWidth="1"/>
    <col min="13317" max="13317" width="37.140625" style="4" customWidth="1"/>
    <col min="13318" max="13556" width="11.5703125" style="4"/>
    <col min="13557" max="13557" width="8.28515625" style="4" customWidth="1"/>
    <col min="13558" max="13558" width="58.85546875" style="4" customWidth="1"/>
    <col min="13559" max="13559" width="16" style="4" customWidth="1"/>
    <col min="13560" max="13560" width="26" style="4" customWidth="1"/>
    <col min="13561" max="13561" width="15.140625" style="4" customWidth="1"/>
    <col min="13562" max="13562" width="14.7109375" style="4" customWidth="1"/>
    <col min="13563" max="13563" width="17.28515625" style="4" customWidth="1"/>
    <col min="13564" max="13572" width="0" style="4" hidden="1" customWidth="1"/>
    <col min="13573" max="13573" width="37.140625" style="4" customWidth="1"/>
    <col min="13574" max="13812" width="11.5703125" style="4"/>
    <col min="13813" max="13813" width="8.28515625" style="4" customWidth="1"/>
    <col min="13814" max="13814" width="58.85546875" style="4" customWidth="1"/>
    <col min="13815" max="13815" width="16" style="4" customWidth="1"/>
    <col min="13816" max="13816" width="26" style="4" customWidth="1"/>
    <col min="13817" max="13817" width="15.140625" style="4" customWidth="1"/>
    <col min="13818" max="13818" width="14.7109375" style="4" customWidth="1"/>
    <col min="13819" max="13819" width="17.28515625" style="4" customWidth="1"/>
    <col min="13820" max="13828" width="0" style="4" hidden="1" customWidth="1"/>
    <col min="13829" max="13829" width="37.140625" style="4" customWidth="1"/>
    <col min="13830" max="14068" width="11.5703125" style="4"/>
    <col min="14069" max="14069" width="8.28515625" style="4" customWidth="1"/>
    <col min="14070" max="14070" width="58.85546875" style="4" customWidth="1"/>
    <col min="14071" max="14071" width="16" style="4" customWidth="1"/>
    <col min="14072" max="14072" width="26" style="4" customWidth="1"/>
    <col min="14073" max="14073" width="15.140625" style="4" customWidth="1"/>
    <col min="14074" max="14074" width="14.7109375" style="4" customWidth="1"/>
    <col min="14075" max="14075" width="17.28515625" style="4" customWidth="1"/>
    <col min="14076" max="14084" width="0" style="4" hidden="1" customWidth="1"/>
    <col min="14085" max="14085" width="37.140625" style="4" customWidth="1"/>
    <col min="14086" max="14324" width="11.5703125" style="4"/>
    <col min="14325" max="14325" width="8.28515625" style="4" customWidth="1"/>
    <col min="14326" max="14326" width="58.85546875" style="4" customWidth="1"/>
    <col min="14327" max="14327" width="16" style="4" customWidth="1"/>
    <col min="14328" max="14328" width="26" style="4" customWidth="1"/>
    <col min="14329" max="14329" width="15.140625" style="4" customWidth="1"/>
    <col min="14330" max="14330" width="14.7109375" style="4" customWidth="1"/>
    <col min="14331" max="14331" width="17.28515625" style="4" customWidth="1"/>
    <col min="14332" max="14340" width="0" style="4" hidden="1" customWidth="1"/>
    <col min="14341" max="14341" width="37.140625" style="4" customWidth="1"/>
    <col min="14342" max="14580" width="11.5703125" style="4"/>
    <col min="14581" max="14581" width="8.28515625" style="4" customWidth="1"/>
    <col min="14582" max="14582" width="58.85546875" style="4" customWidth="1"/>
    <col min="14583" max="14583" width="16" style="4" customWidth="1"/>
    <col min="14584" max="14584" width="26" style="4" customWidth="1"/>
    <col min="14585" max="14585" width="15.140625" style="4" customWidth="1"/>
    <col min="14586" max="14586" width="14.7109375" style="4" customWidth="1"/>
    <col min="14587" max="14587" width="17.28515625" style="4" customWidth="1"/>
    <col min="14588" max="14596" width="0" style="4" hidden="1" customWidth="1"/>
    <col min="14597" max="14597" width="37.140625" style="4" customWidth="1"/>
    <col min="14598" max="14836" width="11.5703125" style="4"/>
    <col min="14837" max="14837" width="8.28515625" style="4" customWidth="1"/>
    <col min="14838" max="14838" width="58.85546875" style="4" customWidth="1"/>
    <col min="14839" max="14839" width="16" style="4" customWidth="1"/>
    <col min="14840" max="14840" width="26" style="4" customWidth="1"/>
    <col min="14841" max="14841" width="15.140625" style="4" customWidth="1"/>
    <col min="14842" max="14842" width="14.7109375" style="4" customWidth="1"/>
    <col min="14843" max="14843" width="17.28515625" style="4" customWidth="1"/>
    <col min="14844" max="14852" width="0" style="4" hidden="1" customWidth="1"/>
    <col min="14853" max="14853" width="37.140625" style="4" customWidth="1"/>
    <col min="14854" max="15092" width="11.5703125" style="4"/>
    <col min="15093" max="15093" width="8.28515625" style="4" customWidth="1"/>
    <col min="15094" max="15094" width="58.85546875" style="4" customWidth="1"/>
    <col min="15095" max="15095" width="16" style="4" customWidth="1"/>
    <col min="15096" max="15096" width="26" style="4" customWidth="1"/>
    <col min="15097" max="15097" width="15.140625" style="4" customWidth="1"/>
    <col min="15098" max="15098" width="14.7109375" style="4" customWidth="1"/>
    <col min="15099" max="15099" width="17.28515625" style="4" customWidth="1"/>
    <col min="15100" max="15108" width="0" style="4" hidden="1" customWidth="1"/>
    <col min="15109" max="15109" width="37.140625" style="4" customWidth="1"/>
    <col min="15110" max="15348" width="11.5703125" style="4"/>
    <col min="15349" max="15349" width="8.28515625" style="4" customWidth="1"/>
    <col min="15350" max="15350" width="58.85546875" style="4" customWidth="1"/>
    <col min="15351" max="15351" width="16" style="4" customWidth="1"/>
    <col min="15352" max="15352" width="26" style="4" customWidth="1"/>
    <col min="15353" max="15353" width="15.140625" style="4" customWidth="1"/>
    <col min="15354" max="15354" width="14.7109375" style="4" customWidth="1"/>
    <col min="15355" max="15355" width="17.28515625" style="4" customWidth="1"/>
    <col min="15356" max="15364" width="0" style="4" hidden="1" customWidth="1"/>
    <col min="15365" max="15365" width="37.140625" style="4" customWidth="1"/>
    <col min="15366" max="15604" width="11.5703125" style="4"/>
    <col min="15605" max="15605" width="8.28515625" style="4" customWidth="1"/>
    <col min="15606" max="15606" width="58.85546875" style="4" customWidth="1"/>
    <col min="15607" max="15607" width="16" style="4" customWidth="1"/>
    <col min="15608" max="15608" width="26" style="4" customWidth="1"/>
    <col min="15609" max="15609" width="15.140625" style="4" customWidth="1"/>
    <col min="15610" max="15610" width="14.7109375" style="4" customWidth="1"/>
    <col min="15611" max="15611" width="17.28515625" style="4" customWidth="1"/>
    <col min="15612" max="15620" width="0" style="4" hidden="1" customWidth="1"/>
    <col min="15621" max="15621" width="37.140625" style="4" customWidth="1"/>
    <col min="15622" max="15860" width="11.5703125" style="4"/>
    <col min="15861" max="15861" width="8.28515625" style="4" customWidth="1"/>
    <col min="15862" max="15862" width="58.85546875" style="4" customWidth="1"/>
    <col min="15863" max="15863" width="16" style="4" customWidth="1"/>
    <col min="15864" max="15864" width="26" style="4" customWidth="1"/>
    <col min="15865" max="15865" width="15.140625" style="4" customWidth="1"/>
    <col min="15866" max="15866" width="14.7109375" style="4" customWidth="1"/>
    <col min="15867" max="15867" width="17.28515625" style="4" customWidth="1"/>
    <col min="15868" max="15876" width="0" style="4" hidden="1" customWidth="1"/>
    <col min="15877" max="15877" width="37.140625" style="4" customWidth="1"/>
    <col min="15878" max="16116" width="11.5703125" style="4"/>
    <col min="16117" max="16117" width="8.28515625" style="4" customWidth="1"/>
    <col min="16118" max="16118" width="58.85546875" style="4" customWidth="1"/>
    <col min="16119" max="16119" width="16" style="4" customWidth="1"/>
    <col min="16120" max="16120" width="26" style="4" customWidth="1"/>
    <col min="16121" max="16121" width="15.140625" style="4" customWidth="1"/>
    <col min="16122" max="16122" width="14.7109375" style="4" customWidth="1"/>
    <col min="16123" max="16123" width="17.28515625" style="4" customWidth="1"/>
    <col min="16124" max="16132" width="0" style="4" hidden="1" customWidth="1"/>
    <col min="16133" max="16133" width="37.140625" style="4" customWidth="1"/>
    <col min="16134" max="16384" width="11.5703125" style="4"/>
  </cols>
  <sheetData>
    <row r="1" spans="1:5" ht="32.25" customHeight="1" x14ac:dyDescent="0.3">
      <c r="A1" s="96" t="s">
        <v>0</v>
      </c>
      <c r="B1" s="96"/>
      <c r="C1" s="91"/>
      <c r="D1" s="97" t="s">
        <v>1</v>
      </c>
      <c r="E1" s="97"/>
    </row>
    <row r="2" spans="1:5" ht="21.6" customHeight="1" x14ac:dyDescent="0.25">
      <c r="C2" s="92"/>
      <c r="D2" s="99" t="s">
        <v>3</v>
      </c>
      <c r="E2" s="99"/>
    </row>
    <row r="3" spans="1:5" ht="84" customHeight="1" x14ac:dyDescent="0.25">
      <c r="A3" s="98" t="s">
        <v>2</v>
      </c>
      <c r="B3" s="98"/>
      <c r="C3" s="92"/>
      <c r="D3" s="100" t="s">
        <v>73</v>
      </c>
      <c r="E3" s="100"/>
    </row>
    <row r="4" spans="1:5" ht="35.1" customHeight="1" x14ac:dyDescent="0.25">
      <c r="A4" s="98" t="s">
        <v>74</v>
      </c>
      <c r="B4" s="98"/>
      <c r="C4" s="92"/>
      <c r="D4" s="98" t="s">
        <v>75</v>
      </c>
      <c r="E4" s="98"/>
    </row>
    <row r="5" spans="1:5" ht="45" customHeight="1" x14ac:dyDescent="0.25">
      <c r="A5" s="98" t="s">
        <v>7</v>
      </c>
      <c r="B5" s="98"/>
      <c r="C5" s="92"/>
      <c r="D5" s="99" t="s">
        <v>8</v>
      </c>
      <c r="E5" s="99"/>
    </row>
    <row r="6" spans="1:5" ht="18.75" x14ac:dyDescent="0.3">
      <c r="A6" s="92"/>
      <c r="B6" s="92"/>
      <c r="C6" s="92"/>
      <c r="D6" s="8"/>
      <c r="E6" s="8"/>
    </row>
    <row r="7" spans="1:5" ht="26.25" customHeight="1" x14ac:dyDescent="0.25">
      <c r="A7" s="99" t="s">
        <v>76</v>
      </c>
      <c r="B7" s="99"/>
      <c r="C7" s="99"/>
      <c r="D7" s="99"/>
      <c r="E7" s="99"/>
    </row>
    <row r="8" spans="1:5" ht="26.25" customHeight="1" x14ac:dyDescent="0.25">
      <c r="A8" s="99" t="s">
        <v>10</v>
      </c>
      <c r="B8" s="99"/>
      <c r="C8" s="99"/>
      <c r="D8" s="99"/>
      <c r="E8" s="99"/>
    </row>
    <row r="9" spans="1:5" ht="26.25" customHeight="1" x14ac:dyDescent="0.25">
      <c r="A9" s="95" t="s">
        <v>11</v>
      </c>
      <c r="B9" s="95"/>
      <c r="C9" s="95"/>
      <c r="D9" s="95"/>
      <c r="E9" s="95"/>
    </row>
    <row r="10" spans="1:5" ht="37.5" customHeight="1" x14ac:dyDescent="0.25">
      <c r="A10" s="95" t="s">
        <v>12</v>
      </c>
      <c r="B10" s="95"/>
      <c r="C10" s="95"/>
      <c r="D10" s="95"/>
      <c r="E10" s="95"/>
    </row>
    <row r="11" spans="1:5" ht="111.75" customHeight="1" x14ac:dyDescent="0.25">
      <c r="A11" s="11" t="s">
        <v>13</v>
      </c>
      <c r="B11" s="11" t="s">
        <v>14</v>
      </c>
      <c r="C11" s="11" t="s">
        <v>15</v>
      </c>
      <c r="D11" s="11" t="s">
        <v>16</v>
      </c>
      <c r="E11" s="12" t="s">
        <v>17</v>
      </c>
    </row>
    <row r="12" spans="1:5" ht="15.75" customHeight="1" x14ac:dyDescent="0.25">
      <c r="A12" s="15" t="s">
        <v>23</v>
      </c>
      <c r="B12" s="16"/>
      <c r="C12" s="16"/>
      <c r="D12" s="16"/>
      <c r="E12" s="16"/>
    </row>
    <row r="13" spans="1:5" s="28" customFormat="1" ht="31.5" customHeight="1" x14ac:dyDescent="0.3">
      <c r="A13" s="19">
        <v>1</v>
      </c>
      <c r="B13" s="20" t="str">
        <f>[1]кошторис!B49</f>
        <v>Інформаційна підтримка офіційного порталу ЛМР</v>
      </c>
      <c r="C13" s="21" t="s">
        <v>24</v>
      </c>
      <c r="D13" s="22">
        <v>11663.37</v>
      </c>
      <c r="E13" s="23"/>
    </row>
    <row r="14" spans="1:5" s="28" customFormat="1" ht="31.5" customHeight="1" x14ac:dyDescent="0.3">
      <c r="A14" s="19">
        <v>2</v>
      </c>
      <c r="B14" s="20" t="str">
        <f>[1]кошторис!B50</f>
        <v>Технічна підтримка  офіційного порталу ЛМР</v>
      </c>
      <c r="C14" s="21" t="s">
        <v>24</v>
      </c>
      <c r="D14" s="22">
        <v>6803.17</v>
      </c>
      <c r="E14" s="29"/>
    </row>
    <row r="15" spans="1:5" s="28" customFormat="1" ht="31.5" customHeight="1" x14ac:dyDescent="0.3">
      <c r="A15" s="19">
        <v>3</v>
      </c>
      <c r="B15" s="20" t="str">
        <f>[1]кошторис!B51</f>
        <v xml:space="preserve"> Хостинг офіційного порталу ЛМР</v>
      </c>
      <c r="C15" s="21" t="s">
        <v>24</v>
      </c>
      <c r="D15" s="22">
        <v>4573.75</v>
      </c>
      <c r="E15" s="29"/>
    </row>
    <row r="16" spans="1:5" ht="30.75" customHeight="1" x14ac:dyDescent="0.3">
      <c r="A16" s="31"/>
      <c r="B16" s="32" t="s">
        <v>26</v>
      </c>
      <c r="C16" s="33"/>
      <c r="D16" s="22"/>
      <c r="E16" s="23"/>
    </row>
    <row r="17" spans="1:5" ht="39.950000000000003" customHeight="1" x14ac:dyDescent="0.3">
      <c r="A17" s="19">
        <v>5</v>
      </c>
      <c r="B17" s="20" t="str">
        <f>[1]кошторис!B55</f>
        <v>Доступ та підтримка систем електроного документообігу</v>
      </c>
      <c r="C17" s="35" t="s">
        <v>27</v>
      </c>
      <c r="D17" s="22">
        <v>131.22999999999999</v>
      </c>
      <c r="E17" s="23"/>
    </row>
    <row r="18" spans="1:5" ht="39.950000000000003" customHeight="1" x14ac:dyDescent="0.3">
      <c r="A18" s="19">
        <v>6</v>
      </c>
      <c r="B18" s="20" t="str">
        <f>[1]кошторис!B56</f>
        <v xml:space="preserve">Доступ та підтримка програмного забезпечення "Кошторис" </v>
      </c>
      <c r="C18" s="35" t="s">
        <v>27</v>
      </c>
      <c r="D18" s="22">
        <v>1009.79</v>
      </c>
      <c r="E18" s="23"/>
    </row>
    <row r="19" spans="1:5" ht="46.9" customHeight="1" x14ac:dyDescent="0.25">
      <c r="A19" s="19">
        <v>7</v>
      </c>
      <c r="B19" s="20" t="str">
        <f>[1]кошторис!B57</f>
        <v>Адміністрування доступу до порталу 1580, реєстру територіальної громади та інші (веб перегляд)</v>
      </c>
      <c r="C19" s="35" t="s">
        <v>27</v>
      </c>
      <c r="D19" s="22">
        <v>172.54999999999998</v>
      </c>
      <c r="E19" s="36"/>
    </row>
    <row r="20" spans="1:5" ht="113.25" customHeight="1" x14ac:dyDescent="0.25">
      <c r="A20" s="19">
        <v>8</v>
      </c>
      <c r="B20" s="20" t="str">
        <f>[1]кошторис!B58</f>
        <v>Послуга з забезпечення формування запиту для отримання інформації з реєстру територіальної громади (діє за умови підключення адміністрування доступу до реєстру (веб інтерфейс))</v>
      </c>
      <c r="C20" s="35" t="s">
        <v>28</v>
      </c>
      <c r="D20" s="22">
        <v>79.17</v>
      </c>
      <c r="E20" s="36"/>
    </row>
    <row r="21" spans="1:5" s="28" customFormat="1" ht="83.25" hidden="1" customHeight="1" x14ac:dyDescent="0.3">
      <c r="A21" s="19"/>
      <c r="B21" s="20" t="e">
        <f>[1]кошторис!#REF!</f>
        <v>#REF!</v>
      </c>
      <c r="C21" s="35" t="s">
        <v>28</v>
      </c>
      <c r="D21" s="22" t="e">
        <v>#REF!</v>
      </c>
      <c r="E21" s="36"/>
    </row>
    <row r="22" spans="1:5" s="28" customFormat="1" ht="50.25" customHeight="1" x14ac:dyDescent="0.3">
      <c r="A22" s="19">
        <v>9</v>
      </c>
      <c r="B22" s="20" t="str">
        <f>[1]кошторис!B59</f>
        <v xml:space="preserve">Доступ та підтримка  розробленого програмного забезпечення </v>
      </c>
      <c r="C22" s="35" t="s">
        <v>27</v>
      </c>
      <c r="D22" s="22">
        <v>1005.29</v>
      </c>
      <c r="E22" s="36"/>
    </row>
    <row r="23" spans="1:5" ht="37.9" customHeight="1" x14ac:dyDescent="0.3">
      <c r="A23" s="19">
        <v>10</v>
      </c>
      <c r="B23" s="20" t="str">
        <f>[1]кошторис!B60</f>
        <v xml:space="preserve">Доступ до картографічного програмного забезпечення </v>
      </c>
      <c r="C23" s="35" t="s">
        <v>27</v>
      </c>
      <c r="D23" s="22">
        <v>971.95</v>
      </c>
      <c r="E23" s="23"/>
    </row>
    <row r="24" spans="1:5" ht="87" customHeight="1" x14ac:dyDescent="0.3">
      <c r="A24" s="19">
        <v>11</v>
      </c>
      <c r="B24" s="20" t="str">
        <f>[1]кошторис!B61</f>
        <v>Адміністрування доступу до поштового сервера (1 скринька обємом до 1 Гб)</v>
      </c>
      <c r="C24" s="35" t="s">
        <v>29</v>
      </c>
      <c r="D24" s="22">
        <v>22.94</v>
      </c>
      <c r="E24" s="23"/>
    </row>
    <row r="25" spans="1:5" ht="51" customHeight="1" x14ac:dyDescent="0.3">
      <c r="A25" s="19">
        <v>12</v>
      </c>
      <c r="B25" s="20" t="str">
        <f>[1]кошторис!B62</f>
        <v>Антивірусний захист</v>
      </c>
      <c r="C25" s="35" t="s">
        <v>27</v>
      </c>
      <c r="D25" s="22">
        <v>26.2</v>
      </c>
      <c r="E25" s="23"/>
    </row>
    <row r="26" spans="1:5" ht="33.75" customHeight="1" x14ac:dyDescent="0.3">
      <c r="A26" s="31"/>
      <c r="B26" s="32" t="s">
        <v>30</v>
      </c>
      <c r="C26" s="33"/>
      <c r="D26" s="22"/>
      <c r="E26" s="23"/>
    </row>
    <row r="27" spans="1:5" ht="39.950000000000003" customHeight="1" x14ac:dyDescent="0.3">
      <c r="A27" s="19">
        <v>13</v>
      </c>
      <c r="B27" s="20" t="str">
        <f>[1]кошторис!B64</f>
        <v>Абонент плата за доступ та обслуговування локальної мережі</v>
      </c>
      <c r="C27" s="38" t="s">
        <v>31</v>
      </c>
      <c r="D27" s="22">
        <v>90.71</v>
      </c>
      <c r="E27" s="23"/>
    </row>
    <row r="28" spans="1:5" ht="39.950000000000003" customHeight="1" x14ac:dyDescent="0.3">
      <c r="A28" s="19">
        <v>14</v>
      </c>
      <c r="B28" s="20" t="str">
        <f>[1]кошторис!B65</f>
        <v>Обслуговування базового програмного забезпечення</v>
      </c>
      <c r="C28" s="35" t="s">
        <v>32</v>
      </c>
      <c r="D28" s="22">
        <v>130.53</v>
      </c>
      <c r="E28" s="23"/>
    </row>
    <row r="29" spans="1:5" ht="39.950000000000003" hidden="1" customHeight="1" x14ac:dyDescent="0.3">
      <c r="A29" s="19"/>
      <c r="B29" s="20"/>
      <c r="C29" s="35"/>
      <c r="D29" s="22"/>
      <c r="E29" s="23"/>
    </row>
    <row r="30" spans="1:5" ht="24.75" customHeight="1" x14ac:dyDescent="0.3">
      <c r="A30" s="39"/>
      <c r="B30" s="32" t="s">
        <v>33</v>
      </c>
      <c r="C30" s="33"/>
      <c r="D30" s="22"/>
      <c r="E30" s="23"/>
    </row>
    <row r="31" spans="1:5" ht="39.950000000000003" hidden="1" customHeight="1" x14ac:dyDescent="0.3">
      <c r="A31" s="19"/>
      <c r="B31" s="24" t="s">
        <v>34</v>
      </c>
      <c r="C31" s="35" t="s">
        <v>35</v>
      </c>
      <c r="D31" s="22" t="e">
        <v>#REF!</v>
      </c>
      <c r="E31" s="23"/>
    </row>
    <row r="32" spans="1:5" ht="41.25" hidden="1" customHeight="1" x14ac:dyDescent="0.3">
      <c r="A32" s="19"/>
      <c r="B32" s="24" t="s">
        <v>36</v>
      </c>
      <c r="C32" s="35" t="s">
        <v>37</v>
      </c>
      <c r="D32" s="22" t="e">
        <v>#REF!</v>
      </c>
      <c r="E32" s="23"/>
    </row>
    <row r="33" spans="1:5" ht="45.75" customHeight="1" x14ac:dyDescent="0.3">
      <c r="A33" s="19">
        <v>15</v>
      </c>
      <c r="B33" s="20" t="str">
        <f>[1]кошторис!B68</f>
        <v>Обслуговування  системи обліку робочого часу</v>
      </c>
      <c r="C33" s="40" t="s">
        <v>38</v>
      </c>
      <c r="D33" s="22">
        <v>874.52</v>
      </c>
      <c r="E33" s="23"/>
    </row>
    <row r="34" spans="1:5" ht="18.75" customHeight="1" x14ac:dyDescent="0.3">
      <c r="A34" s="19"/>
      <c r="B34" s="32" t="s">
        <v>39</v>
      </c>
      <c r="C34" s="33"/>
      <c r="D34" s="22"/>
      <c r="E34" s="23"/>
    </row>
    <row r="35" spans="1:5" ht="66.75" customHeight="1" x14ac:dyDescent="0.3">
      <c r="A35" s="19">
        <v>16</v>
      </c>
      <c r="B35" s="41" t="s">
        <v>40</v>
      </c>
      <c r="C35" s="38" t="s">
        <v>41</v>
      </c>
      <c r="D35" s="22">
        <v>234.77</v>
      </c>
      <c r="E35" s="23"/>
    </row>
    <row r="36" spans="1:5" ht="43.5" customHeight="1" x14ac:dyDescent="0.3">
      <c r="A36" s="19">
        <v>17</v>
      </c>
      <c r="B36" s="42" t="s">
        <v>42</v>
      </c>
      <c r="C36" s="35" t="s">
        <v>41</v>
      </c>
      <c r="D36" s="22">
        <v>333.78</v>
      </c>
      <c r="E36" s="23"/>
    </row>
    <row r="37" spans="1:5" ht="54" customHeight="1" x14ac:dyDescent="0.3">
      <c r="A37" s="19">
        <v>18</v>
      </c>
      <c r="B37" s="42" t="s">
        <v>43</v>
      </c>
      <c r="C37" s="35" t="s">
        <v>41</v>
      </c>
      <c r="D37" s="22">
        <v>568.54999999999995</v>
      </c>
      <c r="E37" s="23"/>
    </row>
    <row r="38" spans="1:5" ht="21.75" customHeight="1" x14ac:dyDescent="0.3">
      <c r="A38" s="19"/>
      <c r="B38" s="43" t="s">
        <v>44</v>
      </c>
      <c r="C38" s="44"/>
      <c r="D38" s="22"/>
      <c r="E38" s="23"/>
    </row>
    <row r="39" spans="1:5" ht="25.5" customHeight="1" x14ac:dyDescent="0.3">
      <c r="A39" s="19">
        <v>19</v>
      </c>
      <c r="B39" s="20" t="s">
        <v>45</v>
      </c>
      <c r="C39" s="38" t="s">
        <v>46</v>
      </c>
      <c r="D39" s="22">
        <v>388.78</v>
      </c>
      <c r="E39" s="23"/>
    </row>
    <row r="40" spans="1:5" s="28" customFormat="1" ht="39.950000000000003" hidden="1" customHeight="1" x14ac:dyDescent="0.3">
      <c r="A40" s="19"/>
      <c r="B40" s="24" t="s">
        <v>47</v>
      </c>
      <c r="C40" s="35"/>
      <c r="D40" s="22">
        <v>0</v>
      </c>
      <c r="E40" s="23"/>
    </row>
    <row r="41" spans="1:5" ht="27.75" customHeight="1" x14ac:dyDescent="0.3">
      <c r="A41" s="31"/>
      <c r="B41" s="32" t="s">
        <v>48</v>
      </c>
      <c r="C41" s="33"/>
      <c r="D41" s="22"/>
      <c r="E41" s="23"/>
    </row>
    <row r="42" spans="1:5" ht="55.5" customHeight="1" x14ac:dyDescent="0.3">
      <c r="A42" s="19">
        <v>20</v>
      </c>
      <c r="B42" s="45" t="s">
        <v>49</v>
      </c>
      <c r="C42" s="46" t="s">
        <v>31</v>
      </c>
      <c r="D42" s="22">
        <v>436.06</v>
      </c>
      <c r="E42" s="23"/>
    </row>
    <row r="43" spans="1:5" ht="55.5" customHeight="1" x14ac:dyDescent="0.3">
      <c r="A43" s="19">
        <v>21</v>
      </c>
      <c r="B43" s="20" t="s">
        <v>50</v>
      </c>
      <c r="C43" s="38" t="s">
        <v>51</v>
      </c>
      <c r="D43" s="22">
        <v>1046.5999999999999</v>
      </c>
      <c r="E43" s="23"/>
    </row>
    <row r="44" spans="1:5" ht="53.25" customHeight="1" x14ac:dyDescent="0.3">
      <c r="A44" s="19">
        <v>22</v>
      </c>
      <c r="B44" s="20" t="s">
        <v>52</v>
      </c>
      <c r="C44" s="38" t="s">
        <v>51</v>
      </c>
      <c r="D44" s="22">
        <v>103.77</v>
      </c>
      <c r="E44" s="23"/>
    </row>
    <row r="45" spans="1:5" ht="39.950000000000003" customHeight="1" x14ac:dyDescent="0.3">
      <c r="A45" s="19">
        <v>23</v>
      </c>
      <c r="B45" s="24" t="s">
        <v>53</v>
      </c>
      <c r="C45" s="21" t="s">
        <v>24</v>
      </c>
      <c r="D45" s="22">
        <v>7191.01</v>
      </c>
      <c r="E45" s="23"/>
    </row>
    <row r="46" spans="1:5" ht="39.950000000000003" customHeight="1" x14ac:dyDescent="0.3">
      <c r="A46" s="19">
        <v>24</v>
      </c>
      <c r="B46" s="47" t="s">
        <v>54</v>
      </c>
      <c r="C46" s="21" t="s">
        <v>24</v>
      </c>
      <c r="D46" s="22">
        <v>485.97</v>
      </c>
      <c r="E46" s="23"/>
    </row>
    <row r="47" spans="1:5" ht="29.25" customHeight="1" x14ac:dyDescent="0.25">
      <c r="A47" s="50"/>
      <c r="B47" s="94"/>
      <c r="C47" s="94"/>
      <c r="D47" s="94"/>
      <c r="E47" s="94"/>
    </row>
    <row r="48" spans="1:5" ht="29.25" customHeight="1" x14ac:dyDescent="0.25">
      <c r="A48" s="50"/>
      <c r="B48" s="94" t="s">
        <v>56</v>
      </c>
      <c r="C48" s="94"/>
      <c r="D48" s="94"/>
      <c r="E48" s="94"/>
    </row>
    <row r="49" spans="1:5" ht="39.950000000000003" customHeight="1" x14ac:dyDescent="0.3">
      <c r="A49" s="50"/>
      <c r="B49" s="51"/>
      <c r="C49" s="51"/>
      <c r="D49" s="52"/>
      <c r="E49" s="53"/>
    </row>
    <row r="50" spans="1:5" ht="35.25" customHeight="1" x14ac:dyDescent="0.25">
      <c r="A50" s="56"/>
      <c r="B50" s="57" t="s">
        <v>57</v>
      </c>
      <c r="C50" s="57"/>
      <c r="D50" s="104" t="s">
        <v>77</v>
      </c>
      <c r="E50" s="104"/>
    </row>
    <row r="51" spans="1:5" ht="29.25" customHeight="1" x14ac:dyDescent="0.25">
      <c r="A51" s="56"/>
      <c r="B51" s="57"/>
      <c r="C51" s="57"/>
      <c r="D51" s="52"/>
      <c r="E51" s="59"/>
    </row>
    <row r="52" spans="1:5" ht="29.25" customHeight="1" x14ac:dyDescent="0.25">
      <c r="A52" s="56"/>
      <c r="B52" s="57" t="s">
        <v>59</v>
      </c>
      <c r="C52" s="57"/>
      <c r="D52" s="101" t="s">
        <v>78</v>
      </c>
      <c r="E52" s="101"/>
    </row>
    <row r="53" spans="1:5" ht="29.25" customHeight="1" x14ac:dyDescent="0.25">
      <c r="A53" s="56"/>
      <c r="B53" s="57"/>
      <c r="C53" s="57"/>
      <c r="D53" s="93"/>
      <c r="E53" s="93"/>
    </row>
    <row r="54" spans="1:5" ht="29.25" customHeight="1" x14ac:dyDescent="0.25">
      <c r="A54" s="56"/>
      <c r="B54" s="57"/>
      <c r="C54" s="57"/>
      <c r="D54" s="93"/>
      <c r="E54" s="93"/>
    </row>
    <row r="55" spans="1:5" ht="26.25" customHeight="1" x14ac:dyDescent="0.25">
      <c r="A55" s="99" t="s">
        <v>76</v>
      </c>
      <c r="B55" s="99"/>
      <c r="C55" s="99"/>
      <c r="D55" s="99"/>
      <c r="E55" s="99"/>
    </row>
    <row r="56" spans="1:5" ht="41.25" customHeight="1" x14ac:dyDescent="0.25">
      <c r="A56" s="99" t="s">
        <v>79</v>
      </c>
      <c r="B56" s="99"/>
      <c r="C56" s="99"/>
      <c r="D56" s="99"/>
      <c r="E56" s="99"/>
    </row>
    <row r="57" spans="1:5" ht="26.25" customHeight="1" x14ac:dyDescent="0.25">
      <c r="A57" s="95" t="s">
        <v>11</v>
      </c>
      <c r="B57" s="95"/>
      <c r="C57" s="95"/>
      <c r="D57" s="95"/>
      <c r="E57" s="95"/>
    </row>
    <row r="58" spans="1:5" ht="37.5" customHeight="1" x14ac:dyDescent="0.25">
      <c r="A58" s="95" t="s">
        <v>12</v>
      </c>
      <c r="B58" s="95"/>
      <c r="C58" s="95"/>
      <c r="D58" s="95"/>
      <c r="E58" s="95"/>
    </row>
    <row r="59" spans="1:5" ht="39.950000000000003" customHeight="1" x14ac:dyDescent="0.3">
      <c r="A59" s="50"/>
      <c r="B59" s="54"/>
      <c r="C59" s="61"/>
      <c r="D59" s="62"/>
      <c r="E59" s="53"/>
    </row>
    <row r="60" spans="1:5" ht="60" customHeight="1" x14ac:dyDescent="0.25">
      <c r="A60" s="11" t="s">
        <v>13</v>
      </c>
      <c r="B60" s="11" t="s">
        <v>14</v>
      </c>
      <c r="C60" s="11" t="s">
        <v>15</v>
      </c>
      <c r="D60" s="11" t="s">
        <v>16</v>
      </c>
      <c r="E60" s="12" t="s">
        <v>17</v>
      </c>
    </row>
    <row r="61" spans="1:5" ht="31.5" customHeight="1" x14ac:dyDescent="0.25">
      <c r="A61" s="11"/>
      <c r="B61" s="11" t="s">
        <v>61</v>
      </c>
      <c r="C61" s="65"/>
      <c r="D61" s="65"/>
      <c r="E61" s="65"/>
    </row>
    <row r="62" spans="1:5" ht="39.950000000000003" customHeight="1" x14ac:dyDescent="0.3">
      <c r="A62" s="66">
        <v>1</v>
      </c>
      <c r="B62" s="67" t="s">
        <v>62</v>
      </c>
      <c r="C62" s="21" t="s">
        <v>35</v>
      </c>
      <c r="D62" s="22">
        <v>6803.17</v>
      </c>
      <c r="E62" s="23"/>
    </row>
    <row r="63" spans="1:5" ht="39.950000000000003" customHeight="1" x14ac:dyDescent="0.3">
      <c r="A63" s="66">
        <f>A62+1</f>
        <v>2</v>
      </c>
      <c r="B63" s="67" t="s">
        <v>63</v>
      </c>
      <c r="C63" s="21" t="s">
        <v>64</v>
      </c>
      <c r="D63" s="22">
        <v>4573.75</v>
      </c>
      <c r="E63" s="23"/>
    </row>
    <row r="64" spans="1:5" ht="26.25" customHeight="1" x14ac:dyDescent="0.3">
      <c r="A64" s="66">
        <f>A63+1</f>
        <v>3</v>
      </c>
      <c r="B64" s="68" t="s">
        <v>65</v>
      </c>
      <c r="C64" s="21" t="s">
        <v>66</v>
      </c>
      <c r="D64" s="22">
        <v>3887.79</v>
      </c>
      <c r="E64" s="23"/>
    </row>
    <row r="65" spans="1:5" ht="45" customHeight="1" x14ac:dyDescent="0.3">
      <c r="A65" s="66">
        <f>A64+1</f>
        <v>4</v>
      </c>
      <c r="B65" s="67" t="s">
        <v>67</v>
      </c>
      <c r="C65" s="21" t="s">
        <v>68</v>
      </c>
      <c r="D65" s="22">
        <v>39119.440000000002</v>
      </c>
      <c r="E65" s="23"/>
    </row>
    <row r="66" spans="1:5" ht="26.25" customHeight="1" x14ac:dyDescent="0.3">
      <c r="A66" s="66">
        <f>A65+1</f>
        <v>5</v>
      </c>
      <c r="B66" s="67" t="s">
        <v>69</v>
      </c>
      <c r="C66" s="21" t="s">
        <v>70</v>
      </c>
      <c r="D66" s="22">
        <v>3887.79</v>
      </c>
      <c r="E66" s="23"/>
    </row>
    <row r="67" spans="1:5" ht="37.5" customHeight="1" x14ac:dyDescent="0.3">
      <c r="A67" s="66">
        <f>A66+1</f>
        <v>6</v>
      </c>
      <c r="B67" s="67" t="s">
        <v>71</v>
      </c>
      <c r="C67" s="21" t="s">
        <v>72</v>
      </c>
      <c r="D67" s="22">
        <v>3887.79</v>
      </c>
      <c r="E67" s="23"/>
    </row>
    <row r="68" spans="1:5" ht="57" customHeight="1" x14ac:dyDescent="0.25">
      <c r="A68" s="71"/>
      <c r="B68" s="71"/>
      <c r="C68" s="71"/>
      <c r="D68" s="71"/>
      <c r="E68" s="72"/>
    </row>
    <row r="69" spans="1:5" ht="35.25" customHeight="1" x14ac:dyDescent="0.25">
      <c r="A69" s="56"/>
      <c r="B69" s="57" t="s">
        <v>57</v>
      </c>
      <c r="C69" s="57"/>
      <c r="D69" s="104" t="s">
        <v>77</v>
      </c>
      <c r="E69" s="104"/>
    </row>
    <row r="70" spans="1:5" ht="29.25" customHeight="1" x14ac:dyDescent="0.25">
      <c r="A70" s="56"/>
      <c r="B70" s="57"/>
      <c r="C70" s="57"/>
      <c r="D70" s="52"/>
      <c r="E70" s="59"/>
    </row>
    <row r="71" spans="1:5" ht="29.25" customHeight="1" x14ac:dyDescent="0.25">
      <c r="A71" s="56"/>
      <c r="B71" s="57" t="s">
        <v>59</v>
      </c>
      <c r="C71" s="57"/>
      <c r="D71" s="101" t="s">
        <v>78</v>
      </c>
      <c r="E71" s="101"/>
    </row>
    <row r="72" spans="1:5" ht="39.950000000000003" customHeight="1" x14ac:dyDescent="0.3">
      <c r="A72" s="50"/>
      <c r="B72" s="77"/>
      <c r="C72" s="61"/>
      <c r="D72" s="62"/>
      <c r="E72" s="53"/>
    </row>
    <row r="73" spans="1:5" ht="50.25" customHeight="1" x14ac:dyDescent="0.3">
      <c r="A73" s="50"/>
      <c r="B73" s="77"/>
      <c r="C73" s="61"/>
      <c r="D73" s="62"/>
      <c r="E73" s="53"/>
    </row>
    <row r="74" spans="1:5" ht="39.950000000000003" customHeight="1" x14ac:dyDescent="0.3">
      <c r="A74" s="50"/>
      <c r="B74" s="77"/>
      <c r="C74" s="61"/>
      <c r="D74" s="62"/>
      <c r="E74" s="53"/>
    </row>
    <row r="75" spans="1:5" ht="39.950000000000003" customHeight="1" x14ac:dyDescent="0.3">
      <c r="A75" s="50"/>
      <c r="B75" s="77"/>
      <c r="C75" s="61"/>
      <c r="D75" s="62"/>
      <c r="E75" s="53"/>
    </row>
    <row r="76" spans="1:5" ht="63" customHeight="1" x14ac:dyDescent="0.25">
      <c r="A76" s="50"/>
      <c r="B76" s="79"/>
      <c r="C76" s="80"/>
      <c r="D76" s="81"/>
      <c r="E76" s="79"/>
    </row>
    <row r="77" spans="1:5" ht="39.950000000000003" customHeight="1" x14ac:dyDescent="0.3">
      <c r="A77" s="50"/>
      <c r="B77" s="51"/>
      <c r="C77" s="51"/>
      <c r="D77" s="52"/>
      <c r="E77" s="53"/>
    </row>
    <row r="78" spans="1:5" ht="35.25" customHeight="1" x14ac:dyDescent="0.25">
      <c r="A78" s="56"/>
      <c r="B78" s="57"/>
      <c r="C78" s="57"/>
      <c r="D78" s="104"/>
      <c r="E78" s="104"/>
    </row>
    <row r="79" spans="1:5" ht="29.25" customHeight="1" x14ac:dyDescent="0.25">
      <c r="A79" s="56"/>
      <c r="B79" s="57"/>
      <c r="C79" s="57"/>
      <c r="D79" s="52"/>
      <c r="E79" s="59"/>
    </row>
    <row r="80" spans="1:5" ht="29.25" customHeight="1" x14ac:dyDescent="0.25">
      <c r="A80" s="56"/>
      <c r="B80" s="57"/>
      <c r="C80" s="57"/>
      <c r="D80" s="101"/>
      <c r="E80" s="101"/>
    </row>
    <row r="81" spans="1:5" ht="39.950000000000003" customHeight="1" x14ac:dyDescent="0.3">
      <c r="A81" s="56"/>
      <c r="B81" s="57"/>
      <c r="C81" s="57"/>
      <c r="D81" s="52"/>
      <c r="E81" s="53"/>
    </row>
    <row r="82" spans="1:5" ht="39.950000000000003" customHeight="1" x14ac:dyDescent="0.3">
      <c r="A82" s="56"/>
      <c r="B82" s="57"/>
      <c r="C82" s="57"/>
      <c r="D82" s="52"/>
      <c r="E82" s="53"/>
    </row>
    <row r="83" spans="1:5" ht="39.950000000000003" customHeight="1" x14ac:dyDescent="0.25">
      <c r="A83" s="56"/>
      <c r="B83" s="102"/>
      <c r="C83" s="102"/>
      <c r="D83" s="102"/>
      <c r="E83" s="102"/>
    </row>
    <row r="84" spans="1:5" ht="39.950000000000003" customHeight="1" x14ac:dyDescent="0.3">
      <c r="A84" s="56"/>
      <c r="B84" s="85"/>
      <c r="C84" s="85"/>
      <c r="D84" s="52"/>
      <c r="E84" s="53"/>
    </row>
    <row r="85" spans="1:5" ht="39.950000000000003" customHeight="1" x14ac:dyDescent="0.3">
      <c r="A85" s="56"/>
      <c r="B85" s="85"/>
      <c r="C85" s="85"/>
      <c r="D85" s="52"/>
      <c r="E85" s="53"/>
    </row>
    <row r="86" spans="1:5" ht="39.950000000000003" customHeight="1" x14ac:dyDescent="0.3">
      <c r="A86" s="86"/>
      <c r="B86" s="57"/>
      <c r="C86" s="57"/>
      <c r="D86" s="52"/>
      <c r="E86" s="53"/>
    </row>
    <row r="87" spans="1:5" ht="39.950000000000003" customHeight="1" x14ac:dyDescent="0.3">
      <c r="A87" s="86"/>
      <c r="B87" s="87"/>
      <c r="C87" s="87"/>
      <c r="D87" s="52"/>
      <c r="E87" s="53"/>
    </row>
    <row r="88" spans="1:5" ht="39.950000000000003" customHeight="1" x14ac:dyDescent="0.3">
      <c r="A88" s="86"/>
      <c r="B88" s="87"/>
      <c r="C88" s="87"/>
      <c r="D88" s="52"/>
      <c r="E88" s="53"/>
    </row>
    <row r="89" spans="1:5" ht="39.950000000000003" customHeight="1" x14ac:dyDescent="0.3">
      <c r="A89" s="86"/>
      <c r="B89" s="87"/>
      <c r="C89" s="87"/>
      <c r="D89" s="52"/>
      <c r="E89" s="53"/>
    </row>
    <row r="90" spans="1:5" ht="39.950000000000003" customHeight="1" x14ac:dyDescent="0.3">
      <c r="A90" s="86"/>
      <c r="B90" s="85"/>
      <c r="C90" s="85"/>
      <c r="D90" s="52"/>
      <c r="E90" s="53"/>
    </row>
    <row r="91" spans="1:5" ht="39.950000000000003" customHeight="1" x14ac:dyDescent="0.3">
      <c r="A91" s="50"/>
      <c r="B91" s="54"/>
      <c r="C91" s="54"/>
      <c r="D91" s="52"/>
      <c r="E91" s="53"/>
    </row>
    <row r="92" spans="1:5" ht="39.950000000000003" customHeight="1" x14ac:dyDescent="0.3">
      <c r="A92" s="50"/>
      <c r="B92" s="87"/>
      <c r="C92" s="87"/>
      <c r="D92" s="52"/>
      <c r="E92" s="53"/>
    </row>
    <row r="93" spans="1:5" ht="39.950000000000003" customHeight="1" x14ac:dyDescent="0.3">
      <c r="A93" s="50"/>
      <c r="B93" s="87"/>
      <c r="C93" s="87"/>
      <c r="D93" s="52"/>
      <c r="E93" s="53"/>
    </row>
    <row r="94" spans="1:5" ht="39.950000000000003" customHeight="1" x14ac:dyDescent="0.3">
      <c r="A94" s="86"/>
      <c r="B94" s="57"/>
      <c r="C94" s="57"/>
      <c r="D94" s="52"/>
      <c r="E94" s="53"/>
    </row>
    <row r="95" spans="1:5" ht="39.950000000000003" customHeight="1" x14ac:dyDescent="0.3">
      <c r="A95" s="50"/>
      <c r="B95" s="54"/>
      <c r="C95" s="54"/>
      <c r="D95" s="52"/>
      <c r="E95" s="53"/>
    </row>
    <row r="96" spans="1:5" ht="39.950000000000003" customHeight="1" x14ac:dyDescent="0.25">
      <c r="A96" s="64"/>
      <c r="B96" s="64"/>
      <c r="C96" s="64"/>
      <c r="D96" s="64"/>
      <c r="E96" s="64"/>
    </row>
    <row r="97" spans="1:5" ht="39.950000000000003" customHeight="1" x14ac:dyDescent="0.25">
      <c r="A97" s="64"/>
      <c r="B97" s="64"/>
      <c r="C97" s="64"/>
      <c r="D97" s="64"/>
      <c r="E97" s="64"/>
    </row>
    <row r="98" spans="1:5" ht="39.950000000000003" customHeight="1" x14ac:dyDescent="0.25">
      <c r="A98" s="64"/>
      <c r="B98" s="64"/>
      <c r="C98" s="64"/>
      <c r="D98" s="64"/>
      <c r="E98" s="64"/>
    </row>
    <row r="99" spans="1:5" ht="39.950000000000003" customHeight="1" x14ac:dyDescent="0.25">
      <c r="A99" s="64"/>
      <c r="B99" s="64"/>
      <c r="C99" s="64"/>
      <c r="D99" s="64"/>
      <c r="E99" s="64"/>
    </row>
    <row r="100" spans="1:5" ht="39.950000000000003" customHeight="1" x14ac:dyDescent="0.25">
      <c r="A100" s="64"/>
      <c r="B100" s="64"/>
      <c r="C100" s="64"/>
      <c r="D100" s="64"/>
      <c r="E100" s="64"/>
    </row>
    <row r="101" spans="1:5" ht="39.950000000000003" customHeight="1" x14ac:dyDescent="0.25">
      <c r="A101" s="64"/>
      <c r="B101" s="64"/>
      <c r="C101" s="64"/>
      <c r="D101" s="64"/>
      <c r="E101" s="64"/>
    </row>
    <row r="102" spans="1:5" ht="39.950000000000003" customHeight="1" x14ac:dyDescent="0.25">
      <c r="A102" s="64"/>
      <c r="B102" s="64"/>
      <c r="C102" s="64"/>
      <c r="D102" s="64"/>
      <c r="E102" s="64"/>
    </row>
    <row r="103" spans="1:5" ht="39.950000000000003" customHeight="1" x14ac:dyDescent="0.25">
      <c r="A103" s="64"/>
      <c r="B103" s="64"/>
      <c r="C103" s="64"/>
      <c r="D103" s="64"/>
      <c r="E103" s="64"/>
    </row>
    <row r="104" spans="1:5" ht="39.950000000000003" customHeight="1" x14ac:dyDescent="0.25">
      <c r="A104" s="64"/>
      <c r="B104" s="64"/>
      <c r="C104" s="64"/>
      <c r="D104" s="64"/>
      <c r="E104" s="64"/>
    </row>
    <row r="105" spans="1:5" ht="39.950000000000003" customHeight="1" x14ac:dyDescent="0.25">
      <c r="A105" s="64"/>
      <c r="B105" s="64"/>
      <c r="C105" s="64"/>
      <c r="D105" s="64"/>
      <c r="E105" s="64"/>
    </row>
    <row r="106" spans="1:5" ht="39.950000000000003" customHeight="1" x14ac:dyDescent="0.25">
      <c r="A106" s="64"/>
      <c r="B106" s="64"/>
      <c r="C106" s="64"/>
      <c r="D106" s="64"/>
      <c r="E106" s="64"/>
    </row>
    <row r="107" spans="1:5" ht="39.950000000000003" customHeight="1" x14ac:dyDescent="0.25">
      <c r="A107" s="64"/>
      <c r="B107" s="64"/>
      <c r="C107" s="64"/>
      <c r="D107" s="64"/>
      <c r="E107" s="64"/>
    </row>
    <row r="108" spans="1:5" ht="39.950000000000003" customHeight="1" x14ac:dyDescent="0.25">
      <c r="A108" s="64"/>
      <c r="B108" s="64"/>
      <c r="C108" s="64"/>
      <c r="D108" s="64"/>
      <c r="E108" s="64"/>
    </row>
    <row r="109" spans="1:5" ht="39.950000000000003" customHeight="1" x14ac:dyDescent="0.25">
      <c r="A109" s="64"/>
      <c r="B109" s="64"/>
      <c r="C109" s="64"/>
      <c r="D109" s="64"/>
      <c r="E109" s="64"/>
    </row>
    <row r="110" spans="1:5" ht="39.950000000000003" customHeight="1" x14ac:dyDescent="0.25">
      <c r="A110" s="64"/>
      <c r="B110" s="64"/>
      <c r="C110" s="64"/>
      <c r="D110" s="64"/>
      <c r="E110" s="64"/>
    </row>
    <row r="111" spans="1:5" ht="39.950000000000003" customHeight="1" x14ac:dyDescent="0.25">
      <c r="A111" s="64"/>
      <c r="B111" s="64"/>
      <c r="C111" s="64"/>
      <c r="D111" s="64"/>
      <c r="E111" s="64"/>
    </row>
    <row r="112" spans="1:5" ht="39.950000000000003" customHeight="1" x14ac:dyDescent="0.25">
      <c r="A112" s="64"/>
      <c r="B112" s="64"/>
      <c r="C112" s="64"/>
      <c r="D112" s="64"/>
      <c r="E112" s="64"/>
    </row>
    <row r="113" spans="1:5" ht="39.950000000000003" customHeight="1" x14ac:dyDescent="0.25">
      <c r="A113" s="64"/>
      <c r="B113" s="64"/>
      <c r="C113" s="64"/>
      <c r="D113" s="64"/>
      <c r="E113" s="64"/>
    </row>
    <row r="114" spans="1:5" ht="39.950000000000003" customHeight="1" x14ac:dyDescent="0.25">
      <c r="A114" s="64"/>
      <c r="B114" s="64"/>
      <c r="C114" s="64"/>
      <c r="D114" s="64"/>
      <c r="E114" s="64"/>
    </row>
    <row r="115" spans="1:5" ht="39.950000000000003" customHeight="1" x14ac:dyDescent="0.25">
      <c r="A115" s="64"/>
      <c r="B115" s="64"/>
      <c r="C115" s="64"/>
      <c r="D115" s="64"/>
      <c r="E115" s="64"/>
    </row>
    <row r="116" spans="1:5" ht="39.950000000000003" customHeight="1" x14ac:dyDescent="0.25">
      <c r="A116" s="64"/>
      <c r="B116" s="64"/>
      <c r="C116" s="64"/>
      <c r="D116" s="64"/>
      <c r="E116" s="64"/>
    </row>
    <row r="117" spans="1:5" ht="39.950000000000003" customHeight="1" x14ac:dyDescent="0.25">
      <c r="A117" s="64"/>
      <c r="B117" s="64"/>
      <c r="C117" s="64"/>
      <c r="D117" s="64"/>
      <c r="E117" s="64"/>
    </row>
    <row r="118" spans="1:5" ht="39.950000000000003" customHeight="1" x14ac:dyDescent="0.25">
      <c r="A118" s="64"/>
      <c r="B118" s="64"/>
      <c r="C118" s="64"/>
      <c r="D118" s="64"/>
      <c r="E118" s="64"/>
    </row>
    <row r="119" spans="1:5" ht="39.950000000000003" customHeight="1" x14ac:dyDescent="0.25"/>
    <row r="120" spans="1:5" ht="39.950000000000003" customHeight="1" x14ac:dyDescent="0.25"/>
    <row r="121" spans="1:5" ht="39.950000000000003" customHeight="1" x14ac:dyDescent="0.25"/>
    <row r="122" spans="1:5" ht="39.950000000000003" customHeight="1" x14ac:dyDescent="0.25"/>
    <row r="123" spans="1:5" ht="39.950000000000003" customHeight="1" x14ac:dyDescent="0.25"/>
    <row r="124" spans="1:5" ht="39.950000000000003" customHeight="1" x14ac:dyDescent="0.25"/>
    <row r="125" spans="1:5" ht="39.950000000000003" customHeight="1" x14ac:dyDescent="0.25"/>
    <row r="126" spans="1:5" ht="39.950000000000003" customHeight="1" x14ac:dyDescent="0.25"/>
    <row r="127" spans="1:5" ht="39.950000000000003" customHeight="1" x14ac:dyDescent="0.25"/>
    <row r="128" spans="1:5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</sheetData>
  <mergeCells count="24">
    <mergeCell ref="A4:B4"/>
    <mergeCell ref="D4:E4"/>
    <mergeCell ref="A1:B1"/>
    <mergeCell ref="D1:E1"/>
    <mergeCell ref="D2:E2"/>
    <mergeCell ref="A3:B3"/>
    <mergeCell ref="D3:E3"/>
    <mergeCell ref="A58:E58"/>
    <mergeCell ref="A5:B5"/>
    <mergeCell ref="D5:E5"/>
    <mergeCell ref="A7:E7"/>
    <mergeCell ref="A8:E8"/>
    <mergeCell ref="A9:E9"/>
    <mergeCell ref="A10:E10"/>
    <mergeCell ref="D50:E50"/>
    <mergeCell ref="D52:E52"/>
    <mergeCell ref="A55:E55"/>
    <mergeCell ref="A56:E56"/>
    <mergeCell ref="A57:E57"/>
    <mergeCell ref="D69:E69"/>
    <mergeCell ref="D71:E71"/>
    <mergeCell ref="D78:E78"/>
    <mergeCell ref="D80:E80"/>
    <mergeCell ref="B83:E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2022-01-27T08:00:23Z</dcterms:modified>
</cp:coreProperties>
</file>