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lvivcitycouncilgov.sharepoint.com/sites/D_FP_U_F_V_FPKVI/Shared Documents/General/8. Бутинець Галина/КОМІСІЯ 15.01.2026/"/>
    </mc:Choice>
  </mc:AlternateContent>
  <xr:revisionPtr revIDLastSave="1969" documentId="13_ncr:1_{2C1434D5-1971-4A33-8B65-0A1681E7C271}" xr6:coauthVersionLast="47" xr6:coauthVersionMax="47" xr10:uidLastSave="{4A1F57F9-022D-470D-9BCC-4A1E59E2F2CB}"/>
  <bookViews>
    <workbookView xWindow="-120" yWindow="-120" windowWidth="29040" windowHeight="15840" xr2:uid="{00000000-000D-0000-FFFF-FFFF00000000}"/>
  </bookViews>
  <sheets>
    <sheet name="Зміни Консолідований перелік" sheetId="2" r:id="rId1"/>
    <sheet name="уточнений_консолідований (стано" sheetId="3" r:id="rId2"/>
  </sheets>
  <definedNames>
    <definedName name="_xlnm._FilterDatabase" localSheetId="0" hidden="1">'Зміни Консолідований перелік'!$A$8:$K$196</definedName>
    <definedName name="_xlnm._FilterDatabase" localSheetId="1" hidden="1">'уточнений_консолідований (стано'!$A$8:$K$235</definedName>
    <definedName name="_xlnm.Print_Titles" localSheetId="0">'Зміни Консолідований перелік'!$5:$7</definedName>
    <definedName name="_xlnm.Print_Titles" localSheetId="1">'уточнений_консолідований (стано'!$5:$7</definedName>
    <definedName name="_xlnm.Print_Area" localSheetId="0">'Зміни Консолідований перелік'!$A$1:$K$196</definedName>
    <definedName name="_xlnm.Print_Area" localSheetId="1">'уточнений_консолідований (стано'!$A$1:$K$236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3" l="1"/>
  <c r="F234" i="3"/>
  <c r="F235" i="3"/>
  <c r="G150" i="2"/>
  <c r="H150" i="2"/>
  <c r="G188" i="3"/>
  <c r="H188" i="3"/>
  <c r="I213" i="3"/>
  <c r="F9" i="3" l="1"/>
  <c r="G133" i="3"/>
  <c r="H133" i="3"/>
  <c r="F133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G104" i="3"/>
  <c r="H104" i="3"/>
  <c r="F104" i="3"/>
  <c r="I112" i="3"/>
  <c r="I111" i="3"/>
  <c r="I110" i="3"/>
  <c r="I109" i="3"/>
  <c r="I108" i="3"/>
  <c r="I107" i="3"/>
  <c r="I106" i="3"/>
  <c r="G35" i="3"/>
  <c r="H35" i="3"/>
  <c r="F35" i="3"/>
  <c r="I58" i="3"/>
  <c r="I43" i="3"/>
  <c r="I42" i="3"/>
  <c r="I41" i="3"/>
  <c r="I40" i="3"/>
  <c r="I39" i="3"/>
  <c r="I38" i="3"/>
  <c r="I37" i="3"/>
  <c r="H9" i="3"/>
  <c r="G9" i="3"/>
  <c r="I230" i="3" l="1"/>
  <c r="I228" i="3"/>
  <c r="I227" i="3"/>
  <c r="I226" i="3"/>
  <c r="I224" i="3"/>
  <c r="H224" i="3"/>
  <c r="G224" i="3"/>
  <c r="F224" i="3"/>
  <c r="I221" i="3"/>
  <c r="I219" i="3"/>
  <c r="H219" i="3"/>
  <c r="G219" i="3"/>
  <c r="F219" i="3"/>
  <c r="I218" i="3"/>
  <c r="I217" i="3"/>
  <c r="I216" i="3"/>
  <c r="I215" i="3"/>
  <c r="I214" i="3"/>
  <c r="I211" i="3"/>
  <c r="I210" i="3"/>
  <c r="I209" i="3"/>
  <c r="I208" i="3"/>
  <c r="I206" i="3"/>
  <c r="H206" i="3"/>
  <c r="G206" i="3"/>
  <c r="F206" i="3"/>
  <c r="I205" i="3"/>
  <c r="I204" i="3"/>
  <c r="I203" i="3"/>
  <c r="I202" i="3"/>
  <c r="I201" i="3"/>
  <c r="I200" i="3"/>
  <c r="I199" i="3"/>
  <c r="I198" i="3"/>
  <c r="I196" i="3"/>
  <c r="I195" i="3"/>
  <c r="I194" i="3"/>
  <c r="I193" i="3"/>
  <c r="I192" i="3"/>
  <c r="I191" i="3"/>
  <c r="I190" i="3"/>
  <c r="I188" i="3" s="1"/>
  <c r="F188" i="3"/>
  <c r="I187" i="3"/>
  <c r="I186" i="3"/>
  <c r="I185" i="3"/>
  <c r="I184" i="3"/>
  <c r="I183" i="3"/>
  <c r="I182" i="3"/>
  <c r="I181" i="3"/>
  <c r="I180" i="3"/>
  <c r="I179" i="3"/>
  <c r="I178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33" i="3" s="1"/>
  <c r="I132" i="3"/>
  <c r="I131" i="3"/>
  <c r="I130" i="3"/>
  <c r="I129" i="3"/>
  <c r="I128" i="3"/>
  <c r="I127" i="3"/>
  <c r="I126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04" i="3" s="1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7" i="3"/>
  <c r="I86" i="3"/>
  <c r="I85" i="3"/>
  <c r="I84" i="3"/>
  <c r="I83" i="3"/>
  <c r="I81" i="3"/>
  <c r="H81" i="3"/>
  <c r="G81" i="3"/>
  <c r="F81" i="3"/>
  <c r="I78" i="3"/>
  <c r="I77" i="3"/>
  <c r="I76" i="3"/>
  <c r="I75" i="3"/>
  <c r="I73" i="3"/>
  <c r="H73" i="3"/>
  <c r="H231" i="3" s="1"/>
  <c r="G73" i="3"/>
  <c r="G231" i="3" s="1"/>
  <c r="F73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35" i="3" s="1"/>
  <c r="I34" i="3"/>
  <c r="I33" i="3"/>
  <c r="I31" i="3"/>
  <c r="I30" i="3"/>
  <c r="I29" i="3"/>
  <c r="I28" i="3"/>
  <c r="I27" i="3"/>
  <c r="I26" i="3"/>
  <c r="I25" i="3"/>
  <c r="I24" i="3"/>
  <c r="I23" i="3"/>
  <c r="I22" i="3"/>
  <c r="I21" i="3"/>
  <c r="I20" i="3"/>
  <c r="I9" i="3" s="1"/>
  <c r="I231" i="3" s="1"/>
  <c r="F231" i="3"/>
  <c r="F195" i="2"/>
  <c r="F196" i="2"/>
  <c r="I40" i="2"/>
  <c r="G234" i="3" l="1"/>
  <c r="G235" i="3"/>
  <c r="F150" i="2"/>
  <c r="G86" i="2" l="1"/>
  <c r="H86" i="2"/>
  <c r="F86" i="2"/>
  <c r="H185" i="2" l="1"/>
  <c r="I191" i="2"/>
  <c r="I189" i="2"/>
  <c r="I188" i="2"/>
  <c r="I187" i="2"/>
  <c r="I182" i="2"/>
  <c r="I179" i="2"/>
  <c r="I178" i="2"/>
  <c r="I177" i="2"/>
  <c r="I176" i="2"/>
  <c r="I175" i="2"/>
  <c r="I173" i="2"/>
  <c r="I172" i="2"/>
  <c r="I171" i="2"/>
  <c r="I170" i="2"/>
  <c r="G185" i="2"/>
  <c r="I185" i="2" l="1"/>
  <c r="I166" i="2"/>
  <c r="I165" i="2"/>
  <c r="I164" i="2"/>
  <c r="I163" i="2"/>
  <c r="I162" i="2"/>
  <c r="I161" i="2"/>
  <c r="I160" i="2"/>
  <c r="I157" i="2"/>
  <c r="I158" i="2"/>
  <c r="I153" i="2"/>
  <c r="I154" i="2"/>
  <c r="I155" i="2"/>
  <c r="I156" i="2"/>
  <c r="I167" i="2"/>
  <c r="I152" i="2"/>
  <c r="I150" i="2" s="1"/>
  <c r="G108" i="2"/>
  <c r="H108" i="2"/>
  <c r="F108" i="2"/>
  <c r="I140" i="2" l="1"/>
  <c r="I141" i="2"/>
  <c r="I142" i="2"/>
  <c r="I137" i="2"/>
  <c r="I138" i="2"/>
  <c r="I134" i="2"/>
  <c r="I135" i="2"/>
  <c r="I136" i="2"/>
  <c r="I131" i="2"/>
  <c r="I132" i="2"/>
  <c r="I148" i="2"/>
  <c r="I133" i="2"/>
  <c r="I129" i="2"/>
  <c r="I130" i="2"/>
  <c r="I149" i="2"/>
  <c r="I126" i="2"/>
  <c r="I127" i="2"/>
  <c r="I128" i="2"/>
  <c r="I124" i="2"/>
  <c r="I125" i="2"/>
  <c r="I122" i="2"/>
  <c r="I123" i="2"/>
  <c r="I147" i="2"/>
  <c r="I119" i="2"/>
  <c r="I120" i="2"/>
  <c r="I121" i="2"/>
  <c r="I144" i="2"/>
  <c r="I145" i="2"/>
  <c r="I146" i="2"/>
  <c r="I143" i="2"/>
  <c r="I117" i="2"/>
  <c r="I118" i="2"/>
  <c r="I114" i="2"/>
  <c r="I115" i="2"/>
  <c r="I116" i="2"/>
  <c r="I111" i="2"/>
  <c r="I112" i="2"/>
  <c r="I113" i="2"/>
  <c r="I110" i="2"/>
  <c r="I107" i="2"/>
  <c r="I89" i="2"/>
  <c r="I90" i="2"/>
  <c r="I91" i="2"/>
  <c r="I92" i="2"/>
  <c r="I93" i="2"/>
  <c r="I94" i="2"/>
  <c r="I95" i="2"/>
  <c r="I96" i="2"/>
  <c r="I101" i="2"/>
  <c r="I102" i="2"/>
  <c r="I103" i="2"/>
  <c r="I104" i="2"/>
  <c r="I105" i="2"/>
  <c r="I97" i="2"/>
  <c r="I98" i="2"/>
  <c r="I99" i="2"/>
  <c r="I106" i="2"/>
  <c r="I88" i="2"/>
  <c r="G63" i="2"/>
  <c r="H63" i="2"/>
  <c r="F63" i="2"/>
  <c r="I68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69" i="2"/>
  <c r="I85" i="2"/>
  <c r="I67" i="2"/>
  <c r="I66" i="2"/>
  <c r="I65" i="2"/>
  <c r="I60" i="2"/>
  <c r="I59" i="2"/>
  <c r="I58" i="2"/>
  <c r="I57" i="2"/>
  <c r="I29" i="2"/>
  <c r="I30" i="2"/>
  <c r="I31" i="2"/>
  <c r="I32" i="2"/>
  <c r="I33" i="2"/>
  <c r="I34" i="2"/>
  <c r="I35" i="2"/>
  <c r="I36" i="2"/>
  <c r="I37" i="2"/>
  <c r="I38" i="2"/>
  <c r="I39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28" i="2"/>
  <c r="G26" i="2"/>
  <c r="H26" i="2"/>
  <c r="I12" i="2"/>
  <c r="I13" i="2"/>
  <c r="I14" i="2"/>
  <c r="I15" i="2"/>
  <c r="I16" i="2"/>
  <c r="I17" i="2"/>
  <c r="I18" i="2"/>
  <c r="I19" i="2"/>
  <c r="I20" i="2"/>
  <c r="I21" i="2"/>
  <c r="I22" i="2"/>
  <c r="I24" i="2"/>
  <c r="I25" i="2"/>
  <c r="I11" i="2"/>
  <c r="I86" i="2" l="1"/>
  <c r="I26" i="2"/>
  <c r="I108" i="2"/>
  <c r="I63" i="2"/>
  <c r="F9" i="2"/>
  <c r="G168" i="2" l="1"/>
  <c r="H168" i="2"/>
  <c r="I168" i="2"/>
  <c r="F168" i="2"/>
  <c r="F26" i="2" l="1"/>
  <c r="F185" i="2" l="1"/>
  <c r="G180" i="2"/>
  <c r="H180" i="2"/>
  <c r="I180" i="2"/>
  <c r="F180" i="2"/>
  <c r="L188" i="2" s="1"/>
  <c r="G55" i="2"/>
  <c r="H55" i="2"/>
  <c r="I55" i="2"/>
  <c r="F55" i="2"/>
  <c r="F192" i="2" l="1"/>
  <c r="G9" i="2"/>
  <c r="G192" i="2" s="1"/>
  <c r="H9" i="2"/>
  <c r="H192" i="2" s="1"/>
  <c r="I9" i="2" l="1"/>
  <c r="I192" i="2" s="1"/>
  <c r="G196" i="2" l="1"/>
  <c r="G19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tc={27711462-AB12-4D46-9392-7B2FE6AFED8E}</author>
  </authors>
  <commentList>
    <comment ref="C69" authorId="0" shapeId="0" xr:uid="{27711462-AB12-4D46-9392-7B2FE6AFED8E}">
      <text>
        <t>[Threaded comment]
Your version of Excel allows you to read this threaded comment; however, any edits to it will get removed if the file is opened in a newer version of Excel. Learn more: https://go.microsoft.com/fwlink/?linkid=870924
Comment:
    Чи це точно перехідний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tc={41E6A43E-1CA5-4A71-9A4B-225C10E1EAF8}</author>
  </authors>
  <commentList>
    <comment ref="C87" authorId="0" shapeId="0" xr:uid="{41E6A43E-1CA5-4A71-9A4B-225C10E1EAF8}">
      <text>
        <t>[Threaded comment]
Your version of Excel allows you to read this threaded comment; however, any edits to it will get removed if the file is opened in a newer version of Excel. Learn more: https://go.microsoft.com/fwlink/?linkid=870924
Comment:
    Чи це точно перехідний</t>
      </text>
    </comment>
  </commentList>
</comments>
</file>

<file path=xl/sharedStrings.xml><?xml version="1.0" encoding="utf-8"?>
<sst xmlns="http://schemas.openxmlformats.org/spreadsheetml/2006/main" count="1795" uniqueCount="445">
  <si>
    <t>Додаток до протоколу №2 засідання комісії з питань розподілу публічних інвестицій у Львівській міській територіальній громаді  від 15.01.2026</t>
  </si>
  <si>
    <t xml:space="preserve">Зміни до Консолідованого переліку
публічних інвестиційних проектів та програм публічних інвестицій єдиного проектного портфеля публічних інвестицій Львівської міської територіальної громади і розподіл публічних інвестицій на їх підготовку та реалізацію на 2026-2028 роки у розрізі джерел і механізмів фінансового забезпечення
</t>
  </si>
  <si>
    <t xml:space="preserve"> грн.</t>
  </si>
  <si>
    <t>№ п/п</t>
  </si>
  <si>
    <t>Унікальний
ідентифікатор
публічного інвестиційного
проекту / програми
публічних інвестицій</t>
  </si>
  <si>
    <t>Назва публічного інвестиційного проекту/програми публічних інвестицій</t>
  </si>
  <si>
    <t>Сектор / галузь</t>
  </si>
  <si>
    <t>Бал за пріоритезацією в єдиному проектному портфелі публічних інвестицій територіальної громади (для нових проектів / програм)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</si>
  <si>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</si>
  <si>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Джерела та механізм фінансового забезпечення*</t>
  </si>
  <si>
    <t>Головний розпорядник бюджетних коштів</t>
  </si>
  <si>
    <t xml:space="preserve"> 2026 рік</t>
  </si>
  <si>
    <t>Прогноз на                 2027 рік</t>
  </si>
  <si>
    <t>Прогноз на            2028 рік</t>
  </si>
  <si>
    <t>Разом 2026-2028рр</t>
  </si>
  <si>
    <t>Транспорт</t>
  </si>
  <si>
    <t xml:space="preserve">Розпочаті публічні інвестиційні проекти (програми публічних інвестицій):  </t>
  </si>
  <si>
    <t>011225-B88D0A4C</t>
  </si>
  <si>
    <t>Закупівля низькопідлогових автобусів довжиною 12 метрів за кредитні кошти ЄІБ</t>
  </si>
  <si>
    <t>кошти місцевого бюджету</t>
  </si>
  <si>
    <t>Департамент міської мобільності та вуличної інфраструктури Львівської міської ради</t>
  </si>
  <si>
    <t>041125-B410B3F8</t>
  </si>
  <si>
    <t>Капітальний ремонт вулиці Озерної у с.Воля Гомулецька</t>
  </si>
  <si>
    <t>Шевченківська районна адміністрація Львівської міської ради</t>
  </si>
  <si>
    <t>071125-7ACEE300</t>
  </si>
  <si>
    <t>Капітальний ремонт дороги на вул. Старознесенській від вул. Балкова до вул. Заклинських у м. Львові</t>
  </si>
  <si>
    <t>Личаківська районна адміністрація Львівської міської ради</t>
  </si>
  <si>
    <t>131125-AEF7469E</t>
  </si>
  <si>
    <t>Капітальний ремонт бічного проїзду та тротуарів із влаштуванням безбар'єрного доступу на вул. Миколайчука, 36а, 38 у м. Львові.</t>
  </si>
  <si>
    <t>131125-BD9A7D58</t>
  </si>
  <si>
    <t>Реконструкція вул. Пластової (від вул. Бескидської до земельної ділянки з кадастровим номером 4623683800:03:000:0067)</t>
  </si>
  <si>
    <t>Департамент міської мобільності Львівської міської ради</t>
  </si>
  <si>
    <t>151025-C4AADC42</t>
  </si>
  <si>
    <t>Капітальний ремонт зупинок громадського транспорту на вул. Личаківській поруч із Військово-медичним клінічним центром Західного регіону із забезпеченням доступності.</t>
  </si>
  <si>
    <t>161025-8145CE8C</t>
  </si>
  <si>
    <t>Капітальний ремонт доріг та тротуарів на вул. Віри, Надії, Любові у м.Львові</t>
  </si>
  <si>
    <t>201125-C4187BA2</t>
  </si>
  <si>
    <t>Реконструкція вул. Залізничної (від вул. Городоцької до будинку № 19)</t>
  </si>
  <si>
    <t>місцеві запозичення</t>
  </si>
  <si>
    <t>211025-4B892B33</t>
  </si>
  <si>
    <t>Реконструкція благоустрою території з облаштуванням велосипедно-пішохідної доріжки, як складової міської системи реабілітаційного доступу до об’єктів UNBROKEN (від вул. Віри, Надії, Любові до мобільної протезної майстерні Національного реабілітаційного центру НЕЗЛАМНІ (UNBROKEN) на вул. І. Миколайчука) у м. Львові</t>
  </si>
  <si>
    <t>Департамент житлового господарства та інфраструктури Львівської міської ради</t>
  </si>
  <si>
    <t>261125-5C18FBB7</t>
  </si>
  <si>
    <t>Капітальний ремонт та облаштування велосипедної та пішохідної інфраструктури на території парку ім. Папи Івана Павла ІІ у м. Львові</t>
  </si>
  <si>
    <t>281025-2D2E3086</t>
  </si>
  <si>
    <t>Капітальний ремонт зовнішнього освітлення пішохідних переходів</t>
  </si>
  <si>
    <t xml:space="preserve">Нові публічні інвестиційні проекти (програми публічних інвестицій):  </t>
  </si>
  <si>
    <t>291025-5922B555</t>
  </si>
  <si>
    <t>Капітальний ремонт дороги по вул. Яловець у м. Львові</t>
  </si>
  <si>
    <t>011125-EFFFC479</t>
  </si>
  <si>
    <t>Капітальний ремонт вулиці Польова (на ділянці від буд.№59 на вул. Польовій до вул. Пластова) у м. Львові</t>
  </si>
  <si>
    <t>Муніципальна інфраструктура та послуги</t>
  </si>
  <si>
    <t>011225-661D5082</t>
  </si>
  <si>
    <t>Реконструкція регулювання приводів мережних насосів котельні ВК-1,2 зі встановленням частотного перетворювача ТЕЦ-1 ЛМКП «Львівтеплоенерго»</t>
  </si>
  <si>
    <t>011225-A9D975DE</t>
  </si>
  <si>
    <t>Реконструкція парового котла «Борзіг» ст. №9 зі встановленням частотного перетворювача тягодуттєвих механізмів ТЕЦ-1 ЛМКП «Львівтеплоенерго</t>
  </si>
  <si>
    <t>211125-8781A112</t>
  </si>
  <si>
    <t>Відновлення, модернізація та розвиток систем зовнішнього освітлення населених пунктів</t>
  </si>
  <si>
    <t>241125-1A72F865</t>
  </si>
  <si>
    <t>Модернізація  ліфтового обладнання для осіб з інвалідністю та інших маломобільних груп населення у Львівській міській територіальній громаді</t>
  </si>
  <si>
    <t>241125-88CFC380</t>
  </si>
  <si>
    <t>Реконструкція системи теплопостачання середньої загальноосвітньої школи №67 із застосуванням альтернативних видів палива та влаштування спортивних об'єктів на вул. Сяйво, 18 у м. Львові</t>
  </si>
  <si>
    <t>251125-3512C0A5</t>
  </si>
  <si>
    <t>Створення безбар'єрних маршрутів у населених пунктах</t>
  </si>
  <si>
    <t>261125-68BB6443</t>
  </si>
  <si>
    <t>Капітальний ремонт приміщень адміністративно-виробничої будівлі літ. «А-1» ДП "Скнилів-парк" з метою облаштування доступності для маломобільних груп населення за адресою м. Львів, вул. Насінна,13»</t>
  </si>
  <si>
    <t>Департамент природних ресурсів та будівництва Львівської міської ради</t>
  </si>
  <si>
    <t>271125-B242B2A1</t>
  </si>
  <si>
    <t>Реконструкція аварійної ділянки водопроводу від ВЗ «Глинна Наварія» до ВНС «Глинна Наварія»</t>
  </si>
  <si>
    <t>281125-23696745</t>
  </si>
  <si>
    <t>Влаштування алеї пам’яті Національної гвардії України на території парку «Боднарівка» у м. Львові (капітальний ремонт)</t>
  </si>
  <si>
    <t>291125-B3A6947F</t>
  </si>
  <si>
    <t>Реконструкція та будівництво магістральних водогонів</t>
  </si>
  <si>
    <t>301025-29F27463</t>
  </si>
  <si>
    <t>Реконструкція ТЦ «Північна» з розміщенням та підключенням 4-х когенераційних газопоршневих установок загальною потужністю ≤ 20МВт</t>
  </si>
  <si>
    <t>311025-2718BFC6</t>
  </si>
  <si>
    <t>Капітальний ремонт парку-пам'ятки садово-паркового мистецтва місцевого значення "Личаківський парк" (коригування)</t>
  </si>
  <si>
    <t>Управління екології та природних ресурсів департаменту природних ресурсів та будівництва Львівської міської ради</t>
  </si>
  <si>
    <t>291125-D8146A3C</t>
  </si>
  <si>
    <t>Реконструкція та будівництво каналізаційних колекторів</t>
  </si>
  <si>
    <t>061125-D0DE9071</t>
  </si>
  <si>
    <t>Реконструкція систем теплозабезпечення групи будинків Шевченківського району м. Львова з впровадженням індивідуальних теплових пунктів (84 шт.)</t>
  </si>
  <si>
    <t>031125-6F892C4C</t>
  </si>
  <si>
    <t>Реконструкція котельні на вул. С. Петлюри, 4а в м. Львові (ІІ черга)</t>
  </si>
  <si>
    <t>031125-D23C68A7</t>
  </si>
  <si>
    <t>Реконструкція елементів благоустрою поля поховань ветеранів війни №34-В на Голосківському кладовищі у м. Львові</t>
  </si>
  <si>
    <t>091125-2606FA7C</t>
  </si>
  <si>
    <t>Модернізація теплопостачання Львова із заміною окремих ділянок зношених теплових мереж</t>
  </si>
  <si>
    <t>201125-D042367F</t>
  </si>
  <si>
    <t>Капітальний ремонт приміщень адміністративної будівлі на вул. Князя Мстислава Удатного, 7 у м. Львові із застосуванням енергозберігаючих технологій та облаштування інклюзивного санвузла</t>
  </si>
  <si>
    <t>Офіс агломерації та розвитку громад Львівської міської ради</t>
  </si>
  <si>
    <t>241125-1972CDEB</t>
  </si>
  <si>
    <t>Влаштування терапевтичних садів у парку-пам’ятці садово-паркового мистецтва місцевого значення “Залізна Вода“</t>
  </si>
  <si>
    <t>151025-0841B904</t>
  </si>
  <si>
    <t>Капітальний ремонт тротуару з облаштуванням громадського простору та велодоріжки на вул. Тершаковців (від вул. Туган-Барановського до вул. К. Левицького)</t>
  </si>
  <si>
    <t>141025-1E61314A</t>
  </si>
  <si>
    <t>Капітальний ремонт скверу на вул. Чернігівській – вул. Пекарській поруч з Військово-медичним клінічним центром Західного регіону та Центром Медичної Реабілітації мережі “UNBROKEN“, із організацією заїздів та створенням нових пішохідних зв’язків з метою формування безбар’єрного середовища у м. Львові</t>
  </si>
  <si>
    <t>101025-C93010E6</t>
  </si>
  <si>
    <t>Реновація дитячих майданчиків у Галицькому районі міста Львова, а саме капітальний ремонт дитячо-спортивного майданчика на вул. П. Куліша, дитячого майданчика на вул. Татарській і дитячого майданчика на вул. Рутковича, 2</t>
  </si>
  <si>
    <t>Галицька районна адміністрація Львівської міської ради</t>
  </si>
  <si>
    <t>171125-D13E1178</t>
  </si>
  <si>
    <t>Модернізація дитячих майданчиків на території Франківського району міста Львова</t>
  </si>
  <si>
    <t>Франківська районна адміністрація Львівської міської ради</t>
  </si>
  <si>
    <t>031125-42DB3AAB</t>
  </si>
  <si>
    <t>Капітальний ремонт дитячих майданчиків</t>
  </si>
  <si>
    <t>Залізнична районна адміністрація Львівської міської ради</t>
  </si>
  <si>
    <t>271025-FB8EF6AA</t>
  </si>
  <si>
    <t>Капітальний ремонт та оновлення дитячих майданчиків на території Шевченківського району м. Львова</t>
  </si>
  <si>
    <t>080126-18F52A42</t>
  </si>
  <si>
    <t>Реконструкція нежитлових приміщень з влаштуванням входу на місці віконного отвору та засобів безперешкодного доступу осіб з інвалідністю та інших маломобільних груп у будинку № 38 на вул. Шевченка у с. Гряда.</t>
  </si>
  <si>
    <t>Енергетика</t>
  </si>
  <si>
    <t>061125-D461B0BB</t>
  </si>
  <si>
    <t>Будівництво трансформаторних підстанцій 1,2 мВт 20/04 та мереж електропостачання до зблокованих споруд зі збірно-розбірних конструкцій у районі вул. І. Миколайчука у м. Львові.</t>
  </si>
  <si>
    <t>211025-B34E93E1</t>
  </si>
  <si>
    <t>Виготовлення проєкту на будівництво електричних мереж зовнішнього електрозабезпечення електроустановок для муніципальних індустріальних парків "Сигнівка", "Рясне"</t>
  </si>
  <si>
    <t>211125-64D3CAA2</t>
  </si>
  <si>
    <t>Будівництво розподільчої підстанції 10 мВт 20/04 у районі вул.І.Миколайчука у м.Львів</t>
  </si>
  <si>
    <t>281025-91519FC6</t>
  </si>
  <si>
    <t>Впровадження заходів з відновлювальних джерел енергії на муніципальних об'єктах</t>
  </si>
  <si>
    <t>Житло</t>
  </si>
  <si>
    <t>061125-2576FBD1</t>
  </si>
  <si>
    <t>Проведення невідкладних аварійно-відновлювальних робіт з виведення з аварійного стану окремих конструкційних елементів житлового будинку № 16 на вул. Митрополита Андрея у місті Львові, пошкодженого внаслідок влучань безпілотними літальними апаратами зі сторони країни-агресора російської федерації 12.07.2025</t>
  </si>
  <si>
    <t>071125-BCA0E0C0</t>
  </si>
  <si>
    <t>Капітальний ремонт входу з облаштуванням пандуса житлового будинку на вул. Кримській, 28 у м. Львові</t>
  </si>
  <si>
    <t>261125-60612C0F</t>
  </si>
  <si>
    <t>Проведення першочергових невідкладних аварійно-відновлювальних робіт з виведення із аварійного стану окремих конструкційних елементів житлового будинку №35 на вулиці Петра  Дорошенка у місті Львові</t>
  </si>
  <si>
    <t>201125-6679A308</t>
  </si>
  <si>
    <t>Модернізація із заміною ліфтового обладнання вантажопасажирського ліфта в житловому будинку №5 на вул. Вашингтона Дж. у м.Львові (капітальний ремонт)</t>
  </si>
  <si>
    <t>311025-83D3E3A2</t>
  </si>
  <si>
    <t>Капітальний ремонт житлових будинків</t>
  </si>
  <si>
    <t>191125-00E994C5</t>
  </si>
  <si>
    <t>Капітальний ремонт індивідуальних балконів та балконів загального користування у житлових будинках Шевченківського району м.Львова</t>
  </si>
  <si>
    <t>191125-5B47C23F</t>
  </si>
  <si>
    <t>Капітальний ремонт індивідуальних балконів, балконів загального користування житлових будинків Личаківського району м. Львова</t>
  </si>
  <si>
    <t>241125-42CE2699</t>
  </si>
  <si>
    <t>Капітальний ремонт балконів в житлових будинках Франківського району Львова</t>
  </si>
  <si>
    <t>241125-5E7A41E8</t>
  </si>
  <si>
    <t>Ремонт та облаштування приміщень фонду захисних споруд цивільного захисту комунальної власності Львівської міської територіальної громади</t>
  </si>
  <si>
    <t>261125-34E08ADF</t>
  </si>
  <si>
    <t>Капітальний ремонт балконів в житлових будинках на території Залізничного району</t>
  </si>
  <si>
    <t>271025-A73BE64C</t>
  </si>
  <si>
    <t>Капітальний ремонт індивідуальних балконів на території Сихівського району</t>
  </si>
  <si>
    <t>Сихівська районна адміністрація Львівської міської ради</t>
  </si>
  <si>
    <t>301025-930E86D3</t>
  </si>
  <si>
    <t>Відновлення будівель житлового фонду, пошкоджених внаслідок збройної агресії російської федерації</t>
  </si>
  <si>
    <t>041125-A7D16B10</t>
  </si>
  <si>
    <t>Облаштування пандусів для забезпечення інклюзивної адаптації житлових будинків Галицького району міста Львова</t>
  </si>
  <si>
    <t>031125-1E1F7BAB</t>
  </si>
  <si>
    <t>Капітальний ремонт ліфтів в житлових будинках в Залізничному районі</t>
  </si>
  <si>
    <t>031125-8BE1DEF1</t>
  </si>
  <si>
    <t>Облаштування пандусів в житлових будинках в Залізничному районі</t>
  </si>
  <si>
    <t>021125-13378460</t>
  </si>
  <si>
    <t>Капітальний ремонт з влаштуванням пандусів до житлових будинків Личаківського району м.Львова</t>
  </si>
  <si>
    <t>211025-5AF7411A</t>
  </si>
  <si>
    <t>Капітальний ремонт з влаштуванням пандусів в житлових будинків на території Сихівського району</t>
  </si>
  <si>
    <t>241125-7FA51422</t>
  </si>
  <si>
    <t>Забезпечення надійної та безперебійної експлуатації ліфтів в житлових будинках Франківського району м.Львова</t>
  </si>
  <si>
    <t>021125-0EB53F32</t>
  </si>
  <si>
    <t>Капітальний ремонт входів з влаштуванням пандусів  в житлових  будинках</t>
  </si>
  <si>
    <t>291025-137B7178</t>
  </si>
  <si>
    <t>Облаштування безбар’єрного доступу, влаштування пандусів  до житлових будинків у Шевченківському районі м.Львова</t>
  </si>
  <si>
    <t>Освіта та наука</t>
  </si>
  <si>
    <t>201125-E31EAEBE</t>
  </si>
  <si>
    <t>Капітальний ремонт харчоблоку СЗШ І-ІІІ ст. №74 у смт. Рудно на вул. І. Огієнка,9. (коригування)</t>
  </si>
  <si>
    <t>Управління освітньої інфраструктури департаменту освіти та культури Львівської міської ради</t>
  </si>
  <si>
    <t>221125-2231EB49</t>
  </si>
  <si>
    <t>«Капітальний ремонт вхідної групи будівлі з улаштуванням пандусу для Комунальної установи «Простір можливостей святого Антонія» за адресою
м. Львів, вул. Окуневського,1»</t>
  </si>
  <si>
    <t>Департамент освіти та культури Львівської міської ради</t>
  </si>
  <si>
    <t>241125-B6969502</t>
  </si>
  <si>
    <t>Капітальний ремонт басейну ліцею ім. І. Пулюя на вул. І. Пулюя, 16 у м. Львові</t>
  </si>
  <si>
    <t>251125-83F286CB</t>
  </si>
  <si>
    <t>Проведення невідкладних аварійно-відновлювальних робіт з виведення з аварійного стану окремих конструкційних елементів будівлі середньої загальноосвітньої школи № 9 на вул.Коперника,40 у місті Львові</t>
  </si>
  <si>
    <t>251125-CE0C42A7</t>
  </si>
  <si>
    <t>Капітальний ремонт першого поверху будівлі А4-1 Львівського фізико-математичного ліцею-інтернату при Львівському національному університеті імені Івана Франка на вул. Караджича, 29</t>
  </si>
  <si>
    <t>261125-5681BA00</t>
  </si>
  <si>
    <t>Реконструкція нежитлових будівель та споруд за адресою вул. О. Теліги у м. Винники (ДНЗ № 162 корпус № 2, басейн, котельня, зовнішні мережі та благоустрій)</t>
  </si>
  <si>
    <t>261125-C516C558</t>
  </si>
  <si>
    <t>Капітальний ремонт харчоблоку у ліцеї ""Сихівський"" на вул. Г. Хоткевича, 48</t>
  </si>
  <si>
    <t>261125-EA08EDE4</t>
  </si>
  <si>
    <t>Капітальний ремонт спортивного майданчика СЗШ №77 на вул. Виговського, 7-а у м. Львові. Коригування</t>
  </si>
  <si>
    <t>291025-956207D5</t>
  </si>
  <si>
    <t>Ремонтно-реставраційні роботи даху ЛСЗШ східних мов та східних бойових мистецтв "Будокан" з поглибленим вивченням іноземних мов на вул. В. Шухевича, 2 у м. Львові</t>
  </si>
  <si>
    <t>130126-48712C70</t>
  </si>
  <si>
    <t>Капітальний ремонт спортивного майданчика середньої загальноосвітньої школи №32 на вул. Я.Гашека, 13 у м. Львові (коригування)</t>
  </si>
  <si>
    <t>130126-773EDC42</t>
  </si>
  <si>
    <t>Капітальний ремонт басейну у СЗШ №72 на вул. Зубрівській, 1</t>
  </si>
  <si>
    <t>120126-BA382224</t>
  </si>
  <si>
    <t>Капітальний ремонт ДНЗ №111 на вул. Виговського, 1а у м. Львові</t>
  </si>
  <si>
    <t>191125-E2D9ABBE</t>
  </si>
  <si>
    <t>Реконструкція ліцею "Оріяна" Львівської міської ради на вул. Чукаріна, 3 у м. Львові</t>
  </si>
  <si>
    <t>Департамент економічного розвитку Львівської міської ради</t>
  </si>
  <si>
    <t>221025-7A3E5637</t>
  </si>
  <si>
    <t>Капітальний ремонт харчоблоків закладів загальної середньої освіти м. Львова</t>
  </si>
  <si>
    <t>231125-DDC45AE3</t>
  </si>
  <si>
    <t>Капітальний ремонт приміщень Комунальної установи "Простір можливостей святого Антонія" по вул. Окуневського, 1</t>
  </si>
  <si>
    <t>111125-C9C95F42</t>
  </si>
  <si>
    <t>Капітальний ремонт приміщення комунальної установи "Простір можливостей святого Антонія" по вул. Пасічна, 75.</t>
  </si>
  <si>
    <t>241125-148CC87A</t>
  </si>
  <si>
    <t>Капітальний ремонт вхідної групи та приміщення Комунальної установи "Простір можливостей святого Антонія" з улаштуванням пандусу за адресою м.Львів, вул.Пулюя,19</t>
  </si>
  <si>
    <t>031125-020507E9</t>
  </si>
  <si>
    <t>Капітальний ремонт стадіону СЗШ № 98 на вул. К. Трильовського, 12</t>
  </si>
  <si>
    <t>211125-A10F6FAB</t>
  </si>
  <si>
    <t>Нове будівництво захисної споруди цивільного захисту (протирадіаційного укриття) для середньої загальноосвітньої школи №41 на земельній ділянці за кадастровим номером: 4610166300:01:001:0068 у с. Брюховичі, Львівського району, Львівської області</t>
  </si>
  <si>
    <t>Охорона здоров´я</t>
  </si>
  <si>
    <t>130126-06469F81</t>
  </si>
  <si>
    <t>Придбання ангіографа для ВП "Лікарня Святого Пантелеймона"</t>
  </si>
  <si>
    <t>Управління охорони здоров'я департаменту гуманітарної політики Львівської міської ради</t>
  </si>
  <si>
    <t>051125-6DF4529F</t>
  </si>
  <si>
    <t>Капітальний ремонт вхідної групи та приміщень першого поверху по забезпеченню безперешкодного доступу осіб з обмеженими фізичними можливостями та інших маломобільних груп населення КНП « Львівське ТМО2» за адресою: м. Львів вул. Русових, 4</t>
  </si>
  <si>
    <t>101125-3AE2ADD1</t>
  </si>
  <si>
    <t>Реставрація з пристосуванням цокольних приміщень поліклініки №2 під відділення фізичної реабілітації та раннього втручання з влаштуванням віконних отворів на вул. Генерала Т. Чупринки, 61 у м. Львові (памятка архітектури. Охоронний договір номер №1656) Коригування</t>
  </si>
  <si>
    <t>101125-8AC068B8</t>
  </si>
  <si>
    <t>Капітальний ремонт 2-го поверху з влаштуванням загального чоловічого  відділення водних та теплових процедур у будівлі Центру здоров'я "Бадьорість" КНП «Львівське ТМО2" за адресою м. Львів, вул Героїв УПА,35.</t>
  </si>
  <si>
    <t>101125-8F1EBB67</t>
  </si>
  <si>
    <t>Капітальний ремонт 1-го поверху з влаштуванням реабілітаційного відділення будівлі Центру здоров`я "Бадьорість" КНП « Львівське ТМО2"за адресою м. Львів вул. Героїв УПА,35. Коригування.</t>
  </si>
  <si>
    <t>131125-239E76D5</t>
  </si>
  <si>
    <t>Капітальний ремонт з влаштуванням піднімальної платформи  з автоматичним керуванням для маломобільних груп населення в  АСМ №8 КНП « Львівське ТМО2» за адресою: Львівський  район с. Малехів вул.Івасюка,8</t>
  </si>
  <si>
    <t>141125-F19DDF26</t>
  </si>
  <si>
    <t>Реконструкція комплексу будівель та споруд для створення відділення паліативної допомоги за адресою вул. Мушака, 54 у м. Львові</t>
  </si>
  <si>
    <t>161125-627FF652</t>
  </si>
  <si>
    <t>"Капітальний ремонт вхідної групи 1-го поверху з облаштуванням доступності в будівлі 1-го поліклінічного відділення КНП "6-а міська поліклініка м.Львова" за адресою вул. Медової Печери1 "</t>
  </si>
  <si>
    <t>201125-78FE3E5E</t>
  </si>
  <si>
    <t>Капітальний ремонт приміщень МТП №1 і корпусу блоку "В" із розширенням доступності для маломобільних груп населення у КНП "5 МКП м. Львова" м. Львів, вул. Виговського, 32.</t>
  </si>
  <si>
    <t>221125-63354BD1</t>
  </si>
  <si>
    <t>Реконструкція внутрішньомайданчикових інженерних мереж на ділянці КНП «1 територіальне медичне об’єднання м. Львова» в зоні будівель літ. Д-1 та літ. С у м. Львів на вул. І. Миколайчука, 9</t>
  </si>
  <si>
    <t>221125-7C383EDD</t>
  </si>
  <si>
    <t>Реконструкція корпусів лікарні літ. А11-3 А3-2 А2-1 та А-4 з прибудовою корпусу дистанційно-променевої терапії із лікувально-діагностичними приміщеннями в КНП "1 територіальне медичне об'єднання м. Львова"на вул. В.Навроцького 23 у м. Львові.</t>
  </si>
  <si>
    <t>221125-C344B8BD</t>
  </si>
  <si>
    <t>Капітальний ремонт приміщень алергологічного блоку (на базі відділення старшого дитинства Центру педіатрії) КНП «1 територіальне медичне об’єднання  м. Львова» на вул. Пилипа Орлика, 4</t>
  </si>
  <si>
    <t>231125-0871A9A5</t>
  </si>
  <si>
    <t>Капітальний ремонт частини території з облаштуванням критого інклюзивного простору для занять спортом осіб з обмеженими функціональними можливостями в КНП "1 територіальне медичне об’єднання м. Львова" на вул. І.Миколайчука, 9</t>
  </si>
  <si>
    <t>231125-12460A69</t>
  </si>
  <si>
    <t>Капітальний ремонт благоустрою території КНП «1 територіальне медичне об’єднання м. Львова» на вул. Гетьмана І. Мазепи, 25. Коригування. (Пусковий комплекс № 1)</t>
  </si>
  <si>
    <t>231125-5B067FF2</t>
  </si>
  <si>
    <t>Благоустрій території лікарні із створенням доступного простору  для маломобільних груп населення (капітальний ремонт) за  адресою: м. Львів, вул. Замарстинівська, 274 КНП «Львівське територіальне медичне об’єднання «Клінічна лікарня планового лікування, реабілітації та паліативної допомоги». (ІІ пусковий комплекс)</t>
  </si>
  <si>
    <t>231125-F4E890CB</t>
  </si>
  <si>
    <t>Капітальний ремонт офтальмологічного відділення Центру хірургії КНП «1 територіальне медичне об’єднання м. Львова» на вул. Пилипа Орлика, 4</t>
  </si>
  <si>
    <t>241125-205500E2</t>
  </si>
  <si>
    <t>Реконструкція частини приміщень 2-го блоку з облаштуванням зовнішнього ліфта на 9 зупинок для забезпечення доступності в КНП "1 територіальне медичне обєднання м. Львова" на вул. І. Миколайчука 9.</t>
  </si>
  <si>
    <t>241125-54FA69B9</t>
  </si>
  <si>
    <t>Капітальний ремонт частини підвальних приміщень будівлі головного корпусу з облаштуванням споруди подвійного призначення із захисними властивостями протирадіаційного укриття в КНП «1 територіальне медичне об’єднання м. Львова» на вул. Пилипа Орлика, 4</t>
  </si>
  <si>
    <t>241125-97CB151C</t>
  </si>
  <si>
    <t>Капітальний ремонт частини приміщень 1-го блоку 9-го поверху з облаштуванням операційних залів в КНП "1 територіальне медичне обєднання м. Львова" на вул. Миколайчука, 9</t>
  </si>
  <si>
    <t>241125-9A58D8E0</t>
  </si>
  <si>
    <t>Капітальний ремонт частини приміщень будівлі Г-3 харчоблоку КНП "1 територіальне медичне об'єднання м. Львова" на вул. Пилипа Орлика, 4 у м. Львові. (Коригування)</t>
  </si>
  <si>
    <t>241125-AE66D6E5</t>
  </si>
  <si>
    <t>Реконструкція будівель КНП "1 територіальне медичне об'єднання м. Львова" з благоустроєм території на вул. В. Івасюка, 74 в смт. Брюховичі під реабілітаційний центр.</t>
  </si>
  <si>
    <t>241125-BF988EAB</t>
  </si>
  <si>
    <t>Капітальний ремонт частини приміщень з блоком гіпербаричної оксигенації на першому поверсі третього блоку головного корпусу будівлі КНП "1 територіальне медичне об’єднання м. Львова" на вул. Пилипа Орлика,4</t>
  </si>
  <si>
    <t>241125-E72D4C9B</t>
  </si>
  <si>
    <t>Капітальний ремонт кардіотерапевтичного відділення КНП «1 територіальне медичне об’єднання  м. Львова» на вул. В.Навроцького, 23</t>
  </si>
  <si>
    <t>251125-300457E2</t>
  </si>
  <si>
    <t>Реконструкція частини приміщень 1-го блоку з облаштуванням зовнішнього ліфта на 10 зупинок для забезпечення доступності в КНП «1 територіальне медичне об’єднання м. Львова» на вул.Миколайчука, 9 у м. Львові</t>
  </si>
  <si>
    <t>251125-AFC4C987</t>
  </si>
  <si>
    <t>Реконструкція з добудовою фойє до будівлі КНП "1 територіальне медичне об'єднання" на вул. Пилипа Орлика, 4 у м. Львові. Коригування</t>
  </si>
  <si>
    <t>251125-C0E34E92</t>
  </si>
  <si>
    <t>Капітальний ремонт частини приміщень операційних залів Центру термічної травми та пластичної хірургії КНП «1 територіальне медичне об’єднання м. Львова» на вул. В. Навроцького, 23 у м. Львові (коригування)</t>
  </si>
  <si>
    <t>251125-EE3AFC8C</t>
  </si>
  <si>
    <t>Реставрація із пристосуванням ліфта для забезпечення безперешкодного доступу маломобільних груп населення у поліклінічному відділенні (пам'ятка архітектури місцевого значення "Житловий будинок" охоронний № 5357 Лв) за адресою м. Львів вул. Я.Стецька,3</t>
  </si>
  <si>
    <t>251125-F3062AA6</t>
  </si>
  <si>
    <t>Капітальний ремонт підвальних приміщень будівлі літ. Б-3 з облаштуванням споруди подвійного призначення із захисними властивостями протирадіаційного укриття в КНП "1 територіальне медичне об’єднання м. Львова" на вул. Пилипа Орлика, 4</t>
  </si>
  <si>
    <t>261125-3BACACBB</t>
  </si>
  <si>
    <t>Капітальний ремонт системи вентиляції та водопостачання захисної споруди цивільного захисту (сховища № 48252) в КНП "1 територіальне медичне об’єднання м. Львова" на вул. І. Миколайчука, 9</t>
  </si>
  <si>
    <t>031125-19BCCD5E</t>
  </si>
  <si>
    <t>Капітальний ремонт 7-го поверху денного стаціонару та жіночої консультації КНП «4-а міська поліклініка м. Львова» за адресою: просп. Червоної Калини, 68, місто Львів</t>
  </si>
  <si>
    <t>141125-767F9598</t>
  </si>
  <si>
    <t>Реконструкція з добудовою 1-го поверху будівлі Центру здоров'я "Бадьорість" з влаштуванням відділення відновного лікування на базі водних та теплових процедур, соціального блоку та впровадженням енергоефективних заходів за рахунок утеплення фасаду, даху КНП "Львівське ТМО2" за адресою: м. Львів вул. Героїв УПА,35</t>
  </si>
  <si>
    <t>271025-8563FE68</t>
  </si>
  <si>
    <t>Капітальний ремонт 2-го поверху з влаштуванням загального відділення водних і теплових процедур у будівлі Центру здоров'я "Бадьорість" КНП "Львівське ТМО 2" за адресою: м.Львів  вул. Героїв УПА35</t>
  </si>
  <si>
    <t>151125-8A84F0AB</t>
  </si>
  <si>
    <t>Капітальний ремонт із заміни ліфтового обладнання 3-х ліфтів КНП "6-а міська поліклініка м. Львова" за адресою вул. Медової Печери, 1. Коригування</t>
  </si>
  <si>
    <t>211125-2026EBEA</t>
  </si>
  <si>
    <t>Капітальний ремонт вхідної групи із забезпеченням безперешкодного доступу маломобільних груп населення до будівлі 2-го поліклінічного відділення КНП "6-а міська поліклініка м.Львова" за адресою: вул. Галицька, 15, м.Винники</t>
  </si>
  <si>
    <t>211125-3251F934</t>
  </si>
  <si>
    <t>Капітальний ремонт вбиралень на 2-4 поверхах з облаштуванням умов доступності в будівлі 2-го поліклінічного відділення КНП "6-а міська поліклініка м.Львова" за адресою: вул.Галицька,15, м.Винники</t>
  </si>
  <si>
    <t>211125-6D5F633D</t>
  </si>
  <si>
    <t>Капітальний ремонт благоустрою території КНП «1 територіальне медичне об’єднання м. Львова», що обмежена вул. І. Миколайчука, вул. Гетьмана І. Мазепи, вул. Пилипа Орлика, з влаштуванням інклюзивного простору, пішохідних доріжок для безбар’єрного доступу, теренкурних доріжок, спортивних майданчиків та реабілітаційних зон для повного циклу відновлення протезованих пацієнтів.</t>
  </si>
  <si>
    <t>211125-BBC57D14</t>
  </si>
  <si>
    <t>Реконструкція системи електромереж КНП “1 Територіальне медичне об'єднання м. Львова ” шляхом встановлення сонячної електростанції на даху будівлі корпусу мікрохірургії ока за адресою: м. Львів, вул. Навроцького, 23.</t>
  </si>
  <si>
    <t>251125-190B219B</t>
  </si>
  <si>
    <t>Реставрація з пристосуванням лікувального корпусу «Б-3», КНП «1 територіальне медичне об’єднання м. Львова» за адресою: м. Львів, вул. Пекарська, 59А</t>
  </si>
  <si>
    <t>241125-B9224E45</t>
  </si>
  <si>
    <t>Реконструкція з прибудовою зовнішнього ліфта для забезпечення безперешкодного доступу маломобільних груп населення до будівлі другого поліклінічного відділення КНП "6-а міська поліклініка м.Львова" Львівської міської ради за адресою: вул. Галицька, 15, м.Винники, Львівський район, Львівська область.</t>
  </si>
  <si>
    <t>Культура та інформація</t>
  </si>
  <si>
    <t>131025-DD1D0DCB</t>
  </si>
  <si>
    <t>Реставрація житлового будинку – вілли  директора Міського театру Людвіка Геллера, пам’ятки – архітектури на вул. А.Мельника, 7 (охоронний номер 4928 -Лв) у м. Львові, постраждалого внаслідок ракетного удару зі сторони країни – агресора російської федерації 04.09.2024</t>
  </si>
  <si>
    <t>141025-FB049EB8</t>
  </si>
  <si>
    <t>Реставрація фасадів житлового будинку-пам'ятки архітектури місцевого значення на просп. Свободи, 24 у м. Львові, охоронний № 5272-Лв</t>
  </si>
  <si>
    <t>Офіс охорони культурної спадщини Львівської міської ради</t>
  </si>
  <si>
    <t>181125-375D69B1</t>
  </si>
  <si>
    <t>Програма співфінансування виконання реставрації, ремонту (реставраційного) балконів житлових будинків – пам’яток культурної спадщини на території Львівської міської територіальної громади у 2023-2025 роках</t>
  </si>
  <si>
    <t>201025-7DE63045</t>
  </si>
  <si>
    <t>Реконструкція з надбудовою Львівської школи мистецтв №11 на вул.Кричевського,61 у м.Львові (Коригування)</t>
  </si>
  <si>
    <t>Управління культури  департаменту освіти та культури Львівської міської ради</t>
  </si>
  <si>
    <t>241025-EDDF543D</t>
  </si>
  <si>
    <t>Реставрація пам'ятки архітектури національного значення дерев'яної церкви Св. Трійці 1756 року (ох. №1388) в с. Воля Гомулецька Жовківського району Львівської області (коригування)</t>
  </si>
  <si>
    <t>291025-41F88E4D</t>
  </si>
  <si>
    <t>Реставрація житлового будинку Людвіка Гірша, пам‘ятки-архітектури на вул.Є.Коновальця,44 (охоронний номер 4608-Лв) у м. Львові, постраждалого внаслідок ракетного удару зі сторони країни-агресора російської федерації 04.09.2024</t>
  </si>
  <si>
    <t>291025-F1594DD2</t>
  </si>
  <si>
    <t>Реставраційно - ремонтні роботи протипожежної системи Львівського академічного драматичного театру імені Лесі Українки у м. Львові (на вул. Городоцькій, 36. Коригування)</t>
  </si>
  <si>
    <t>031225-8EE4D832</t>
  </si>
  <si>
    <t>Ремонт реставраційний нежитлового приміщення Львівського міського молодіжного центру , об'єкт за адресою : вулиця Коперника, 9, місто Львів</t>
  </si>
  <si>
    <t>Офіс молодіжної столиці Європи Львівської міської ради</t>
  </si>
  <si>
    <t>181025-78492C96</t>
  </si>
  <si>
    <t>Капітальний ремонт поля поховань Личаківського військового меморіалу за адресою: м. Львів, вул. І. Мечникова (кадастровий номер 4610137200:04:002:0002)»</t>
  </si>
  <si>
    <t>201025-C87884E9</t>
  </si>
  <si>
    <t>Капітальний ремонт бібліотеки-філії № 43 Львівської муніципальної бібліотеки  на вул. Стрийській, 79 у м. Львові (коригування)</t>
  </si>
  <si>
    <t>211025-8E14CA3B</t>
  </si>
  <si>
    <t>Нове будівництво Личаківського військового меморіалу з облаштуванням існуючих поховань за адресою: м. Львів, вул. І. Мечникова (кадастровий номер 4610137200:04:002:0002)</t>
  </si>
  <si>
    <t>281025-E69221A9</t>
  </si>
  <si>
    <t>Капітальний ремонт приміщення Львівської муніципальної бібліотеки за адресою: м. Львів, вул. Під Голоском,22</t>
  </si>
  <si>
    <t>171025-2420F120</t>
  </si>
  <si>
    <t>Капітальний ремонт з приєднання мереж водопостачання та водовідведення в  НД с. Лисиничі, вул. Винниківська 2а</t>
  </si>
  <si>
    <t>201025-46E286AC</t>
  </si>
  <si>
    <t>Капітальний ремонт Народного дому Білогорща</t>
  </si>
  <si>
    <t>251125-C92E8769</t>
  </si>
  <si>
    <t>Проведення ремонтно-реставраційних робіт, реставрація об'єктів культурної спадщини, у тому числі з метою подолання наслідків збройної агресії російської федерації</t>
  </si>
  <si>
    <t>Соціальна сфера</t>
  </si>
  <si>
    <t>031125-51C7965A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</si>
  <si>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(3 черга) Будинок №2 (Секції Г1, Г2)</t>
  </si>
  <si>
    <t>251125-7DE96928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</si>
  <si>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4610137500:08:001:0921) (5 черга) Будинок №2 (Секції Б1, Б2.1, Б2.2, Б3, БС1)</t>
  </si>
  <si>
    <t>251125-F3F79044</t>
  </si>
  <si>
    <t>Реставрація з відновленням дверних прорізів на місці існуючих вікон та консервація історичних розписів в нежитлових приміщеннях 1-го поверху під інд. "1-1"-"1-7" будинку-пам'ятки архітектури національного значення на вул. Вірменській, 21 (вул.  Друкарська, 6), ох. № 1255 в м. Львові</t>
  </si>
  <si>
    <t>Управління соціального захисту департаменту гуманітарної політики Львівської міської ради</t>
  </si>
  <si>
    <t>291025-FE4FAD29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</si>
  <si>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(2 черга) Будинок №1 (Секції В1, В2, ВС1)</t>
  </si>
  <si>
    <t>271025-4F02D03D</t>
  </si>
  <si>
    <t>Капітальний ремонт приміщень з облаштуванням укриття за адресою м. Львів, вул. Ф. Ліста, 5</t>
  </si>
  <si>
    <t>031125-7A3CDDFD</t>
  </si>
  <si>
    <t>Ремонт приміщень Львівської молодіжної громадської організації "Станиця Львів Пласту - Національної скаутсьбкої органзації України"</t>
  </si>
  <si>
    <t>031125-71A143BC</t>
  </si>
  <si>
    <t>Ремонт приміщень для покращення житлових умов дітей-сиріт, розташованих на території Галицького району міста Львова, з метою забезпечення належних та гідних житлових умов</t>
  </si>
  <si>
    <t>221025-21EB57ED</t>
  </si>
  <si>
    <t>Капітальний ремонт житла дітей-сиріт на території Сихівського району</t>
  </si>
  <si>
    <t>231025-BFED9F0E</t>
  </si>
  <si>
    <t>Покращення житлових умов дітей-сиріт, дітей, позбавлених батьківського піклування</t>
  </si>
  <si>
    <t>Публічні послуги і повʼязана з ними цифровізація</t>
  </si>
  <si>
    <t>031125-7A5503E0</t>
  </si>
  <si>
    <t>Капітальний ремонт приміщень для влаштування Центру надання адміністративних послуг для ветеранів на вул. Роксоляни,24</t>
  </si>
  <si>
    <t>Управління адміністрування послуг департаменту гуманітарної політики Львівської міської ради</t>
  </si>
  <si>
    <t>Спорт та фізичне вихованння</t>
  </si>
  <si>
    <t>261125-E2411874</t>
  </si>
  <si>
    <t>Будівництво спортивного майданчика за адресою вул. І. Величковського, 16-18" у м. Львові</t>
  </si>
  <si>
    <t>Офіс спорту Львівської міської ради</t>
  </si>
  <si>
    <t>271125-75DF1D76</t>
  </si>
  <si>
    <t>Капітальний ремонт дитячо-спортивного майданчика за адресою: вул. Тролейбусна, 2 А у м. Львові»</t>
  </si>
  <si>
    <t>311025-40519FF9</t>
  </si>
  <si>
    <t>Капітальний ремонт благоустрою території КЗ "СДЮСШОР «Електрон» ім. Б. Кокота" та відкритої спортивної споруди — лучного поля з прилеглою інфраструктурою для забезпечення інклюзивності за адресою: вул. Грабовського, 11, м. Львові</t>
  </si>
  <si>
    <t>311025-415F59AA</t>
  </si>
  <si>
    <t>Капітальний ремонт спортивних майданчиків Львівської територіальної громади</t>
  </si>
  <si>
    <t>РАЗОМ за секторами (галузями)</t>
  </si>
  <si>
    <t>в тому числі</t>
  </si>
  <si>
    <t>Сума</t>
  </si>
  <si>
    <t>Відсоток</t>
  </si>
  <si>
    <t>* джерело фінансування у 2026 році</t>
  </si>
  <si>
    <t>Консолідований перелік
публічних інвестиційних проектів та програм публічних інвестицій єдиного проектного портфеля публічних інвестицій Львівської міської територіальної громади і розподіл публічних інвестицій на їх підготовку та реалізацію на 2026-2028 роки у розрізі джерел і механізмів фінансового забезпечення
(станом на 15.01.2026)</t>
  </si>
  <si>
    <t>Прогноз на         2027 рік</t>
  </si>
  <si>
    <t>Прогноз на         2028 рік</t>
  </si>
  <si>
    <t>Разом 2026-        2028 рр</t>
  </si>
  <si>
    <t>241025-B848BD85</t>
  </si>
  <si>
    <t>Капітальний ремонт доріг та тротуарів на вул. Бескидська в м.Львові. Коригування</t>
  </si>
  <si>
    <t>Департамент житлового господарства та інфраструктури</t>
  </si>
  <si>
    <t>201125-5A504DD3</t>
  </si>
  <si>
    <t>Капітальний ремонт тролейбусної лінії на вул. Стрийській (від вул. І. Франка до вул. Наукової) у м. Львові</t>
  </si>
  <si>
    <t>Департамент міської мобільності та вуличної інфраструктури</t>
  </si>
  <si>
    <t>271025-35A63FD3</t>
  </si>
  <si>
    <t>Реконструкція вул. Гетьмана І. Мазепи</t>
  </si>
  <si>
    <t>201125-60D3595C</t>
  </si>
  <si>
    <t>Капітальний ремонт вул. Личаківської (від вул. Букової до межі міста)</t>
  </si>
  <si>
    <t>131125-D74F98C9</t>
  </si>
  <si>
    <t>Будівництво шляхопроводу на перехресті вулиць Т. Шевченка – о. Омеляна Ковча</t>
  </si>
  <si>
    <t>131125-8BA200FB</t>
  </si>
  <si>
    <t>Будівництво дороги в промзоні «Сигнівка» (від вул. Північної до вул. Конюшинної)</t>
  </si>
  <si>
    <t>201125-59987D1B</t>
  </si>
  <si>
    <t>Будівництво автотранспортного підприємства на вул. В. Вернадського (біля будівлі №193 на вул.Стрийській) у м.Львові</t>
  </si>
  <si>
    <t>271025-E3880E7B</t>
  </si>
  <si>
    <t>Капітальний ремонт кабельних ліній напругою 600 В постійного струму (фідери) від тягової підстанції № 6 до пл. Митної та вул. Личаківської у м. Львові</t>
  </si>
  <si>
    <t>031225-A6B1CB29</t>
  </si>
  <si>
    <t>Капітальний ремонт доріг та тротуарів на вул. Пимоненка у м.Львові. Коригування</t>
  </si>
  <si>
    <t>Сихівська районна адміністрація</t>
  </si>
  <si>
    <t>051125-4AE8201E</t>
  </si>
  <si>
    <t>Будівництво механіко-біологічного комплексу перевантаження та переробки твердих побутових відходів на вул. Пластовій, 13</t>
  </si>
  <si>
    <t>Департамент економічного розвитку</t>
  </si>
  <si>
    <t>071125-A9648973</t>
  </si>
  <si>
    <t>Комплексний проект з рекультивації полігону, с. Грибовичі, Жовківського району, Львівської області, Реконструкція» (Коригування)</t>
  </si>
  <si>
    <t>271125-EB792031</t>
  </si>
  <si>
    <t>БУДІВНИЦТВО БІОГАЗОВОЇ СТАНЦІЇ З КОМБІНОВАНИМ ВИРОБНИЦТВОМ ЕЛЕКТРИЧНОЇ Й ТЕПЛОВОЇ ЕНЕРГІЇ У М.ЛЬВІВ, УКРАЇНА (коригування)</t>
  </si>
  <si>
    <t>201025-CA8AEB21</t>
  </si>
  <si>
    <t>Нове будівництво комплексу будівлі крематорію зі знесенням існуючих споруд на території Голосківського цвинтаря у м.Львові</t>
  </si>
  <si>
    <t>301025-3FD5B24C</t>
  </si>
  <si>
    <t>Реконструкція котельні на вул. Широкій, 79а в м. Львові</t>
  </si>
  <si>
    <t>271125-77233896</t>
  </si>
  <si>
    <t>Реконструкція по об'єкту: "Заміна каналізаційного колектора у парку "Скнилівський", м. Львів" (коригування)</t>
  </si>
  <si>
    <t>131125-7300578D</t>
  </si>
  <si>
    <t>Реконструкція нежитлової будівлі існуючих складських приміщень з влаштуванням підвальних приміщень та укриття без зміни зовнішніх геометричних розмірів фундаментів у плані на вул. Зеленій,9 у м. Львові</t>
  </si>
  <si>
    <t>Департамент міської мобільності</t>
  </si>
  <si>
    <t>241125-93387FC1</t>
  </si>
  <si>
    <t>Використання сонячних колекторів і теплового насосу на каналізаційно-очисних спорудах для часткового забезпечення гарячого водопостачання</t>
  </si>
  <si>
    <t>141125-A83BC77B</t>
  </si>
  <si>
    <t>Капітальний ремонт приміщень КУ "Простір можливостей святого Антонія" по вул. Б.Хмельницького,33</t>
  </si>
  <si>
    <t>Освіта і наука</t>
  </si>
  <si>
    <t>Департамент освіти та культури</t>
  </si>
  <si>
    <t>241025-02B19029</t>
  </si>
  <si>
    <t>Реконструкція з добудовою гімназії "Провесінь" ЛМР на вул. Тракт Глинянський, 151-Б</t>
  </si>
  <si>
    <t>Управління освітньої інфраструктури</t>
  </si>
  <si>
    <t>091025-F666B565</t>
  </si>
  <si>
    <t>Реконструкція з розширенням існуючої загальноосвітньої середньої школи № 41 по вул. Макаренка, 19 в смт. Брюховичі (коригування)</t>
  </si>
  <si>
    <t>061125-1D61FD6A</t>
  </si>
  <si>
    <t>Ремонтно-реставраційні роботи харчоблоку ЛСЗШ східних мов та східних бойових мистецтв "Будокан" з поглибленим вивченням іноземних мов на вул. В. Шухевича, 2</t>
  </si>
  <si>
    <t>061125-F09398DE</t>
  </si>
  <si>
    <t>Проведення невідкладних аварійно-відновлювальних робіт з виведення з аварійного стану окремих конструкційних елементів будівлі Львівської української гуманітарної гімназії ім. О. Степанів на вул. Олени Степанівни, 13</t>
  </si>
  <si>
    <t>261125-7B64FC04</t>
  </si>
  <si>
    <t>Капітальний ремонт спортивного майданчика ліцею "Гроно" Львівської міської ради на вул. Вигоди, 27</t>
  </si>
  <si>
    <t>161225-8A018930</t>
  </si>
  <si>
    <t xml:space="preserve">Капітальний ремонт установи дитячо-юнацьких та молодіжних клубів Шевченківського району Львівської міської територіальної громади (вул.Шевченка,366) </t>
  </si>
  <si>
    <t>061125-0D7DE5C4</t>
  </si>
  <si>
    <t>Капітальний ремонт фасаду (термомодернізація) будівлі головного корпусу КНП "1 територіальне медичне об’єднання м. Львова" на вул. І. Миколайчука, 9 у м. Львові</t>
  </si>
  <si>
    <t>Управління охорони здоров'я</t>
  </si>
  <si>
    <t>211125-63C5FCE4</t>
  </si>
  <si>
    <t>Реконструкції неонатального корпусу лікарні Св. Миколая (Реконструкція приміщень будівлі літ. А-4 лікувального корпусу КНП «1 територіальне медичне об’єднання м. Львова» на вул. Пилипа Орлика, 4)</t>
  </si>
  <si>
    <t>231125-A546A14C</t>
  </si>
  <si>
    <t>Нове будівництво високоспеціалізованого багатопрофільного медичного корпусу КНП "1 територіальне медичне об'єднання м. Львова" на вул. І. Миколайчука, 9 у м.Львові.</t>
  </si>
  <si>
    <t>241125-E37EEADE</t>
  </si>
  <si>
    <t>Капітальний ремонт інженерних мереж КНП «Клінічна лікарня швидкої медичної допомоги м. Львова» на вул. І. Миколайчука,9 Коригування</t>
  </si>
  <si>
    <t>221125-CFDE3592</t>
  </si>
  <si>
    <t>«Реконструкція зовнішніх інженерних мереж на території КНП "1 територіальне медичне об'єднання
м. Львова" на вул. В. Івасюка, 74 в смт. Брюховичі» Коригування</t>
  </si>
  <si>
    <t>241125-C002D95B</t>
  </si>
  <si>
    <t>Реконструкція приміщень ізоляційно-діагностичного корпусу Комунального некомерційного підприємства "Міська дитяча клінічна лікарня м. Львова" на вул. Пилипа Орлика, 4. (Коригування 2)</t>
  </si>
  <si>
    <t>241125-B83C0151</t>
  </si>
  <si>
    <t>Капітальний ремонт приміщень під облаштування кабінету магнітно-резонансної томографії в КНП "1 територіальне медичне об'єднання" на вул. Пилипа Орлика, 4</t>
  </si>
  <si>
    <t>221125-149ACD72</t>
  </si>
  <si>
    <t>Капітальний ремонт частини приміщень першого поверху головного корпусу поліклініки (буд.літ.Б-7) в КНП "2-А МІСЬКА ПОЛІКЛІНІКА М.ЛЬВОВА'' на вул. В. Симоненка, 4 у м.Львові.</t>
  </si>
  <si>
    <t>101025-2C74F8FF</t>
  </si>
  <si>
    <t>Реалізація планів з відновлення та модернізації відділень КНП "3-я міська поліклініка м. Львова"</t>
  </si>
  <si>
    <t>241125-22B9C417</t>
  </si>
  <si>
    <t>Реалізація проєкту "Будівництво (реконструкція) центру психічного здоров'я у Львові" на об'єкті "Реконструкція будівель літ. А-2 (лікувальний корпус) та літ. Б (гараж) із забезпеченням елементами доступності для маломобільних груп населення під Центр ментального здоров'я КНП "1 територіальне медичне об'єднання м. Львова" на вул. Замарстинівській, 83 у м. Львові.</t>
  </si>
  <si>
    <t>291125-5500E6A0</t>
  </si>
  <si>
    <t>Капітальний ремонт із утепленням фасаду будівель КНП «1 територіальне медичне об’єднання м. Львова» на вул. Пилипа Орлика, 4 у м. Львові</t>
  </si>
  <si>
    <t>291125-E5314A16</t>
  </si>
  <si>
    <t>Капітальний ремонт із утепленням фасаду будівлі КНП "1 територіальне медичне об'єднання м. Львова" на вул. В. Навроцького, 23 у м. Львові</t>
  </si>
  <si>
    <t>251125-DFC24DEE</t>
  </si>
  <si>
    <t>Капітальний ремонт будівлі КНП «1 територіальне медичне об’єднання м. Львова» на вул. Замарстинівській, 81 у м. Львові з облаштуванням Центру Ментального здоров’я</t>
  </si>
  <si>
    <t>011225-F66D0AA4</t>
  </si>
  <si>
    <t>Нове будівництво сучасного багатофункціонального комплексу з соціальним житлом на вулиці І. Миколайчука у м.Львові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</si>
</sst>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name val="Arial Nova"/>
      <family val="2"/>
    </font>
    <font>
      <sz val="16"/>
      <name val="Arial Nova"/>
      <family val="2"/>
    </font>
    <font>
      <sz val="11"/>
      <name val="Arial Nova"/>
      <family val="2"/>
    </font>
    <font>
      <sz val="14"/>
      <name val="Arial Nova"/>
      <family val="2"/>
    </font>
    <font>
      <b/>
      <sz val="12"/>
      <name val="Arial Nova"/>
      <family val="2"/>
    </font>
    <font>
      <sz val="12"/>
      <name val="Arial Nova"/>
      <family val="2"/>
    </font>
    <font>
      <sz val="12"/>
      <color rgb="FF000000"/>
      <name val="Arial Nova"/>
      <family val="2"/>
    </font>
    <font>
      <i/>
      <sz val="12"/>
      <color rgb="FF000000"/>
      <name val="Arial Nova"/>
      <family val="2"/>
    </font>
    <font>
      <sz val="12"/>
      <color theme="1"/>
      <name val="Arial Nova"/>
      <family val="2"/>
    </font>
    <font>
      <b/>
      <sz val="11"/>
      <name val="Arial Nova"/>
      <family val="2"/>
    </font>
    <font>
      <sz val="11"/>
      <color rgb="FFFF0000"/>
      <name val="Arial Nova"/>
      <family val="2"/>
    </font>
    <font>
      <sz val="11"/>
      <color theme="1"/>
      <name val="Arial Nova"/>
      <family val="2"/>
    </font>
    <font>
      <sz val="14"/>
      <color theme="1"/>
      <name val="Arial Nova"/>
      <family val="2"/>
    </font>
    <font>
      <b/>
      <sz val="12"/>
      <color theme="1"/>
      <name val="Arial Nova"/>
      <family val="2"/>
    </font>
    <font>
      <i/>
      <sz val="12"/>
      <name val="Arial Nova"/>
      <family val="2"/>
    </font>
    <font>
      <i/>
      <sz val="14"/>
      <name val="Arial Nova"/>
      <family val="2"/>
    </font>
    <font>
      <sz val="12"/>
      <color rgb="FF0070C0"/>
      <name val="Arial Nova"/>
      <family val="2"/>
    </font>
    <font>
      <b/>
      <sz val="12"/>
      <color rgb="FF0070C0"/>
      <name val="Arial Nova"/>
      <family val="2"/>
    </font>
    <font>
      <sz val="11"/>
      <color rgb="FF0070C0"/>
      <name val="Arial Nova"/>
      <family val="2"/>
    </font>
    <font>
      <b/>
      <sz val="14"/>
      <name val="Arial Nova"/>
      <family val="2"/>
    </font>
    <font>
      <b/>
      <sz val="14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0" xfId="1" applyFont="1"/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4" fontId="7" fillId="0" borderId="1" xfId="1" applyNumberFormat="1" applyFont="1" applyBorder="1" applyAlignment="1">
      <alignment vertical="center"/>
    </xf>
    <xf numFmtId="4" fontId="7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center"/>
    </xf>
    <xf numFmtId="4" fontId="4" fillId="0" borderId="0" xfId="1" applyNumberFormat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4" fontId="11" fillId="0" borderId="1" xfId="1" applyNumberFormat="1" applyFont="1" applyBorder="1" applyAlignment="1">
      <alignment vertical="center"/>
    </xf>
    <xf numFmtId="165" fontId="11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/>
    <xf numFmtId="0" fontId="6" fillId="0" borderId="1" xfId="1" applyFont="1" applyBorder="1" applyAlignment="1">
      <alignment vertical="center" wrapText="1"/>
    </xf>
    <xf numFmtId="0" fontId="12" fillId="0" borderId="0" xfId="1" applyFont="1"/>
    <xf numFmtId="0" fontId="10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4" fontId="8" fillId="0" borderId="7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4" fontId="7" fillId="0" borderId="4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4" fontId="6" fillId="0" borderId="7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0" fillId="0" borderId="1" xfId="1" applyFont="1" applyBorder="1" applyAlignment="1">
      <alignment vertical="center"/>
    </xf>
    <xf numFmtId="4" fontId="10" fillId="0" borderId="1" xfId="1" applyNumberFormat="1" applyFont="1" applyBorder="1" applyAlignment="1">
      <alignment vertical="center"/>
    </xf>
    <xf numFmtId="4" fontId="10" fillId="2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4" xfId="1" applyNumberFormat="1" applyFont="1" applyBorder="1" applyAlignment="1">
      <alignment horizontal="center" vertical="center" wrapText="1"/>
    </xf>
    <xf numFmtId="4" fontId="10" fillId="0" borderId="4" xfId="1" applyNumberFormat="1" applyFont="1" applyBorder="1" applyAlignment="1">
      <alignment horizontal="center" vertical="center"/>
    </xf>
    <xf numFmtId="4" fontId="10" fillId="0" borderId="7" xfId="1" applyNumberFormat="1" applyFont="1" applyBorder="1" applyAlignment="1">
      <alignment horizontal="center" vertical="center"/>
    </xf>
    <xf numFmtId="4" fontId="15" fillId="0" borderId="1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4" fontId="4" fillId="0" borderId="0" xfId="1" applyNumberFormat="1" applyFont="1"/>
    <xf numFmtId="164" fontId="7" fillId="0" borderId="0" xfId="1" applyNumberFormat="1" applyFont="1" applyAlignment="1">
      <alignment vertical="center" wrapText="1"/>
    </xf>
    <xf numFmtId="0" fontId="18" fillId="0" borderId="1" xfId="1" applyFont="1" applyBorder="1" applyAlignment="1">
      <alignment horizontal="center" vertical="center" wrapText="1"/>
    </xf>
    <xf numFmtId="4" fontId="18" fillId="2" borderId="1" xfId="1" applyNumberFormat="1" applyFont="1" applyFill="1" applyBorder="1" applyAlignment="1">
      <alignment horizontal="center" vertical="center" wrapText="1"/>
    </xf>
    <xf numFmtId="4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20" fillId="0" borderId="0" xfId="1" applyFont="1"/>
    <xf numFmtId="0" fontId="19" fillId="0" borderId="1" xfId="1" applyFont="1" applyBorder="1" applyAlignment="1">
      <alignment horizontal="center" vertical="center"/>
    </xf>
    <xf numFmtId="4" fontId="19" fillId="0" borderId="1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4" fontId="18" fillId="2" borderId="1" xfId="1" applyNumberFormat="1" applyFont="1" applyFill="1" applyBorder="1" applyAlignment="1">
      <alignment horizontal="center" vertical="center"/>
    </xf>
    <xf numFmtId="4" fontId="6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Border="1"/>
    <xf numFmtId="0" fontId="16" fillId="0" borderId="0" xfId="1" applyFont="1" applyAlignment="1">
      <alignment vertical="center" wrapText="1"/>
    </xf>
    <xf numFmtId="0" fontId="21" fillId="3" borderId="1" xfId="1" applyFont="1" applyFill="1" applyBorder="1" applyAlignment="1">
      <alignment vertical="center" wrapText="1"/>
    </xf>
    <xf numFmtId="0" fontId="21" fillId="3" borderId="1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vertical="center"/>
    </xf>
    <xf numFmtId="4" fontId="22" fillId="3" borderId="1" xfId="1" applyNumberFormat="1" applyFont="1" applyFill="1" applyBorder="1" applyAlignment="1">
      <alignment horizontal="center" vertical="center"/>
    </xf>
    <xf numFmtId="4" fontId="21" fillId="3" borderId="1" xfId="1" applyNumberFormat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vertical="center"/>
    </xf>
    <xf numFmtId="4" fontId="22" fillId="3" borderId="1" xfId="1" applyNumberFormat="1" applyFont="1" applyFill="1" applyBorder="1" applyAlignment="1">
      <alignment horizontal="center" vertical="center" wrapText="1"/>
    </xf>
    <xf numFmtId="4" fontId="21" fillId="3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/>
    <xf numFmtId="0" fontId="11" fillId="0" borderId="1" xfId="1" applyFont="1" applyBorder="1" applyAlignment="1">
      <alignment horizontal="left"/>
    </xf>
    <xf numFmtId="0" fontId="21" fillId="3" borderId="2" xfId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/>
    </xf>
    <xf numFmtId="0" fontId="21" fillId="3" borderId="10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18" fillId="0" borderId="4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7" fillId="0" borderId="1" xfId="1" applyFont="1" applyBorder="1" applyAlignment="1"/>
  </cellXfs>
  <cellStyles count="2">
    <cellStyle name="Звичайний" xfId="0" builtinId="0"/>
    <cellStyle name="Звичайний 2" xfId="1" xr:uid="{23A7CBA8-5C3B-4E68-B564-A43D426A7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Онисько Петро" id="{E8E33121-A93E-4D41-9BA6-A7F105E43C7D}" userId="S::Onysko.Petro@lvivcity.gov.ua::ec9dfacc-a06d-468a-b4c5-edbc6daacfc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9" dT="2026-01-11T12:17:03.86" personId="{E8E33121-A93E-4D41-9BA6-A7F105E43C7D}" id="{27711462-AB12-4D46-9392-7B2FE6AFED8E}">
    <text>Чи це точно перехідний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87" dT="2026-01-11T12:17:03.86" personId="{E8E33121-A93E-4D41-9BA6-A7F105E43C7D}" id="{41E6A43E-1CA5-4A71-9A4B-225C10E1EAF8}">
    <text>Чи це точно перехідний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F000-EA20-41B9-8038-8EF816DDD17D}">
  <sheetPr>
    <pageSetUpPr fitToPage="1"/>
  </sheetPr>
  <dimension ref="A1:M267"/>
  <sheetViews>
    <sheetView tabSelected="1" view="pageBreakPreview" zoomScale="70" zoomScaleNormal="55" zoomScaleSheetLayoutView="70" workbookViewId="0">
      <pane ySplit="7" topLeftCell="A8" activePane="bottomLeft" state="frozen"/>
      <selection pane="bottomLeft" activeCell="E14" sqref="E14"/>
      <selection activeCell="B1" sqref="B1"/>
    </sheetView>
  </sheetViews>
  <sheetFormatPr defaultColWidth="14.42578125" defaultRowHeight="15" customHeight="1"/>
  <cols>
    <col min="1" max="1" width="16.85546875" style="1" customWidth="1"/>
    <col min="2" max="2" width="28.28515625" style="12" customWidth="1"/>
    <col min="3" max="3" width="60.140625" style="12" customWidth="1"/>
    <col min="4" max="4" width="18.7109375" style="19" customWidth="1"/>
    <col min="5" max="5" width="25.85546875" style="12" customWidth="1"/>
    <col min="6" max="6" width="24.85546875" style="51" customWidth="1"/>
    <col min="7" max="7" width="23" style="19" customWidth="1"/>
    <col min="8" max="8" width="21.28515625" style="19" customWidth="1"/>
    <col min="9" max="9" width="23.85546875" style="19" customWidth="1"/>
    <col min="10" max="10" width="38.140625" style="19" customWidth="1"/>
    <col min="11" max="11" width="35.42578125" style="12" customWidth="1"/>
    <col min="12" max="12" width="17.7109375" style="1" customWidth="1"/>
    <col min="13" max="16384" width="14.42578125" style="1"/>
  </cols>
  <sheetData>
    <row r="1" spans="1:11" ht="15" customHeight="1">
      <c r="J1" s="100" t="s">
        <v>0</v>
      </c>
      <c r="K1" s="100"/>
    </row>
    <row r="2" spans="1:11" ht="77.25" customHeight="1">
      <c r="J2" s="100"/>
      <c r="K2" s="100"/>
    </row>
    <row r="3" spans="1:11" ht="93" customHeight="1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ht="18">
      <c r="A4" s="2"/>
      <c r="B4" s="3"/>
      <c r="C4" s="3"/>
      <c r="D4" s="4"/>
      <c r="E4" s="3"/>
      <c r="F4" s="52"/>
      <c r="G4" s="4"/>
      <c r="H4" s="4"/>
      <c r="I4" s="4"/>
      <c r="J4" s="4"/>
      <c r="K4" s="64" t="s">
        <v>2</v>
      </c>
    </row>
    <row r="5" spans="1:11" ht="58.5" customHeight="1">
      <c r="A5" s="96" t="s">
        <v>3</v>
      </c>
      <c r="B5" s="96" t="s">
        <v>4</v>
      </c>
      <c r="C5" s="96" t="s">
        <v>5</v>
      </c>
      <c r="D5" s="96" t="s">
        <v>6</v>
      </c>
      <c r="E5" s="96" t="s">
        <v>7</v>
      </c>
      <c r="F5" s="96" t="s">
        <v>8</v>
      </c>
      <c r="G5" s="96"/>
      <c r="H5" s="96"/>
      <c r="I5" s="96"/>
      <c r="J5" s="96" t="s">
        <v>9</v>
      </c>
      <c r="K5" s="106" t="s">
        <v>10</v>
      </c>
    </row>
    <row r="6" spans="1:11" ht="64.5" customHeight="1">
      <c r="A6" s="122"/>
      <c r="B6" s="104"/>
      <c r="C6" s="104"/>
      <c r="D6" s="105"/>
      <c r="E6" s="96"/>
      <c r="F6" s="107" t="s">
        <v>11</v>
      </c>
      <c r="G6" s="109" t="s">
        <v>12</v>
      </c>
      <c r="H6" s="109" t="s">
        <v>13</v>
      </c>
      <c r="I6" s="109" t="s">
        <v>14</v>
      </c>
      <c r="J6" s="105"/>
      <c r="K6" s="106"/>
    </row>
    <row r="7" spans="1:11" ht="22.5" customHeight="1">
      <c r="A7" s="122"/>
      <c r="B7" s="104"/>
      <c r="C7" s="104"/>
      <c r="D7" s="105"/>
      <c r="E7" s="96"/>
      <c r="F7" s="108"/>
      <c r="G7" s="105"/>
      <c r="H7" s="105"/>
      <c r="I7" s="109"/>
      <c r="J7" s="105"/>
      <c r="K7" s="106"/>
    </row>
    <row r="8" spans="1:11" ht="22.5" customHeight="1">
      <c r="A8" s="7"/>
      <c r="B8" s="8"/>
      <c r="C8" s="8"/>
      <c r="D8" s="9"/>
      <c r="E8" s="5"/>
      <c r="F8" s="53"/>
      <c r="G8" s="9"/>
      <c r="H8" s="9"/>
      <c r="I8" s="10"/>
      <c r="J8" s="9"/>
      <c r="K8" s="6"/>
    </row>
    <row r="9" spans="1:11" ht="22.5" customHeight="1">
      <c r="A9" s="82"/>
      <c r="B9" s="93" t="s">
        <v>15</v>
      </c>
      <c r="C9" s="94"/>
      <c r="D9" s="84"/>
      <c r="E9" s="83"/>
      <c r="F9" s="85">
        <f>SUM(F11:F25)</f>
        <v>95488432.340000004</v>
      </c>
      <c r="G9" s="86">
        <f>SUM(G11:G25)</f>
        <v>156680815.566928</v>
      </c>
      <c r="H9" s="86">
        <f>SUM(H11:H25)</f>
        <v>45206236.542152137</v>
      </c>
      <c r="I9" s="86">
        <f>SUM(I11:I25)</f>
        <v>297375484.44908017</v>
      </c>
      <c r="J9" s="84"/>
      <c r="K9" s="83"/>
    </row>
    <row r="10" spans="1:11" ht="15.6" customHeight="1">
      <c r="B10" s="97" t="s">
        <v>16</v>
      </c>
      <c r="C10" s="98"/>
      <c r="D10" s="35"/>
      <c r="E10" s="8"/>
      <c r="F10" s="54"/>
      <c r="G10" s="21"/>
      <c r="H10" s="21"/>
      <c r="I10" s="21"/>
      <c r="J10" s="9"/>
      <c r="K10" s="8"/>
    </row>
    <row r="11" spans="1:11" ht="63">
      <c r="A11" s="10">
        <v>1</v>
      </c>
      <c r="B11" s="10" t="s">
        <v>17</v>
      </c>
      <c r="C11" s="10" t="s">
        <v>18</v>
      </c>
      <c r="D11" s="10" t="s">
        <v>15</v>
      </c>
      <c r="E11" s="10"/>
      <c r="F11" s="55">
        <v>10000000</v>
      </c>
      <c r="G11" s="22">
        <v>17354030.926927999</v>
      </c>
      <c r="H11" s="22">
        <v>15970063.652152134</v>
      </c>
      <c r="I11" s="22">
        <f>SUM(F11:H11)</f>
        <v>43324094.579080135</v>
      </c>
      <c r="J11" s="10" t="s">
        <v>19</v>
      </c>
      <c r="K11" s="10" t="s">
        <v>20</v>
      </c>
    </row>
    <row r="12" spans="1:11" ht="47.25">
      <c r="A12" s="10">
        <v>2</v>
      </c>
      <c r="B12" s="10" t="s">
        <v>21</v>
      </c>
      <c r="C12" s="10" t="s">
        <v>22</v>
      </c>
      <c r="D12" s="10" t="s">
        <v>15</v>
      </c>
      <c r="E12" s="10"/>
      <c r="F12" s="55">
        <v>13500000</v>
      </c>
      <c r="G12" s="22"/>
      <c r="H12" s="22"/>
      <c r="I12" s="22">
        <f t="shared" ref="I12:I25" si="0">SUM(F12:H12)</f>
        <v>13500000</v>
      </c>
      <c r="J12" s="10" t="s">
        <v>19</v>
      </c>
      <c r="K12" s="10" t="s">
        <v>23</v>
      </c>
    </row>
    <row r="13" spans="1:11" ht="47.25">
      <c r="A13" s="10">
        <v>3</v>
      </c>
      <c r="B13" s="10" t="s">
        <v>24</v>
      </c>
      <c r="C13" s="10" t="s">
        <v>25</v>
      </c>
      <c r="D13" s="10" t="s">
        <v>15</v>
      </c>
      <c r="E13" s="11"/>
      <c r="F13" s="56">
        <v>2441396</v>
      </c>
      <c r="G13" s="23"/>
      <c r="H13" s="22"/>
      <c r="I13" s="22">
        <f t="shared" si="0"/>
        <v>2441396</v>
      </c>
      <c r="J13" s="10" t="s">
        <v>19</v>
      </c>
      <c r="K13" s="10" t="s">
        <v>26</v>
      </c>
    </row>
    <row r="14" spans="1:11" ht="47.25">
      <c r="A14" s="10">
        <v>4</v>
      </c>
      <c r="B14" s="10" t="s">
        <v>27</v>
      </c>
      <c r="C14" s="10" t="s">
        <v>28</v>
      </c>
      <c r="D14" s="10" t="s">
        <v>15</v>
      </c>
      <c r="E14" s="10"/>
      <c r="F14" s="56">
        <v>1950000</v>
      </c>
      <c r="G14" s="24"/>
      <c r="H14" s="24"/>
      <c r="I14" s="22">
        <f t="shared" si="0"/>
        <v>1950000</v>
      </c>
      <c r="J14" s="10" t="s">
        <v>19</v>
      </c>
      <c r="K14" s="10" t="s">
        <v>23</v>
      </c>
    </row>
    <row r="15" spans="1:11" ht="47.25">
      <c r="A15" s="10">
        <v>5</v>
      </c>
      <c r="B15" s="10" t="s">
        <v>29</v>
      </c>
      <c r="C15" s="10" t="s">
        <v>30</v>
      </c>
      <c r="D15" s="10" t="s">
        <v>15</v>
      </c>
      <c r="E15" s="10"/>
      <c r="F15" s="56">
        <v>10000000</v>
      </c>
      <c r="G15" s="24"/>
      <c r="H15" s="24"/>
      <c r="I15" s="22">
        <f t="shared" si="0"/>
        <v>10000000</v>
      </c>
      <c r="J15" s="10" t="s">
        <v>19</v>
      </c>
      <c r="K15" s="10" t="s">
        <v>31</v>
      </c>
    </row>
    <row r="16" spans="1:11" ht="63">
      <c r="A16" s="10">
        <v>6</v>
      </c>
      <c r="B16" s="10" t="s">
        <v>32</v>
      </c>
      <c r="C16" s="10" t="s">
        <v>33</v>
      </c>
      <c r="D16" s="10" t="s">
        <v>15</v>
      </c>
      <c r="E16" s="10"/>
      <c r="F16" s="56">
        <v>4000000</v>
      </c>
      <c r="G16" s="24"/>
      <c r="H16" s="24"/>
      <c r="I16" s="22">
        <f t="shared" si="0"/>
        <v>4000000</v>
      </c>
      <c r="J16" s="10" t="s">
        <v>19</v>
      </c>
      <c r="K16" s="10" t="s">
        <v>26</v>
      </c>
    </row>
    <row r="17" spans="1:13" ht="47.25">
      <c r="A17" s="10">
        <v>7</v>
      </c>
      <c r="B17" s="10" t="s">
        <v>34</v>
      </c>
      <c r="C17" s="10" t="s">
        <v>35</v>
      </c>
      <c r="D17" s="10" t="s">
        <v>15</v>
      </c>
      <c r="E17" s="10"/>
      <c r="F17" s="56">
        <v>7000000</v>
      </c>
      <c r="G17" s="24"/>
      <c r="H17" s="24"/>
      <c r="I17" s="22">
        <f t="shared" si="0"/>
        <v>7000000</v>
      </c>
      <c r="J17" s="10" t="s">
        <v>19</v>
      </c>
      <c r="K17" s="10" t="s">
        <v>23</v>
      </c>
    </row>
    <row r="18" spans="1:13" ht="36.75" customHeight="1">
      <c r="A18" s="113">
        <v>8</v>
      </c>
      <c r="B18" s="113" t="s">
        <v>36</v>
      </c>
      <c r="C18" s="113" t="s">
        <v>37</v>
      </c>
      <c r="D18" s="113" t="s">
        <v>15</v>
      </c>
      <c r="E18" s="113"/>
      <c r="F18" s="56">
        <v>23675493.690000001</v>
      </c>
      <c r="G18" s="24">
        <v>117826784.64</v>
      </c>
      <c r="H18" s="24"/>
      <c r="I18" s="22">
        <f t="shared" si="0"/>
        <v>141502278.33000001</v>
      </c>
      <c r="J18" s="10" t="s">
        <v>19</v>
      </c>
      <c r="K18" s="113" t="s">
        <v>20</v>
      </c>
    </row>
    <row r="19" spans="1:13" ht="33.75" customHeight="1">
      <c r="A19" s="114"/>
      <c r="B19" s="114"/>
      <c r="C19" s="114"/>
      <c r="D19" s="114"/>
      <c r="E19" s="114"/>
      <c r="F19" s="57">
        <v>6324506.3099999996</v>
      </c>
      <c r="G19" s="24"/>
      <c r="H19" s="24"/>
      <c r="I19" s="22">
        <f t="shared" si="0"/>
        <v>6324506.3099999996</v>
      </c>
      <c r="J19" s="10" t="s">
        <v>38</v>
      </c>
      <c r="K19" s="114"/>
    </row>
    <row r="20" spans="1:13" ht="110.25">
      <c r="A20" s="10">
        <v>9</v>
      </c>
      <c r="B20" s="10" t="s">
        <v>39</v>
      </c>
      <c r="C20" s="10" t="s">
        <v>40</v>
      </c>
      <c r="D20" s="10" t="s">
        <v>15</v>
      </c>
      <c r="E20" s="10"/>
      <c r="F20" s="56">
        <v>4000000</v>
      </c>
      <c r="G20" s="24">
        <v>16000000</v>
      </c>
      <c r="H20" s="24">
        <v>22780602.600000001</v>
      </c>
      <c r="I20" s="22">
        <f t="shared" si="0"/>
        <v>42780602.600000001</v>
      </c>
      <c r="J20" s="10" t="s">
        <v>38</v>
      </c>
      <c r="K20" s="10" t="s">
        <v>41</v>
      </c>
    </row>
    <row r="21" spans="1:13" ht="63">
      <c r="A21" s="38">
        <v>10</v>
      </c>
      <c r="B21" s="38" t="s">
        <v>42</v>
      </c>
      <c r="C21" s="38" t="s">
        <v>43</v>
      </c>
      <c r="D21" s="38" t="s">
        <v>15</v>
      </c>
      <c r="E21" s="38"/>
      <c r="F21" s="58">
        <v>5497036.3399999999</v>
      </c>
      <c r="G21" s="39"/>
      <c r="H21" s="39"/>
      <c r="I21" s="22">
        <f t="shared" si="0"/>
        <v>5497036.3399999999</v>
      </c>
      <c r="J21" s="10" t="s">
        <v>19</v>
      </c>
      <c r="K21" s="38" t="s">
        <v>20</v>
      </c>
    </row>
    <row r="22" spans="1:13" ht="63">
      <c r="A22" s="10">
        <v>11</v>
      </c>
      <c r="B22" s="10" t="s">
        <v>44</v>
      </c>
      <c r="C22" s="10" t="s">
        <v>45</v>
      </c>
      <c r="D22" s="10" t="s">
        <v>15</v>
      </c>
      <c r="E22" s="10"/>
      <c r="F22" s="56">
        <v>4000000</v>
      </c>
      <c r="G22" s="24">
        <v>5500000</v>
      </c>
      <c r="H22" s="24">
        <v>6455570.2899999991</v>
      </c>
      <c r="I22" s="22">
        <f t="shared" si="0"/>
        <v>15955570.289999999</v>
      </c>
      <c r="J22" s="10" t="s">
        <v>19</v>
      </c>
      <c r="K22" s="10" t="s">
        <v>41</v>
      </c>
    </row>
    <row r="23" spans="1:13" s="31" customFormat="1" ht="15.6" customHeight="1">
      <c r="B23" s="99" t="s">
        <v>46</v>
      </c>
      <c r="C23" s="99"/>
      <c r="D23" s="35"/>
      <c r="E23" s="10"/>
      <c r="F23" s="56"/>
      <c r="G23" s="24"/>
      <c r="H23" s="24"/>
      <c r="I23" s="22"/>
      <c r="J23" s="10"/>
      <c r="K23" s="10"/>
    </row>
    <row r="24" spans="1:13" ht="47.25">
      <c r="A24" s="10">
        <v>12</v>
      </c>
      <c r="B24" s="42" t="s">
        <v>47</v>
      </c>
      <c r="C24" s="43" t="s">
        <v>48</v>
      </c>
      <c r="D24" s="10" t="s">
        <v>15</v>
      </c>
      <c r="E24" s="40"/>
      <c r="F24" s="57">
        <v>3000000</v>
      </c>
      <c r="G24" s="41"/>
      <c r="H24" s="41"/>
      <c r="I24" s="22">
        <f t="shared" si="0"/>
        <v>3000000</v>
      </c>
      <c r="J24" s="10" t="s">
        <v>19</v>
      </c>
      <c r="K24" s="40" t="s">
        <v>26</v>
      </c>
    </row>
    <row r="25" spans="1:13" ht="47.25">
      <c r="A25" s="10">
        <v>13</v>
      </c>
      <c r="B25" s="10" t="s">
        <v>49</v>
      </c>
      <c r="C25" s="10" t="s">
        <v>50</v>
      </c>
      <c r="D25" s="10" t="s">
        <v>15</v>
      </c>
      <c r="E25" s="10"/>
      <c r="F25" s="56">
        <v>100000</v>
      </c>
      <c r="G25" s="24"/>
      <c r="H25" s="24"/>
      <c r="I25" s="22">
        <f t="shared" si="0"/>
        <v>100000</v>
      </c>
      <c r="J25" s="10" t="s">
        <v>19</v>
      </c>
      <c r="K25" s="10" t="s">
        <v>26</v>
      </c>
    </row>
    <row r="26" spans="1:13" s="12" customFormat="1" ht="21.75" customHeight="1">
      <c r="A26" s="87"/>
      <c r="B26" s="93" t="s">
        <v>51</v>
      </c>
      <c r="C26" s="94"/>
      <c r="D26" s="83"/>
      <c r="E26" s="83"/>
      <c r="F26" s="85">
        <f>SUM(F28:F54)</f>
        <v>130053685</v>
      </c>
      <c r="G26" s="86">
        <f>SUM(G28:G54)</f>
        <v>288590750</v>
      </c>
      <c r="H26" s="86">
        <f>SUM(H28:H54)</f>
        <v>49569987.670000002</v>
      </c>
      <c r="I26" s="86">
        <f>SUM(I28:I54)</f>
        <v>468214422.66999996</v>
      </c>
      <c r="J26" s="83"/>
      <c r="K26" s="83"/>
    </row>
    <row r="27" spans="1:13" ht="39.75" customHeight="1">
      <c r="B27" s="97" t="s">
        <v>16</v>
      </c>
      <c r="C27" s="98"/>
      <c r="D27" s="35"/>
      <c r="E27" s="8"/>
      <c r="F27" s="25"/>
      <c r="G27" s="26"/>
      <c r="H27" s="26"/>
      <c r="I27" s="26"/>
      <c r="J27" s="8"/>
      <c r="K27" s="8"/>
      <c r="M27" s="65"/>
    </row>
    <row r="28" spans="1:13" ht="63">
      <c r="A28" s="10">
        <v>14</v>
      </c>
      <c r="B28" s="10" t="s">
        <v>52</v>
      </c>
      <c r="C28" s="10" t="s">
        <v>53</v>
      </c>
      <c r="D28" s="10" t="s">
        <v>51</v>
      </c>
      <c r="E28" s="8"/>
      <c r="F28" s="25">
        <v>5000000</v>
      </c>
      <c r="G28" s="25"/>
      <c r="H28" s="25"/>
      <c r="I28" s="25">
        <f>F28+G28+H28</f>
        <v>5000000</v>
      </c>
      <c r="J28" s="37" t="s">
        <v>38</v>
      </c>
      <c r="K28" s="37" t="s">
        <v>41</v>
      </c>
    </row>
    <row r="29" spans="1:13" ht="63">
      <c r="A29" s="10">
        <v>15</v>
      </c>
      <c r="B29" s="10" t="s">
        <v>54</v>
      </c>
      <c r="C29" s="10" t="s">
        <v>55</v>
      </c>
      <c r="D29" s="10" t="s">
        <v>51</v>
      </c>
      <c r="E29" s="8"/>
      <c r="F29" s="25">
        <v>15891782</v>
      </c>
      <c r="G29" s="25"/>
      <c r="H29" s="25"/>
      <c r="I29" s="25">
        <f t="shared" ref="I29:I54" si="1">F29+G29+H29</f>
        <v>15891782</v>
      </c>
      <c r="J29" s="37" t="s">
        <v>38</v>
      </c>
      <c r="K29" s="37" t="s">
        <v>41</v>
      </c>
    </row>
    <row r="30" spans="1:13" ht="63">
      <c r="A30" s="10">
        <v>16</v>
      </c>
      <c r="B30" s="10" t="s">
        <v>56</v>
      </c>
      <c r="C30" s="10" t="s">
        <v>57</v>
      </c>
      <c r="D30" s="10" t="s">
        <v>51</v>
      </c>
      <c r="E30" s="8"/>
      <c r="F30" s="25">
        <v>5000000</v>
      </c>
      <c r="G30" s="25"/>
      <c r="H30" s="25"/>
      <c r="I30" s="25">
        <f t="shared" si="1"/>
        <v>5000000</v>
      </c>
      <c r="J30" s="37" t="s">
        <v>19</v>
      </c>
      <c r="K30" s="37" t="s">
        <v>41</v>
      </c>
    </row>
    <row r="31" spans="1:13" ht="63">
      <c r="A31" s="10">
        <v>17</v>
      </c>
      <c r="B31" s="10" t="s">
        <v>58</v>
      </c>
      <c r="C31" s="10" t="s">
        <v>59</v>
      </c>
      <c r="D31" s="10" t="s">
        <v>51</v>
      </c>
      <c r="E31" s="8"/>
      <c r="F31" s="25">
        <v>8842538</v>
      </c>
      <c r="G31" s="25">
        <v>5711676</v>
      </c>
      <c r="H31" s="25">
        <v>3894987.66</v>
      </c>
      <c r="I31" s="25">
        <f t="shared" si="1"/>
        <v>18449201.66</v>
      </c>
      <c r="J31" s="37" t="s">
        <v>19</v>
      </c>
      <c r="K31" s="37" t="s">
        <v>41</v>
      </c>
    </row>
    <row r="32" spans="1:13" ht="63">
      <c r="A32" s="10">
        <v>18</v>
      </c>
      <c r="B32" s="10" t="s">
        <v>60</v>
      </c>
      <c r="C32" s="10" t="s">
        <v>61</v>
      </c>
      <c r="D32" s="10" t="s">
        <v>51</v>
      </c>
      <c r="E32" s="8"/>
      <c r="F32" s="25">
        <v>5000000</v>
      </c>
      <c r="G32" s="25">
        <v>100843296</v>
      </c>
      <c r="H32" s="25">
        <v>0</v>
      </c>
      <c r="I32" s="25">
        <f t="shared" si="1"/>
        <v>105843296</v>
      </c>
      <c r="J32" s="37" t="s">
        <v>19</v>
      </c>
      <c r="K32" s="37" t="s">
        <v>41</v>
      </c>
    </row>
    <row r="33" spans="1:11" ht="63">
      <c r="A33" s="10">
        <v>19</v>
      </c>
      <c r="B33" s="10" t="s">
        <v>62</v>
      </c>
      <c r="C33" s="10" t="s">
        <v>63</v>
      </c>
      <c r="D33" s="10" t="s">
        <v>51</v>
      </c>
      <c r="E33" s="8"/>
      <c r="F33" s="25">
        <v>5000000</v>
      </c>
      <c r="G33" s="25"/>
      <c r="H33" s="25"/>
      <c r="I33" s="25">
        <f t="shared" si="1"/>
        <v>5000000</v>
      </c>
      <c r="J33" s="37" t="s">
        <v>19</v>
      </c>
      <c r="K33" s="37" t="s">
        <v>41</v>
      </c>
    </row>
    <row r="34" spans="1:11" ht="63">
      <c r="A34" s="10">
        <v>20</v>
      </c>
      <c r="B34" s="10" t="s">
        <v>64</v>
      </c>
      <c r="C34" s="10" t="s">
        <v>65</v>
      </c>
      <c r="D34" s="10" t="s">
        <v>51</v>
      </c>
      <c r="E34" s="8"/>
      <c r="F34" s="25">
        <v>511954</v>
      </c>
      <c r="G34" s="25"/>
      <c r="H34" s="25"/>
      <c r="I34" s="25">
        <f t="shared" si="1"/>
        <v>511954</v>
      </c>
      <c r="J34" s="37" t="s">
        <v>19</v>
      </c>
      <c r="K34" s="37" t="s">
        <v>66</v>
      </c>
    </row>
    <row r="35" spans="1:11" ht="63">
      <c r="A35" s="10">
        <v>21</v>
      </c>
      <c r="B35" s="10" t="s">
        <v>67</v>
      </c>
      <c r="C35" s="10" t="s">
        <v>68</v>
      </c>
      <c r="D35" s="10" t="s">
        <v>51</v>
      </c>
      <c r="E35" s="8"/>
      <c r="F35" s="25">
        <v>7507411</v>
      </c>
      <c r="G35" s="25"/>
      <c r="H35" s="25"/>
      <c r="I35" s="25">
        <f t="shared" si="1"/>
        <v>7507411</v>
      </c>
      <c r="J35" s="37" t="s">
        <v>19</v>
      </c>
      <c r="K35" s="37" t="s">
        <v>41</v>
      </c>
    </row>
    <row r="36" spans="1:11" ht="47.25">
      <c r="A36" s="10">
        <v>22</v>
      </c>
      <c r="B36" s="10" t="s">
        <v>69</v>
      </c>
      <c r="C36" s="10" t="s">
        <v>70</v>
      </c>
      <c r="D36" s="10" t="s">
        <v>51</v>
      </c>
      <c r="E36" s="8"/>
      <c r="F36" s="25">
        <v>5000000</v>
      </c>
      <c r="G36" s="25">
        <v>20000000</v>
      </c>
      <c r="H36" s="25">
        <v>20000000</v>
      </c>
      <c r="I36" s="25">
        <f t="shared" si="1"/>
        <v>45000000</v>
      </c>
      <c r="J36" s="37" t="s">
        <v>19</v>
      </c>
      <c r="K36" s="37" t="s">
        <v>66</v>
      </c>
    </row>
    <row r="37" spans="1:11" ht="63">
      <c r="A37" s="10">
        <v>23</v>
      </c>
      <c r="B37" s="10" t="s">
        <v>71</v>
      </c>
      <c r="C37" s="10" t="s">
        <v>72</v>
      </c>
      <c r="D37" s="10" t="s">
        <v>51</v>
      </c>
      <c r="E37" s="8"/>
      <c r="F37" s="25">
        <v>20000000</v>
      </c>
      <c r="G37" s="25"/>
      <c r="H37" s="25"/>
      <c r="I37" s="25">
        <f t="shared" si="1"/>
        <v>20000000</v>
      </c>
      <c r="J37" s="37" t="s">
        <v>38</v>
      </c>
      <c r="K37" s="37" t="s">
        <v>41</v>
      </c>
    </row>
    <row r="38" spans="1:11" ht="63">
      <c r="A38" s="10">
        <v>24</v>
      </c>
      <c r="B38" s="10" t="s">
        <v>73</v>
      </c>
      <c r="C38" s="10" t="s">
        <v>74</v>
      </c>
      <c r="D38" s="10" t="s">
        <v>51</v>
      </c>
      <c r="E38" s="8"/>
      <c r="F38" s="25">
        <v>25000000</v>
      </c>
      <c r="G38" s="25"/>
      <c r="H38" s="25"/>
      <c r="I38" s="25">
        <f t="shared" si="1"/>
        <v>25000000</v>
      </c>
      <c r="J38" s="37" t="s">
        <v>38</v>
      </c>
      <c r="K38" s="37" t="s">
        <v>41</v>
      </c>
    </row>
    <row r="39" spans="1:11" ht="78.75">
      <c r="A39" s="10">
        <v>25</v>
      </c>
      <c r="B39" s="10" t="s">
        <v>75</v>
      </c>
      <c r="C39" s="10" t="s">
        <v>76</v>
      </c>
      <c r="D39" s="10" t="s">
        <v>51</v>
      </c>
      <c r="E39" s="8"/>
      <c r="F39" s="25">
        <v>5000000</v>
      </c>
      <c r="G39" s="25">
        <v>1000000</v>
      </c>
      <c r="H39" s="25">
        <v>3500000</v>
      </c>
      <c r="I39" s="25">
        <f t="shared" si="1"/>
        <v>9500000</v>
      </c>
      <c r="J39" s="37" t="s">
        <v>19</v>
      </c>
      <c r="K39" s="37" t="s">
        <v>77</v>
      </c>
    </row>
    <row r="40" spans="1:11" ht="63">
      <c r="A40" s="10">
        <v>26</v>
      </c>
      <c r="B40" s="10" t="s">
        <v>78</v>
      </c>
      <c r="C40" s="10" t="s">
        <v>79</v>
      </c>
      <c r="D40" s="10" t="s">
        <v>51</v>
      </c>
      <c r="E40" s="8"/>
      <c r="F40" s="25">
        <v>8000000</v>
      </c>
      <c r="G40" s="25"/>
      <c r="H40" s="25"/>
      <c r="I40" s="25">
        <f t="shared" ref="I40" si="2">F40+G40+H40</f>
        <v>8000000</v>
      </c>
      <c r="J40" s="37" t="s">
        <v>19</v>
      </c>
      <c r="K40" s="37" t="s">
        <v>41</v>
      </c>
    </row>
    <row r="41" spans="1:11" ht="15.6" customHeight="1">
      <c r="B41" s="97" t="s">
        <v>46</v>
      </c>
      <c r="C41" s="98"/>
      <c r="D41" s="35"/>
      <c r="E41" s="10"/>
      <c r="F41" s="25"/>
      <c r="G41" s="25"/>
      <c r="H41" s="25"/>
      <c r="I41" s="25"/>
      <c r="J41" s="13"/>
      <c r="K41" s="37"/>
    </row>
    <row r="42" spans="1:11" ht="63">
      <c r="A42" s="10">
        <v>27</v>
      </c>
      <c r="B42" s="10" t="s">
        <v>80</v>
      </c>
      <c r="C42" s="10" t="s">
        <v>81</v>
      </c>
      <c r="D42" s="10" t="s">
        <v>51</v>
      </c>
      <c r="E42" s="8"/>
      <c r="F42" s="25">
        <v>2000000</v>
      </c>
      <c r="G42" s="25">
        <v>99866667</v>
      </c>
      <c r="H42" s="25">
        <v>0</v>
      </c>
      <c r="I42" s="25">
        <f t="shared" si="1"/>
        <v>101866667</v>
      </c>
      <c r="J42" s="37" t="s">
        <v>19</v>
      </c>
      <c r="K42" s="37" t="s">
        <v>41</v>
      </c>
    </row>
    <row r="43" spans="1:11" ht="63">
      <c r="A43" s="10">
        <v>28</v>
      </c>
      <c r="B43" s="10" t="s">
        <v>82</v>
      </c>
      <c r="C43" s="10" t="s">
        <v>83</v>
      </c>
      <c r="D43" s="10" t="s">
        <v>51</v>
      </c>
      <c r="E43" s="8"/>
      <c r="F43" s="25">
        <v>2000000</v>
      </c>
      <c r="G43" s="25">
        <v>32711111</v>
      </c>
      <c r="H43" s="25">
        <v>0</v>
      </c>
      <c r="I43" s="25">
        <f t="shared" si="1"/>
        <v>34711111</v>
      </c>
      <c r="J43" s="37" t="s">
        <v>38</v>
      </c>
      <c r="K43" s="37" t="s">
        <v>41</v>
      </c>
    </row>
    <row r="44" spans="1:11" ht="63">
      <c r="A44" s="10">
        <v>29</v>
      </c>
      <c r="B44" s="10" t="s">
        <v>84</v>
      </c>
      <c r="C44" s="10" t="s">
        <v>85</v>
      </c>
      <c r="D44" s="10" t="s">
        <v>51</v>
      </c>
      <c r="E44" s="8"/>
      <c r="F44" s="25">
        <v>2000000</v>
      </c>
      <c r="G44" s="25">
        <v>1500000</v>
      </c>
      <c r="H44" s="25">
        <v>1500000.01</v>
      </c>
      <c r="I44" s="25">
        <f t="shared" si="1"/>
        <v>5000000.01</v>
      </c>
      <c r="J44" s="37" t="s">
        <v>19</v>
      </c>
      <c r="K44" s="37" t="s">
        <v>41</v>
      </c>
    </row>
    <row r="45" spans="1:11" ht="63">
      <c r="A45" s="10">
        <v>30</v>
      </c>
      <c r="B45" s="10" t="s">
        <v>86</v>
      </c>
      <c r="C45" s="10" t="s">
        <v>87</v>
      </c>
      <c r="D45" s="10" t="s">
        <v>51</v>
      </c>
      <c r="E45" s="8"/>
      <c r="F45" s="25">
        <v>2300000</v>
      </c>
      <c r="G45" s="25"/>
      <c r="H45" s="25"/>
      <c r="I45" s="25">
        <f t="shared" si="1"/>
        <v>2300000</v>
      </c>
      <c r="J45" s="37" t="s">
        <v>19</v>
      </c>
      <c r="K45" s="37" t="s">
        <v>41</v>
      </c>
    </row>
    <row r="46" spans="1:11" ht="63">
      <c r="A46" s="10">
        <v>31</v>
      </c>
      <c r="B46" s="10" t="s">
        <v>88</v>
      </c>
      <c r="C46" s="10" t="s">
        <v>89</v>
      </c>
      <c r="D46" s="10" t="s">
        <v>51</v>
      </c>
      <c r="E46" s="8"/>
      <c r="F46" s="25">
        <v>500000</v>
      </c>
      <c r="G46" s="25">
        <v>6500000</v>
      </c>
      <c r="H46" s="25">
        <v>0</v>
      </c>
      <c r="I46" s="25">
        <f t="shared" si="1"/>
        <v>7000000</v>
      </c>
      <c r="J46" s="37" t="s">
        <v>19</v>
      </c>
      <c r="K46" s="37" t="s">
        <v>90</v>
      </c>
    </row>
    <row r="47" spans="1:11" ht="47.25">
      <c r="A47" s="10">
        <v>32</v>
      </c>
      <c r="B47" s="10" t="s">
        <v>91</v>
      </c>
      <c r="C47" s="10" t="s">
        <v>92</v>
      </c>
      <c r="D47" s="10" t="s">
        <v>51</v>
      </c>
      <c r="E47" s="8"/>
      <c r="F47" s="25">
        <v>1500000</v>
      </c>
      <c r="G47" s="25">
        <v>2000000</v>
      </c>
      <c r="H47" s="25">
        <v>1800000</v>
      </c>
      <c r="I47" s="25">
        <f t="shared" si="1"/>
        <v>5300000</v>
      </c>
      <c r="J47" s="37" t="s">
        <v>19</v>
      </c>
      <c r="K47" s="37" t="s">
        <v>66</v>
      </c>
    </row>
    <row r="48" spans="1:11" ht="63">
      <c r="A48" s="10">
        <v>33</v>
      </c>
      <c r="B48" s="10" t="s">
        <v>93</v>
      </c>
      <c r="C48" s="10" t="s">
        <v>94</v>
      </c>
      <c r="D48" s="10" t="s">
        <v>51</v>
      </c>
      <c r="E48" s="8"/>
      <c r="F48" s="25">
        <v>100000</v>
      </c>
      <c r="G48" s="25"/>
      <c r="H48" s="25"/>
      <c r="I48" s="25">
        <f t="shared" si="1"/>
        <v>100000</v>
      </c>
      <c r="J48" s="37" t="s">
        <v>19</v>
      </c>
      <c r="K48" s="37" t="s">
        <v>26</v>
      </c>
    </row>
    <row r="49" spans="1:11" ht="110.25">
      <c r="A49" s="10">
        <v>34</v>
      </c>
      <c r="B49" s="10" t="s">
        <v>95</v>
      </c>
      <c r="C49" s="10" t="s">
        <v>96</v>
      </c>
      <c r="D49" s="10" t="s">
        <v>51</v>
      </c>
      <c r="E49" s="8"/>
      <c r="F49" s="25">
        <v>1000000</v>
      </c>
      <c r="G49" s="25"/>
      <c r="H49" s="25"/>
      <c r="I49" s="25">
        <f t="shared" si="1"/>
        <v>1000000</v>
      </c>
      <c r="J49" s="37" t="s">
        <v>19</v>
      </c>
      <c r="K49" s="37" t="s">
        <v>26</v>
      </c>
    </row>
    <row r="50" spans="1:11" ht="78.75">
      <c r="A50" s="10">
        <v>35</v>
      </c>
      <c r="B50" s="10" t="s">
        <v>97</v>
      </c>
      <c r="C50" s="10" t="s">
        <v>98</v>
      </c>
      <c r="D50" s="10" t="s">
        <v>51</v>
      </c>
      <c r="E50" s="8"/>
      <c r="F50" s="25">
        <v>600000</v>
      </c>
      <c r="G50" s="25">
        <v>4900000</v>
      </c>
      <c r="H50" s="25">
        <v>4900000</v>
      </c>
      <c r="I50" s="25">
        <f t="shared" si="1"/>
        <v>10400000</v>
      </c>
      <c r="J50" s="37" t="s">
        <v>19</v>
      </c>
      <c r="K50" s="37" t="s">
        <v>99</v>
      </c>
    </row>
    <row r="51" spans="1:11" ht="47.25">
      <c r="A51" s="10">
        <v>36</v>
      </c>
      <c r="B51" s="10" t="s">
        <v>100</v>
      </c>
      <c r="C51" s="10" t="s">
        <v>101</v>
      </c>
      <c r="D51" s="10" t="s">
        <v>51</v>
      </c>
      <c r="E51" s="8"/>
      <c r="F51" s="25">
        <v>600000</v>
      </c>
      <c r="G51" s="25">
        <v>8500000</v>
      </c>
      <c r="H51" s="25">
        <v>9000000</v>
      </c>
      <c r="I51" s="25">
        <f t="shared" si="1"/>
        <v>18100000</v>
      </c>
      <c r="J51" s="37" t="s">
        <v>19</v>
      </c>
      <c r="K51" s="37" t="s">
        <v>102</v>
      </c>
    </row>
    <row r="52" spans="1:11" ht="47.25">
      <c r="A52" s="10">
        <v>37</v>
      </c>
      <c r="B52" s="10" t="s">
        <v>103</v>
      </c>
      <c r="C52" s="10" t="s">
        <v>104</v>
      </c>
      <c r="D52" s="10" t="s">
        <v>51</v>
      </c>
      <c r="E52" s="8"/>
      <c r="F52" s="25">
        <v>600000</v>
      </c>
      <c r="G52" s="25">
        <v>1000000</v>
      </c>
      <c r="H52" s="25">
        <v>1000000</v>
      </c>
      <c r="I52" s="25">
        <f t="shared" si="1"/>
        <v>2600000</v>
      </c>
      <c r="J52" s="37" t="s">
        <v>19</v>
      </c>
      <c r="K52" s="37" t="s">
        <v>105</v>
      </c>
    </row>
    <row r="53" spans="1:11" ht="47.25">
      <c r="A53" s="10">
        <v>38</v>
      </c>
      <c r="B53" s="10" t="s">
        <v>106</v>
      </c>
      <c r="C53" s="10" t="s">
        <v>107</v>
      </c>
      <c r="D53" s="10" t="s">
        <v>51</v>
      </c>
      <c r="E53" s="8"/>
      <c r="F53" s="25">
        <v>600000</v>
      </c>
      <c r="G53" s="25">
        <v>3900000</v>
      </c>
      <c r="H53" s="25">
        <v>3975000</v>
      </c>
      <c r="I53" s="25">
        <f t="shared" si="1"/>
        <v>8475000</v>
      </c>
      <c r="J53" s="37" t="s">
        <v>19</v>
      </c>
      <c r="K53" s="37" t="s">
        <v>23</v>
      </c>
    </row>
    <row r="54" spans="1:11" ht="78.75">
      <c r="A54" s="10">
        <v>39</v>
      </c>
      <c r="B54" s="10" t="s">
        <v>108</v>
      </c>
      <c r="C54" s="10" t="s">
        <v>109</v>
      </c>
      <c r="D54" s="10" t="s">
        <v>51</v>
      </c>
      <c r="E54" s="8"/>
      <c r="F54" s="25">
        <v>500000</v>
      </c>
      <c r="G54" s="25">
        <v>158000</v>
      </c>
      <c r="H54" s="25"/>
      <c r="I54" s="25">
        <f t="shared" si="1"/>
        <v>658000</v>
      </c>
      <c r="J54" s="37" t="s">
        <v>19</v>
      </c>
      <c r="K54" s="37" t="s">
        <v>90</v>
      </c>
    </row>
    <row r="55" spans="1:11" ht="22.5" customHeight="1">
      <c r="A55" s="82"/>
      <c r="B55" s="93" t="s">
        <v>110</v>
      </c>
      <c r="C55" s="94"/>
      <c r="D55" s="84"/>
      <c r="E55" s="83"/>
      <c r="F55" s="85">
        <f>SUM(F57:F60)</f>
        <v>17000000</v>
      </c>
      <c r="G55" s="86">
        <f>SUM(G57:G60)</f>
        <v>4228242.5</v>
      </c>
      <c r="H55" s="86">
        <f>SUM(H57:H60)</f>
        <v>1318122.46</v>
      </c>
      <c r="I55" s="86">
        <f>SUM(I57:I60)</f>
        <v>22546364.960000001</v>
      </c>
      <c r="J55" s="83"/>
      <c r="K55" s="83"/>
    </row>
    <row r="56" spans="1:11" ht="15.6" customHeight="1">
      <c r="B56" s="97" t="s">
        <v>16</v>
      </c>
      <c r="C56" s="98"/>
      <c r="D56" s="35"/>
      <c r="E56" s="10"/>
      <c r="F56" s="25"/>
      <c r="G56" s="25"/>
      <c r="H56" s="25"/>
      <c r="I56" s="25"/>
      <c r="J56" s="13"/>
      <c r="K56" s="11"/>
    </row>
    <row r="57" spans="1:11" ht="70.900000000000006" customHeight="1">
      <c r="A57" s="10">
        <v>40</v>
      </c>
      <c r="B57" s="10" t="s">
        <v>111</v>
      </c>
      <c r="C57" s="10" t="s">
        <v>112</v>
      </c>
      <c r="D57" s="10" t="s">
        <v>110</v>
      </c>
      <c r="E57" s="8"/>
      <c r="F57" s="25">
        <v>5000000</v>
      </c>
      <c r="G57" s="26">
        <v>4228242.5</v>
      </c>
      <c r="H57" s="26">
        <v>1318122.46</v>
      </c>
      <c r="I57" s="26">
        <f t="shared" ref="I57:I60" si="3">F57+G57+H57</f>
        <v>10546364.960000001</v>
      </c>
      <c r="J57" s="10" t="s">
        <v>19</v>
      </c>
      <c r="K57" s="10" t="s">
        <v>41</v>
      </c>
    </row>
    <row r="58" spans="1:11" ht="70.900000000000006" customHeight="1">
      <c r="A58" s="10">
        <v>41</v>
      </c>
      <c r="B58" s="10" t="s">
        <v>113</v>
      </c>
      <c r="C58" s="10" t="s">
        <v>114</v>
      </c>
      <c r="D58" s="10" t="s">
        <v>110</v>
      </c>
      <c r="E58" s="8"/>
      <c r="F58" s="25">
        <v>2000000</v>
      </c>
      <c r="G58" s="26"/>
      <c r="H58" s="26"/>
      <c r="I58" s="26">
        <f t="shared" si="3"/>
        <v>2000000</v>
      </c>
      <c r="J58" s="10" t="s">
        <v>19</v>
      </c>
      <c r="K58" s="10" t="s">
        <v>41</v>
      </c>
    </row>
    <row r="59" spans="1:11" ht="70.900000000000006" customHeight="1">
      <c r="A59" s="10">
        <v>42</v>
      </c>
      <c r="B59" s="10" t="s">
        <v>115</v>
      </c>
      <c r="C59" s="10" t="s">
        <v>116</v>
      </c>
      <c r="D59" s="10" t="s">
        <v>110</v>
      </c>
      <c r="E59" s="8"/>
      <c r="F59" s="25">
        <v>5000000</v>
      </c>
      <c r="G59" s="26"/>
      <c r="H59" s="26"/>
      <c r="I59" s="26">
        <f t="shared" si="3"/>
        <v>5000000</v>
      </c>
      <c r="J59" s="10" t="s">
        <v>19</v>
      </c>
      <c r="K59" s="10" t="s">
        <v>41</v>
      </c>
    </row>
    <row r="60" spans="1:11" ht="70.900000000000006" customHeight="1">
      <c r="A60" s="10">
        <v>43</v>
      </c>
      <c r="B60" s="10" t="s">
        <v>117</v>
      </c>
      <c r="C60" s="10" t="s">
        <v>118</v>
      </c>
      <c r="D60" s="10" t="s">
        <v>110</v>
      </c>
      <c r="E60" s="8"/>
      <c r="F60" s="25">
        <v>5000000</v>
      </c>
      <c r="G60" s="26"/>
      <c r="H60" s="26"/>
      <c r="I60" s="26">
        <f t="shared" si="3"/>
        <v>5000000</v>
      </c>
      <c r="J60" s="10" t="s">
        <v>19</v>
      </c>
      <c r="K60" s="10" t="s">
        <v>41</v>
      </c>
    </row>
    <row r="61" spans="1:11" ht="15.6" customHeight="1">
      <c r="B61" s="97" t="s">
        <v>46</v>
      </c>
      <c r="C61" s="98"/>
      <c r="D61" s="35"/>
      <c r="E61" s="10"/>
      <c r="F61" s="25"/>
      <c r="G61" s="25"/>
      <c r="H61" s="25"/>
      <c r="I61" s="25"/>
      <c r="J61" s="13"/>
      <c r="K61" s="11"/>
    </row>
    <row r="62" spans="1:11" ht="17.25" customHeight="1">
      <c r="A62" s="10"/>
      <c r="B62" s="10"/>
      <c r="C62" s="10"/>
      <c r="D62" s="10"/>
      <c r="E62" s="8"/>
      <c r="F62" s="25"/>
      <c r="G62" s="26"/>
      <c r="H62" s="26"/>
      <c r="I62" s="26"/>
      <c r="J62" s="10"/>
      <c r="K62" s="10"/>
    </row>
    <row r="63" spans="1:11" ht="22.5" customHeight="1">
      <c r="A63" s="82"/>
      <c r="B63" s="93" t="s">
        <v>119</v>
      </c>
      <c r="C63" s="94"/>
      <c r="D63" s="84"/>
      <c r="E63" s="83"/>
      <c r="F63" s="85">
        <f>SUM(F65:F85)</f>
        <v>25775803</v>
      </c>
      <c r="G63" s="86">
        <f t="shared" ref="G63:I63" si="4">SUM(G65:G85)</f>
        <v>48211415</v>
      </c>
      <c r="H63" s="86">
        <f t="shared" si="4"/>
        <v>24199415</v>
      </c>
      <c r="I63" s="86">
        <f t="shared" si="4"/>
        <v>98186633</v>
      </c>
      <c r="J63" s="83"/>
      <c r="K63" s="83"/>
    </row>
    <row r="64" spans="1:11" ht="15.6" customHeight="1">
      <c r="B64" s="97" t="s">
        <v>16</v>
      </c>
      <c r="C64" s="98"/>
      <c r="D64" s="35"/>
      <c r="E64" s="10"/>
      <c r="F64" s="25"/>
      <c r="G64" s="25"/>
      <c r="H64" s="25"/>
      <c r="I64" s="25"/>
      <c r="J64" s="13"/>
      <c r="K64" s="11"/>
    </row>
    <row r="65" spans="1:11" ht="110.25">
      <c r="A65" s="10">
        <v>44</v>
      </c>
      <c r="B65" s="10" t="s">
        <v>120</v>
      </c>
      <c r="C65" s="10" t="s">
        <v>121</v>
      </c>
      <c r="D65" s="10" t="s">
        <v>119</v>
      </c>
      <c r="E65" s="8"/>
      <c r="F65" s="25">
        <v>5634662</v>
      </c>
      <c r="G65" s="26"/>
      <c r="H65" s="26"/>
      <c r="I65" s="26">
        <f t="shared" ref="I65:I84" si="5">F65+G65+H65</f>
        <v>5634662</v>
      </c>
      <c r="J65" s="10" t="s">
        <v>38</v>
      </c>
      <c r="K65" s="10" t="s">
        <v>99</v>
      </c>
    </row>
    <row r="66" spans="1:11" ht="47.25">
      <c r="A66" s="10">
        <v>45</v>
      </c>
      <c r="B66" s="10" t="s">
        <v>122</v>
      </c>
      <c r="C66" s="10" t="s">
        <v>123</v>
      </c>
      <c r="D66" s="10" t="s">
        <v>119</v>
      </c>
      <c r="E66" s="8"/>
      <c r="F66" s="25">
        <v>1200000</v>
      </c>
      <c r="G66" s="26"/>
      <c r="H66" s="26"/>
      <c r="I66" s="26">
        <f t="shared" si="5"/>
        <v>1200000</v>
      </c>
      <c r="J66" s="10" t="s">
        <v>19</v>
      </c>
      <c r="K66" s="10" t="s">
        <v>99</v>
      </c>
    </row>
    <row r="67" spans="1:11" ht="70.900000000000006" customHeight="1">
      <c r="A67" s="10">
        <v>46</v>
      </c>
      <c r="B67" s="10" t="s">
        <v>124</v>
      </c>
      <c r="C67" s="10" t="s">
        <v>125</v>
      </c>
      <c r="D67" s="10" t="s">
        <v>119</v>
      </c>
      <c r="E67" s="8"/>
      <c r="F67" s="25">
        <v>941141</v>
      </c>
      <c r="G67" s="26"/>
      <c r="H67" s="26"/>
      <c r="I67" s="26">
        <f t="shared" si="5"/>
        <v>941141</v>
      </c>
      <c r="J67" s="10" t="s">
        <v>19</v>
      </c>
      <c r="K67" s="10" t="s">
        <v>99</v>
      </c>
    </row>
    <row r="68" spans="1:11" s="36" customFormat="1" ht="63">
      <c r="A68" s="10">
        <v>47</v>
      </c>
      <c r="B68" s="37" t="s">
        <v>126</v>
      </c>
      <c r="C68" s="37" t="s">
        <v>127</v>
      </c>
      <c r="D68" s="10" t="s">
        <v>119</v>
      </c>
      <c r="E68" s="15"/>
      <c r="F68" s="25">
        <v>1000000</v>
      </c>
      <c r="G68" s="25"/>
      <c r="H68" s="25"/>
      <c r="I68" s="26">
        <f>F68+G68+H68</f>
        <v>1000000</v>
      </c>
      <c r="J68" s="10" t="s">
        <v>19</v>
      </c>
      <c r="K68" s="37" t="s">
        <v>26</v>
      </c>
    </row>
    <row r="69" spans="1:11" ht="63">
      <c r="A69" s="10">
        <v>48</v>
      </c>
      <c r="B69" s="10" t="s">
        <v>128</v>
      </c>
      <c r="C69" s="10" t="s">
        <v>129</v>
      </c>
      <c r="D69" s="10" t="s">
        <v>119</v>
      </c>
      <c r="E69" s="8"/>
      <c r="F69" s="25">
        <v>8000000</v>
      </c>
      <c r="G69" s="26">
        <v>5711415</v>
      </c>
      <c r="H69" s="26">
        <v>5711415</v>
      </c>
      <c r="I69" s="26">
        <f t="shared" si="5"/>
        <v>19422830</v>
      </c>
      <c r="J69" s="10" t="s">
        <v>19</v>
      </c>
      <c r="K69" s="10" t="s">
        <v>41</v>
      </c>
    </row>
    <row r="70" spans="1:11" ht="15.6" customHeight="1">
      <c r="B70" s="97" t="s">
        <v>46</v>
      </c>
      <c r="C70" s="98"/>
      <c r="D70" s="35"/>
      <c r="E70" s="10"/>
      <c r="F70" s="25"/>
      <c r="G70" s="25"/>
      <c r="H70" s="25"/>
      <c r="I70" s="26"/>
      <c r="J70" s="13"/>
      <c r="K70" s="11"/>
    </row>
    <row r="71" spans="1:11" s="36" customFormat="1" ht="47.25">
      <c r="A71" s="10">
        <v>49</v>
      </c>
      <c r="B71" s="37" t="s">
        <v>130</v>
      </c>
      <c r="C71" s="37" t="s">
        <v>131</v>
      </c>
      <c r="D71" s="10" t="s">
        <v>119</v>
      </c>
      <c r="E71" s="15"/>
      <c r="F71" s="25">
        <v>600000</v>
      </c>
      <c r="G71" s="25">
        <v>2600000</v>
      </c>
      <c r="H71" s="25">
        <v>1000000</v>
      </c>
      <c r="I71" s="26">
        <f t="shared" si="5"/>
        <v>4200000</v>
      </c>
      <c r="J71" s="10" t="s">
        <v>19</v>
      </c>
      <c r="K71" s="37" t="s">
        <v>23</v>
      </c>
    </row>
    <row r="72" spans="1:11" s="36" customFormat="1" ht="70.900000000000006" customHeight="1">
      <c r="A72" s="10">
        <v>50</v>
      </c>
      <c r="B72" s="37" t="s">
        <v>132</v>
      </c>
      <c r="C72" s="37" t="s">
        <v>133</v>
      </c>
      <c r="D72" s="10" t="s">
        <v>119</v>
      </c>
      <c r="E72" s="15"/>
      <c r="F72" s="25">
        <v>600000</v>
      </c>
      <c r="G72" s="25">
        <v>2400000</v>
      </c>
      <c r="H72" s="25">
        <v>600000</v>
      </c>
      <c r="I72" s="26">
        <f t="shared" si="5"/>
        <v>3600000</v>
      </c>
      <c r="J72" s="10" t="s">
        <v>19</v>
      </c>
      <c r="K72" s="37" t="s">
        <v>26</v>
      </c>
    </row>
    <row r="73" spans="1:11" s="36" customFormat="1" ht="70.900000000000006" customHeight="1">
      <c r="A73" s="10">
        <v>51</v>
      </c>
      <c r="B73" s="37" t="s">
        <v>134</v>
      </c>
      <c r="C73" s="37" t="s">
        <v>135</v>
      </c>
      <c r="D73" s="10" t="s">
        <v>119</v>
      </c>
      <c r="E73" s="15"/>
      <c r="F73" s="25">
        <v>600000</v>
      </c>
      <c r="G73" s="25">
        <v>1500000</v>
      </c>
      <c r="H73" s="25">
        <v>1800000</v>
      </c>
      <c r="I73" s="26">
        <f t="shared" si="5"/>
        <v>3900000</v>
      </c>
      <c r="J73" s="10" t="s">
        <v>19</v>
      </c>
      <c r="K73" s="37" t="s">
        <v>102</v>
      </c>
    </row>
    <row r="74" spans="1:11" s="36" customFormat="1" ht="70.900000000000006" customHeight="1">
      <c r="A74" s="10">
        <v>52</v>
      </c>
      <c r="B74" s="37" t="s">
        <v>136</v>
      </c>
      <c r="C74" s="37" t="s">
        <v>137</v>
      </c>
      <c r="D74" s="10" t="s">
        <v>119</v>
      </c>
      <c r="E74" s="15"/>
      <c r="F74" s="25">
        <v>1000000</v>
      </c>
      <c r="G74" s="25">
        <v>8500000</v>
      </c>
      <c r="H74" s="25"/>
      <c r="I74" s="26">
        <f t="shared" si="5"/>
        <v>9500000</v>
      </c>
      <c r="J74" s="37" t="s">
        <v>38</v>
      </c>
      <c r="K74" s="37" t="s">
        <v>41</v>
      </c>
    </row>
    <row r="75" spans="1:11" s="36" customFormat="1" ht="70.900000000000006" customHeight="1">
      <c r="A75" s="10">
        <v>53</v>
      </c>
      <c r="B75" s="37" t="s">
        <v>138</v>
      </c>
      <c r="C75" s="37" t="s">
        <v>139</v>
      </c>
      <c r="D75" s="10" t="s">
        <v>119</v>
      </c>
      <c r="E75" s="15"/>
      <c r="F75" s="25">
        <v>600000</v>
      </c>
      <c r="G75" s="25">
        <v>200000</v>
      </c>
      <c r="H75" s="25">
        <v>210000</v>
      </c>
      <c r="I75" s="26">
        <f t="shared" si="5"/>
        <v>1010000</v>
      </c>
      <c r="J75" s="10" t="s">
        <v>19</v>
      </c>
      <c r="K75" s="37" t="s">
        <v>105</v>
      </c>
    </row>
    <row r="76" spans="1:11" s="36" customFormat="1" ht="70.900000000000006" customHeight="1">
      <c r="A76" s="10">
        <v>54</v>
      </c>
      <c r="B76" s="37" t="s">
        <v>140</v>
      </c>
      <c r="C76" s="37" t="s">
        <v>141</v>
      </c>
      <c r="D76" s="10" t="s">
        <v>119</v>
      </c>
      <c r="E76" s="15"/>
      <c r="F76" s="25">
        <v>600000</v>
      </c>
      <c r="G76" s="25">
        <v>400000</v>
      </c>
      <c r="H76" s="25">
        <v>300000</v>
      </c>
      <c r="I76" s="26">
        <f t="shared" si="5"/>
        <v>1300000</v>
      </c>
      <c r="J76" s="10" t="s">
        <v>19</v>
      </c>
      <c r="K76" s="37" t="s">
        <v>142</v>
      </c>
    </row>
    <row r="77" spans="1:11" s="36" customFormat="1" ht="63">
      <c r="A77" s="10">
        <v>55</v>
      </c>
      <c r="B77" s="37" t="s">
        <v>143</v>
      </c>
      <c r="C77" s="37" t="s">
        <v>144</v>
      </c>
      <c r="D77" s="10" t="s">
        <v>119</v>
      </c>
      <c r="E77" s="15"/>
      <c r="F77" s="25">
        <v>100000</v>
      </c>
      <c r="G77" s="25"/>
      <c r="H77" s="25"/>
      <c r="I77" s="26">
        <f t="shared" si="5"/>
        <v>100000</v>
      </c>
      <c r="J77" s="37" t="s">
        <v>38</v>
      </c>
      <c r="K77" s="37" t="s">
        <v>41</v>
      </c>
    </row>
    <row r="78" spans="1:11" s="36" customFormat="1" ht="47.25">
      <c r="A78" s="10">
        <v>56</v>
      </c>
      <c r="B78" s="37" t="s">
        <v>145</v>
      </c>
      <c r="C78" s="37" t="s">
        <v>146</v>
      </c>
      <c r="D78" s="10" t="s">
        <v>119</v>
      </c>
      <c r="E78" s="15"/>
      <c r="F78" s="25">
        <v>300000</v>
      </c>
      <c r="G78" s="25">
        <v>1300000</v>
      </c>
      <c r="H78" s="25">
        <v>788000</v>
      </c>
      <c r="I78" s="26">
        <f t="shared" si="5"/>
        <v>2388000</v>
      </c>
      <c r="J78" s="10" t="s">
        <v>19</v>
      </c>
      <c r="K78" s="37" t="s">
        <v>99</v>
      </c>
    </row>
    <row r="79" spans="1:11" s="36" customFormat="1" ht="47.25">
      <c r="A79" s="10">
        <v>57</v>
      </c>
      <c r="B79" s="37" t="s">
        <v>147</v>
      </c>
      <c r="C79" s="37" t="s">
        <v>148</v>
      </c>
      <c r="D79" s="10" t="s">
        <v>119</v>
      </c>
      <c r="E79" s="15"/>
      <c r="F79" s="25">
        <v>1200000</v>
      </c>
      <c r="G79" s="25">
        <v>6500000</v>
      </c>
      <c r="H79" s="25">
        <v>3000000</v>
      </c>
      <c r="I79" s="26">
        <f t="shared" si="5"/>
        <v>10700000</v>
      </c>
      <c r="J79" s="10" t="s">
        <v>19</v>
      </c>
      <c r="K79" s="37" t="s">
        <v>105</v>
      </c>
    </row>
    <row r="80" spans="1:11" s="36" customFormat="1" ht="47.25">
      <c r="A80" s="10">
        <v>58</v>
      </c>
      <c r="B80" s="37" t="s">
        <v>149</v>
      </c>
      <c r="C80" s="37" t="s">
        <v>150</v>
      </c>
      <c r="D80" s="10" t="s">
        <v>119</v>
      </c>
      <c r="E80" s="15"/>
      <c r="F80" s="25">
        <v>300000</v>
      </c>
      <c r="G80" s="25">
        <v>1000000</v>
      </c>
      <c r="H80" s="25">
        <v>1090000</v>
      </c>
      <c r="I80" s="26">
        <f t="shared" si="5"/>
        <v>2390000</v>
      </c>
      <c r="J80" s="10" t="s">
        <v>19</v>
      </c>
      <c r="K80" s="37" t="s">
        <v>105</v>
      </c>
    </row>
    <row r="81" spans="1:11" s="36" customFormat="1" ht="47.25">
      <c r="A81" s="10">
        <v>59</v>
      </c>
      <c r="B81" s="37" t="s">
        <v>151</v>
      </c>
      <c r="C81" s="37" t="s">
        <v>152</v>
      </c>
      <c r="D81" s="10" t="s">
        <v>119</v>
      </c>
      <c r="E81" s="15"/>
      <c r="F81" s="25">
        <v>300000</v>
      </c>
      <c r="G81" s="25">
        <v>1000000</v>
      </c>
      <c r="H81" s="25">
        <v>500000</v>
      </c>
      <c r="I81" s="26">
        <f t="shared" si="5"/>
        <v>1800000</v>
      </c>
      <c r="J81" s="10" t="s">
        <v>19</v>
      </c>
      <c r="K81" s="37" t="s">
        <v>26</v>
      </c>
    </row>
    <row r="82" spans="1:11" s="36" customFormat="1" ht="47.25">
      <c r="A82" s="10">
        <v>60</v>
      </c>
      <c r="B82" s="37" t="s">
        <v>153</v>
      </c>
      <c r="C82" s="37" t="s">
        <v>154</v>
      </c>
      <c r="D82" s="10" t="s">
        <v>119</v>
      </c>
      <c r="E82" s="15"/>
      <c r="F82" s="25">
        <v>300000</v>
      </c>
      <c r="G82" s="25">
        <v>4000000</v>
      </c>
      <c r="H82" s="25">
        <v>1000000</v>
      </c>
      <c r="I82" s="26">
        <f t="shared" si="5"/>
        <v>5300000</v>
      </c>
      <c r="J82" s="10" t="s">
        <v>19</v>
      </c>
      <c r="K82" s="37" t="s">
        <v>142</v>
      </c>
    </row>
    <row r="83" spans="1:11" s="36" customFormat="1" ht="47.25">
      <c r="A83" s="10">
        <v>61</v>
      </c>
      <c r="B83" s="37" t="s">
        <v>155</v>
      </c>
      <c r="C83" s="37" t="s">
        <v>156</v>
      </c>
      <c r="D83" s="10" t="s">
        <v>119</v>
      </c>
      <c r="E83" s="15"/>
      <c r="F83" s="25">
        <v>1200000</v>
      </c>
      <c r="G83" s="25">
        <v>6500000</v>
      </c>
      <c r="H83" s="25">
        <v>3000000</v>
      </c>
      <c r="I83" s="26">
        <f t="shared" si="5"/>
        <v>10700000</v>
      </c>
      <c r="J83" s="10" t="s">
        <v>19</v>
      </c>
      <c r="K83" s="37" t="s">
        <v>102</v>
      </c>
    </row>
    <row r="84" spans="1:11" s="36" customFormat="1" ht="47.25">
      <c r="A84" s="10">
        <v>62</v>
      </c>
      <c r="B84" s="37" t="s">
        <v>157</v>
      </c>
      <c r="C84" s="37" t="s">
        <v>158</v>
      </c>
      <c r="D84" s="10" t="s">
        <v>119</v>
      </c>
      <c r="E84" s="15"/>
      <c r="F84" s="25">
        <v>300000</v>
      </c>
      <c r="G84" s="25">
        <v>3600000</v>
      </c>
      <c r="H84" s="25">
        <v>4000000</v>
      </c>
      <c r="I84" s="26">
        <f t="shared" si="5"/>
        <v>7900000</v>
      </c>
      <c r="J84" s="10" t="s">
        <v>19</v>
      </c>
      <c r="K84" s="37" t="s">
        <v>102</v>
      </c>
    </row>
    <row r="85" spans="1:11" ht="70.900000000000006" customHeight="1">
      <c r="A85" s="10">
        <v>63</v>
      </c>
      <c r="B85" s="10" t="s">
        <v>159</v>
      </c>
      <c r="C85" s="10" t="s">
        <v>160</v>
      </c>
      <c r="D85" s="10" t="s">
        <v>119</v>
      </c>
      <c r="E85" s="8"/>
      <c r="F85" s="25">
        <v>1000000</v>
      </c>
      <c r="G85" s="25">
        <v>3000000</v>
      </c>
      <c r="H85" s="25">
        <v>1200000</v>
      </c>
      <c r="I85" s="26">
        <f>F85+G85+H85</f>
        <v>5200000</v>
      </c>
      <c r="J85" s="10" t="s">
        <v>19</v>
      </c>
      <c r="K85" s="10" t="s">
        <v>23</v>
      </c>
    </row>
    <row r="86" spans="1:11" ht="22.5" customHeight="1">
      <c r="A86" s="84"/>
      <c r="B86" s="93" t="s">
        <v>161</v>
      </c>
      <c r="C86" s="94"/>
      <c r="D86" s="84"/>
      <c r="E86" s="83"/>
      <c r="F86" s="85">
        <f>SUM(F88:F107)</f>
        <v>60179500.18</v>
      </c>
      <c r="G86" s="86">
        <f t="shared" ref="G86:I86" si="6">SUM(G88:G107)</f>
        <v>26000000</v>
      </c>
      <c r="H86" s="86">
        <f t="shared" si="6"/>
        <v>13600000</v>
      </c>
      <c r="I86" s="86">
        <f t="shared" si="6"/>
        <v>99779500.180000007</v>
      </c>
      <c r="J86" s="83"/>
      <c r="K86" s="83"/>
    </row>
    <row r="87" spans="1:11" ht="32.25" customHeight="1">
      <c r="B87" s="97" t="s">
        <v>16</v>
      </c>
      <c r="C87" s="98"/>
      <c r="D87" s="35"/>
      <c r="E87" s="8"/>
      <c r="F87" s="25"/>
      <c r="G87" s="26"/>
      <c r="H87" s="26"/>
      <c r="I87" s="26"/>
      <c r="J87" s="8"/>
      <c r="K87" s="8"/>
    </row>
    <row r="88" spans="1:11" ht="63">
      <c r="A88" s="10">
        <v>64</v>
      </c>
      <c r="B88" s="10" t="s">
        <v>162</v>
      </c>
      <c r="C88" s="10" t="s">
        <v>163</v>
      </c>
      <c r="D88" s="10" t="s">
        <v>161</v>
      </c>
      <c r="E88" s="8"/>
      <c r="F88" s="25">
        <v>6487172</v>
      </c>
      <c r="G88" s="26"/>
      <c r="H88" s="26"/>
      <c r="I88" s="26">
        <f>F88+G88+H88</f>
        <v>6487172</v>
      </c>
      <c r="J88" s="10" t="s">
        <v>19</v>
      </c>
      <c r="K88" s="10" t="s">
        <v>164</v>
      </c>
    </row>
    <row r="89" spans="1:11" ht="63">
      <c r="A89" s="10">
        <v>66</v>
      </c>
      <c r="B89" s="10" t="s">
        <v>165</v>
      </c>
      <c r="C89" s="10" t="s">
        <v>166</v>
      </c>
      <c r="D89" s="10" t="s">
        <v>161</v>
      </c>
      <c r="E89" s="8"/>
      <c r="F89" s="25">
        <v>2319000</v>
      </c>
      <c r="G89" s="26"/>
      <c r="H89" s="26"/>
      <c r="I89" s="26">
        <f t="shared" ref="I89:I106" si="7">F89+G89+H89</f>
        <v>2319000</v>
      </c>
      <c r="J89" s="10" t="s">
        <v>19</v>
      </c>
      <c r="K89" s="10" t="s">
        <v>167</v>
      </c>
    </row>
    <row r="90" spans="1:11" ht="63">
      <c r="A90" s="10">
        <v>67</v>
      </c>
      <c r="B90" s="10" t="s">
        <v>168</v>
      </c>
      <c r="C90" s="10" t="s">
        <v>169</v>
      </c>
      <c r="D90" s="10" t="s">
        <v>161</v>
      </c>
      <c r="E90" s="8"/>
      <c r="F90" s="25">
        <v>6505834</v>
      </c>
      <c r="G90" s="26"/>
      <c r="H90" s="26"/>
      <c r="I90" s="26">
        <f t="shared" si="7"/>
        <v>6505834</v>
      </c>
      <c r="J90" s="10" t="s">
        <v>19</v>
      </c>
      <c r="K90" s="10" t="s">
        <v>164</v>
      </c>
    </row>
    <row r="91" spans="1:11" ht="78.75">
      <c r="A91" s="10">
        <v>68</v>
      </c>
      <c r="B91" s="10" t="s">
        <v>170</v>
      </c>
      <c r="C91" s="10" t="s">
        <v>171</v>
      </c>
      <c r="D91" s="10" t="s">
        <v>161</v>
      </c>
      <c r="E91" s="8"/>
      <c r="F91" s="25">
        <v>2000000</v>
      </c>
      <c r="G91" s="26"/>
      <c r="H91" s="26"/>
      <c r="I91" s="26">
        <f t="shared" si="7"/>
        <v>2000000</v>
      </c>
      <c r="J91" s="10" t="s">
        <v>19</v>
      </c>
      <c r="K91" s="10" t="s">
        <v>164</v>
      </c>
    </row>
    <row r="92" spans="1:11" ht="63">
      <c r="A92" s="10">
        <v>69</v>
      </c>
      <c r="B92" s="10" t="s">
        <v>172</v>
      </c>
      <c r="C92" s="10" t="s">
        <v>173</v>
      </c>
      <c r="D92" s="10" t="s">
        <v>161</v>
      </c>
      <c r="E92" s="8"/>
      <c r="F92" s="25">
        <v>2050000</v>
      </c>
      <c r="G92" s="26"/>
      <c r="H92" s="26"/>
      <c r="I92" s="26">
        <f t="shared" si="7"/>
        <v>2050000</v>
      </c>
      <c r="J92" s="10" t="s">
        <v>19</v>
      </c>
      <c r="K92" s="10" t="s">
        <v>164</v>
      </c>
    </row>
    <row r="93" spans="1:11" ht="63">
      <c r="A93" s="10">
        <v>70</v>
      </c>
      <c r="B93" s="10" t="s">
        <v>174</v>
      </c>
      <c r="C93" s="10" t="s">
        <v>175</v>
      </c>
      <c r="D93" s="10" t="s">
        <v>161</v>
      </c>
      <c r="E93" s="8"/>
      <c r="F93" s="25">
        <v>2000000</v>
      </c>
      <c r="G93" s="26"/>
      <c r="H93" s="26"/>
      <c r="I93" s="26">
        <f t="shared" si="7"/>
        <v>2000000</v>
      </c>
      <c r="J93" s="10" t="s">
        <v>19</v>
      </c>
      <c r="K93" s="10" t="s">
        <v>164</v>
      </c>
    </row>
    <row r="94" spans="1:11" ht="63">
      <c r="A94" s="10">
        <v>71</v>
      </c>
      <c r="B94" s="10" t="s">
        <v>176</v>
      </c>
      <c r="C94" s="10" t="s">
        <v>177</v>
      </c>
      <c r="D94" s="10" t="s">
        <v>161</v>
      </c>
      <c r="E94" s="8"/>
      <c r="F94" s="25">
        <v>6464963</v>
      </c>
      <c r="G94" s="26"/>
      <c r="H94" s="26"/>
      <c r="I94" s="26">
        <f t="shared" si="7"/>
        <v>6464963</v>
      </c>
      <c r="J94" s="10" t="s">
        <v>19</v>
      </c>
      <c r="K94" s="10" t="s">
        <v>164</v>
      </c>
    </row>
    <row r="95" spans="1:11" ht="63">
      <c r="A95" s="10">
        <v>72</v>
      </c>
      <c r="B95" s="10" t="s">
        <v>178</v>
      </c>
      <c r="C95" s="10" t="s">
        <v>179</v>
      </c>
      <c r="D95" s="10" t="s">
        <v>161</v>
      </c>
      <c r="E95" s="8"/>
      <c r="F95" s="25">
        <v>1000000</v>
      </c>
      <c r="G95" s="26"/>
      <c r="H95" s="26"/>
      <c r="I95" s="26">
        <f t="shared" si="7"/>
        <v>1000000</v>
      </c>
      <c r="J95" s="10" t="s">
        <v>19</v>
      </c>
      <c r="K95" s="10" t="s">
        <v>164</v>
      </c>
    </row>
    <row r="96" spans="1:11" ht="63">
      <c r="A96" s="10">
        <v>73</v>
      </c>
      <c r="B96" s="10" t="s">
        <v>180</v>
      </c>
      <c r="C96" s="10" t="s">
        <v>181</v>
      </c>
      <c r="D96" s="10" t="s">
        <v>161</v>
      </c>
      <c r="E96" s="8"/>
      <c r="F96" s="25">
        <v>9037902</v>
      </c>
      <c r="G96" s="26"/>
      <c r="H96" s="26"/>
      <c r="I96" s="26">
        <f t="shared" si="7"/>
        <v>9037902</v>
      </c>
      <c r="J96" s="10" t="s">
        <v>19</v>
      </c>
      <c r="K96" s="10" t="s">
        <v>164</v>
      </c>
    </row>
    <row r="97" spans="1:11" ht="63">
      <c r="A97" s="10">
        <v>79</v>
      </c>
      <c r="B97" s="10" t="s">
        <v>182</v>
      </c>
      <c r="C97" s="10" t="s">
        <v>183</v>
      </c>
      <c r="D97" s="10" t="s">
        <v>161</v>
      </c>
      <c r="E97" s="8"/>
      <c r="F97" s="25">
        <v>764629.18</v>
      </c>
      <c r="G97" s="26"/>
      <c r="H97" s="26"/>
      <c r="I97" s="26">
        <f>F97+G97+H97</f>
        <v>764629.18</v>
      </c>
      <c r="J97" s="10" t="s">
        <v>19</v>
      </c>
      <c r="K97" s="10" t="s">
        <v>164</v>
      </c>
    </row>
    <row r="98" spans="1:11" ht="41.25" customHeight="1">
      <c r="A98" s="10">
        <v>80</v>
      </c>
      <c r="B98" s="10" t="s">
        <v>184</v>
      </c>
      <c r="C98" s="10" t="s">
        <v>185</v>
      </c>
      <c r="D98" s="10" t="s">
        <v>161</v>
      </c>
      <c r="E98" s="8"/>
      <c r="F98" s="25">
        <v>1200000</v>
      </c>
      <c r="G98" s="26"/>
      <c r="H98" s="26"/>
      <c r="I98" s="26">
        <f>F98+G98+H98</f>
        <v>1200000</v>
      </c>
      <c r="J98" s="10" t="s">
        <v>19</v>
      </c>
      <c r="K98" s="10" t="s">
        <v>164</v>
      </c>
    </row>
    <row r="99" spans="1:11" ht="46.5" customHeight="1">
      <c r="A99" s="10">
        <v>81</v>
      </c>
      <c r="B99" s="10" t="s">
        <v>186</v>
      </c>
      <c r="C99" s="10" t="s">
        <v>187</v>
      </c>
      <c r="D99" s="10" t="s">
        <v>161</v>
      </c>
      <c r="E99" s="8"/>
      <c r="F99" s="25">
        <v>1000000</v>
      </c>
      <c r="G99" s="26"/>
      <c r="H99" s="26"/>
      <c r="I99" s="26">
        <f>F99+G99+H99</f>
        <v>1000000</v>
      </c>
      <c r="J99" s="10" t="s">
        <v>19</v>
      </c>
      <c r="K99" s="10" t="s">
        <v>164</v>
      </c>
    </row>
    <row r="100" spans="1:11" ht="26.25" customHeight="1">
      <c r="B100" s="97" t="s">
        <v>46</v>
      </c>
      <c r="C100" s="98"/>
      <c r="D100" s="10"/>
      <c r="E100" s="8"/>
      <c r="F100" s="25"/>
      <c r="G100" s="26"/>
      <c r="H100" s="26"/>
      <c r="I100" s="26"/>
      <c r="J100" s="8"/>
      <c r="K100" s="8"/>
    </row>
    <row r="101" spans="1:11" ht="47.25">
      <c r="A101" s="10">
        <v>74</v>
      </c>
      <c r="B101" s="10" t="s">
        <v>188</v>
      </c>
      <c r="C101" s="10" t="s">
        <v>189</v>
      </c>
      <c r="D101" s="10" t="s">
        <v>161</v>
      </c>
      <c r="E101" s="8"/>
      <c r="F101" s="25">
        <v>5000000</v>
      </c>
      <c r="G101" s="25"/>
      <c r="H101" s="25"/>
      <c r="I101" s="26">
        <f t="shared" si="7"/>
        <v>5000000</v>
      </c>
      <c r="J101" s="10" t="s">
        <v>19</v>
      </c>
      <c r="K101" s="10" t="s">
        <v>190</v>
      </c>
    </row>
    <row r="102" spans="1:11" ht="39.75" customHeight="1">
      <c r="A102" s="10">
        <v>75</v>
      </c>
      <c r="B102" s="10" t="s">
        <v>191</v>
      </c>
      <c r="C102" s="10" t="s">
        <v>192</v>
      </c>
      <c r="D102" s="10" t="s">
        <v>161</v>
      </c>
      <c r="E102" s="8"/>
      <c r="F102" s="25">
        <v>1000000</v>
      </c>
      <c r="G102" s="25">
        <v>7400000</v>
      </c>
      <c r="H102" s="25"/>
      <c r="I102" s="26">
        <f t="shared" si="7"/>
        <v>8400000</v>
      </c>
      <c r="J102" s="10" t="s">
        <v>19</v>
      </c>
      <c r="K102" s="10" t="s">
        <v>164</v>
      </c>
    </row>
    <row r="103" spans="1:11" ht="47.25">
      <c r="A103" s="10">
        <v>76</v>
      </c>
      <c r="B103" s="10" t="s">
        <v>193</v>
      </c>
      <c r="C103" s="10" t="s">
        <v>194</v>
      </c>
      <c r="D103" s="10" t="s">
        <v>161</v>
      </c>
      <c r="E103" s="8"/>
      <c r="F103" s="25">
        <v>8200000</v>
      </c>
      <c r="G103" s="25"/>
      <c r="H103" s="25"/>
      <c r="I103" s="26">
        <f t="shared" si="7"/>
        <v>8200000</v>
      </c>
      <c r="J103" s="10" t="s">
        <v>19</v>
      </c>
      <c r="K103" s="10" t="s">
        <v>167</v>
      </c>
    </row>
    <row r="104" spans="1:11" ht="47.25">
      <c r="A104" s="10">
        <v>77</v>
      </c>
      <c r="B104" s="10" t="s">
        <v>195</v>
      </c>
      <c r="C104" s="10" t="s">
        <v>196</v>
      </c>
      <c r="D104" s="10" t="s">
        <v>161</v>
      </c>
      <c r="E104" s="8"/>
      <c r="F104" s="25">
        <v>2000000</v>
      </c>
      <c r="G104" s="25"/>
      <c r="H104" s="25"/>
      <c r="I104" s="26">
        <f t="shared" si="7"/>
        <v>2000000</v>
      </c>
      <c r="J104" s="10" t="s">
        <v>19</v>
      </c>
      <c r="K104" s="10" t="s">
        <v>167</v>
      </c>
    </row>
    <row r="105" spans="1:11" ht="63">
      <c r="A105" s="10">
        <v>78</v>
      </c>
      <c r="B105" s="10" t="s">
        <v>197</v>
      </c>
      <c r="C105" s="10" t="s">
        <v>198</v>
      </c>
      <c r="D105" s="10" t="s">
        <v>161</v>
      </c>
      <c r="E105" s="8"/>
      <c r="F105" s="25">
        <v>650000</v>
      </c>
      <c r="G105" s="25">
        <v>6500000</v>
      </c>
      <c r="H105" s="25">
        <v>6500000</v>
      </c>
      <c r="I105" s="26">
        <f t="shared" si="7"/>
        <v>13650000</v>
      </c>
      <c r="J105" s="10" t="s">
        <v>19</v>
      </c>
      <c r="K105" s="10" t="s">
        <v>167</v>
      </c>
    </row>
    <row r="106" spans="1:11" ht="75.75" customHeight="1">
      <c r="A106" s="10">
        <v>82</v>
      </c>
      <c r="B106" s="10" t="s">
        <v>199</v>
      </c>
      <c r="C106" s="10" t="s">
        <v>200</v>
      </c>
      <c r="D106" s="10" t="s">
        <v>161</v>
      </c>
      <c r="E106" s="8"/>
      <c r="F106" s="25">
        <v>500000</v>
      </c>
      <c r="G106" s="25">
        <v>12100000</v>
      </c>
      <c r="H106" s="25">
        <v>7100000</v>
      </c>
      <c r="I106" s="26">
        <f t="shared" si="7"/>
        <v>19700000</v>
      </c>
      <c r="J106" s="10" t="s">
        <v>19</v>
      </c>
      <c r="K106" s="10" t="s">
        <v>164</v>
      </c>
    </row>
    <row r="107" spans="1:11" ht="78.75">
      <c r="A107" s="10">
        <v>65</v>
      </c>
      <c r="B107" s="10" t="s">
        <v>201</v>
      </c>
      <c r="C107" s="10" t="s">
        <v>202</v>
      </c>
      <c r="D107" s="10" t="s">
        <v>161</v>
      </c>
      <c r="E107" s="8"/>
      <c r="F107" s="25">
        <v>2000000</v>
      </c>
      <c r="G107" s="25"/>
      <c r="H107" s="25"/>
      <c r="I107" s="26">
        <f>F107+G107+H107</f>
        <v>2000000</v>
      </c>
      <c r="J107" s="37" t="s">
        <v>38</v>
      </c>
      <c r="K107" s="10" t="s">
        <v>164</v>
      </c>
    </row>
    <row r="108" spans="1:11" s="12" customFormat="1" ht="21" customHeight="1">
      <c r="A108" s="83"/>
      <c r="B108" s="93" t="s">
        <v>203</v>
      </c>
      <c r="C108" s="94"/>
      <c r="D108" s="83"/>
      <c r="E108" s="83"/>
      <c r="F108" s="85">
        <f>SUM(F110:F149)</f>
        <v>60895077.290000007</v>
      </c>
      <c r="G108" s="86">
        <f t="shared" ref="G108:I108" si="8">SUM(G110:G149)</f>
        <v>119800000</v>
      </c>
      <c r="H108" s="86">
        <f t="shared" si="8"/>
        <v>64000000</v>
      </c>
      <c r="I108" s="86">
        <f t="shared" si="8"/>
        <v>244695077.28999999</v>
      </c>
      <c r="J108" s="83"/>
      <c r="K108" s="83"/>
    </row>
    <row r="109" spans="1:11" ht="32.25" customHeight="1">
      <c r="B109" s="115" t="s">
        <v>16</v>
      </c>
      <c r="C109" s="116"/>
      <c r="D109" s="44"/>
      <c r="E109" s="45"/>
      <c r="F109" s="59"/>
      <c r="G109" s="46"/>
      <c r="H109" s="46"/>
      <c r="I109" s="46"/>
      <c r="J109" s="45"/>
      <c r="K109" s="45"/>
    </row>
    <row r="110" spans="1:11" s="31" customFormat="1" ht="42.75">
      <c r="A110" s="40">
        <v>83</v>
      </c>
      <c r="B110" s="10" t="s">
        <v>204</v>
      </c>
      <c r="C110" s="10" t="s">
        <v>205</v>
      </c>
      <c r="D110" s="10" t="s">
        <v>203</v>
      </c>
      <c r="E110" s="30"/>
      <c r="F110" s="25">
        <v>10000000</v>
      </c>
      <c r="G110" s="49"/>
      <c r="H110" s="49"/>
      <c r="I110" s="26">
        <f t="shared" ref="I110:I142" si="9">F110+G110+H110</f>
        <v>10000000</v>
      </c>
      <c r="J110" s="10" t="s">
        <v>19</v>
      </c>
      <c r="K110" s="50" t="s">
        <v>206</v>
      </c>
    </row>
    <row r="111" spans="1:11" s="12" customFormat="1" ht="94.5">
      <c r="A111" s="40">
        <v>84</v>
      </c>
      <c r="B111" s="40" t="s">
        <v>207</v>
      </c>
      <c r="C111" s="40" t="s">
        <v>208</v>
      </c>
      <c r="D111" s="40" t="s">
        <v>203</v>
      </c>
      <c r="E111" s="47"/>
      <c r="F111" s="60">
        <v>5163867</v>
      </c>
      <c r="G111" s="48"/>
      <c r="H111" s="48"/>
      <c r="I111" s="26">
        <f t="shared" si="9"/>
        <v>5163867</v>
      </c>
      <c r="J111" s="40" t="s">
        <v>19</v>
      </c>
      <c r="K111" s="40" t="s">
        <v>206</v>
      </c>
    </row>
    <row r="112" spans="1:11" s="12" customFormat="1" ht="94.5">
      <c r="A112" s="40">
        <v>85</v>
      </c>
      <c r="B112" s="10" t="s">
        <v>209</v>
      </c>
      <c r="C112" s="10" t="s">
        <v>210</v>
      </c>
      <c r="D112" s="10" t="s">
        <v>203</v>
      </c>
      <c r="E112" s="14"/>
      <c r="F112" s="25">
        <v>1000000</v>
      </c>
      <c r="G112" s="27"/>
      <c r="H112" s="27"/>
      <c r="I112" s="26">
        <f t="shared" si="9"/>
        <v>1000000</v>
      </c>
      <c r="J112" s="10" t="s">
        <v>38</v>
      </c>
      <c r="K112" s="10" t="s">
        <v>206</v>
      </c>
    </row>
    <row r="113" spans="1:11" s="12" customFormat="1" ht="78.75">
      <c r="A113" s="40">
        <v>86</v>
      </c>
      <c r="B113" s="10" t="s">
        <v>211</v>
      </c>
      <c r="C113" s="10" t="s">
        <v>212</v>
      </c>
      <c r="D113" s="10" t="s">
        <v>203</v>
      </c>
      <c r="E113" s="14"/>
      <c r="F113" s="25">
        <v>100000</v>
      </c>
      <c r="G113" s="27"/>
      <c r="H113" s="27"/>
      <c r="I113" s="26">
        <f t="shared" si="9"/>
        <v>100000</v>
      </c>
      <c r="J113" s="10" t="s">
        <v>38</v>
      </c>
      <c r="K113" s="10" t="s">
        <v>206</v>
      </c>
    </row>
    <row r="114" spans="1:11" s="12" customFormat="1" ht="63">
      <c r="A114" s="40">
        <v>87</v>
      </c>
      <c r="B114" s="10" t="s">
        <v>213</v>
      </c>
      <c r="C114" s="10" t="s">
        <v>214</v>
      </c>
      <c r="D114" s="10" t="s">
        <v>203</v>
      </c>
      <c r="E114" s="14"/>
      <c r="F114" s="25">
        <v>100000</v>
      </c>
      <c r="G114" s="27"/>
      <c r="H114" s="27"/>
      <c r="I114" s="26">
        <f t="shared" si="9"/>
        <v>100000</v>
      </c>
      <c r="J114" s="10" t="s">
        <v>38</v>
      </c>
      <c r="K114" s="10" t="s">
        <v>206</v>
      </c>
    </row>
    <row r="115" spans="1:11" s="12" customFormat="1" ht="78.75">
      <c r="A115" s="40">
        <v>88</v>
      </c>
      <c r="B115" s="10" t="s">
        <v>215</v>
      </c>
      <c r="C115" s="10" t="s">
        <v>216</v>
      </c>
      <c r="D115" s="10" t="s">
        <v>203</v>
      </c>
      <c r="E115" s="14"/>
      <c r="F115" s="25">
        <v>304956</v>
      </c>
      <c r="G115" s="27"/>
      <c r="H115" s="27"/>
      <c r="I115" s="26">
        <f t="shared" si="9"/>
        <v>304956</v>
      </c>
      <c r="J115" s="10" t="s">
        <v>19</v>
      </c>
      <c r="K115" s="10" t="s">
        <v>206</v>
      </c>
    </row>
    <row r="116" spans="1:11" s="12" customFormat="1" ht="63">
      <c r="A116" s="40">
        <v>89</v>
      </c>
      <c r="B116" s="10" t="s">
        <v>217</v>
      </c>
      <c r="C116" s="10" t="s">
        <v>218</v>
      </c>
      <c r="D116" s="10" t="s">
        <v>203</v>
      </c>
      <c r="E116" s="14"/>
      <c r="F116" s="25">
        <v>1200000</v>
      </c>
      <c r="G116" s="27"/>
      <c r="H116" s="27"/>
      <c r="I116" s="26">
        <f t="shared" si="9"/>
        <v>1200000</v>
      </c>
      <c r="J116" s="10" t="s">
        <v>19</v>
      </c>
      <c r="K116" s="10" t="s">
        <v>206</v>
      </c>
    </row>
    <row r="117" spans="1:11" s="12" customFormat="1" ht="63">
      <c r="A117" s="40">
        <v>90</v>
      </c>
      <c r="B117" s="10" t="s">
        <v>219</v>
      </c>
      <c r="C117" s="10" t="s">
        <v>220</v>
      </c>
      <c r="D117" s="10" t="s">
        <v>203</v>
      </c>
      <c r="E117" s="14"/>
      <c r="F117" s="25">
        <v>7000000</v>
      </c>
      <c r="G117" s="27"/>
      <c r="H117" s="27"/>
      <c r="I117" s="26">
        <f t="shared" si="9"/>
        <v>7000000</v>
      </c>
      <c r="J117" s="10" t="s">
        <v>19</v>
      </c>
      <c r="K117" s="10" t="s">
        <v>206</v>
      </c>
    </row>
    <row r="118" spans="1:11" s="12" customFormat="1" ht="63">
      <c r="A118" s="40">
        <v>91</v>
      </c>
      <c r="B118" s="10" t="s">
        <v>221</v>
      </c>
      <c r="C118" s="10" t="s">
        <v>222</v>
      </c>
      <c r="D118" s="10" t="s">
        <v>203</v>
      </c>
      <c r="E118" s="14"/>
      <c r="F118" s="25">
        <v>7000000</v>
      </c>
      <c r="G118" s="27"/>
      <c r="H118" s="27"/>
      <c r="I118" s="26">
        <f t="shared" si="9"/>
        <v>7000000</v>
      </c>
      <c r="J118" s="10" t="s">
        <v>19</v>
      </c>
      <c r="K118" s="10" t="s">
        <v>206</v>
      </c>
    </row>
    <row r="119" spans="1:11" s="12" customFormat="1" ht="63">
      <c r="A119" s="40">
        <v>92</v>
      </c>
      <c r="B119" s="10" t="s">
        <v>223</v>
      </c>
      <c r="C119" s="10" t="s">
        <v>224</v>
      </c>
      <c r="D119" s="10" t="s">
        <v>203</v>
      </c>
      <c r="E119" s="14"/>
      <c r="F119" s="25">
        <v>521227.73000000045</v>
      </c>
      <c r="G119" s="27"/>
      <c r="H119" s="27"/>
      <c r="I119" s="26">
        <f t="shared" si="9"/>
        <v>521227.73000000045</v>
      </c>
      <c r="J119" s="10" t="s">
        <v>19</v>
      </c>
      <c r="K119" s="10" t="s">
        <v>206</v>
      </c>
    </row>
    <row r="120" spans="1:11" s="12" customFormat="1" ht="78.75">
      <c r="A120" s="40">
        <v>93</v>
      </c>
      <c r="B120" s="10" t="s">
        <v>225</v>
      </c>
      <c r="C120" s="10" t="s">
        <v>226</v>
      </c>
      <c r="D120" s="10" t="s">
        <v>203</v>
      </c>
      <c r="E120" s="14"/>
      <c r="F120" s="25">
        <v>977949.08000000007</v>
      </c>
      <c r="G120" s="26">
        <v>50000000</v>
      </c>
      <c r="H120" s="26">
        <v>42451600</v>
      </c>
      <c r="I120" s="26">
        <f t="shared" si="9"/>
        <v>93429549.079999998</v>
      </c>
      <c r="J120" s="10" t="s">
        <v>19</v>
      </c>
      <c r="K120" s="10" t="s">
        <v>206</v>
      </c>
    </row>
    <row r="121" spans="1:11" s="12" customFormat="1" ht="63">
      <c r="A121" s="40">
        <v>94</v>
      </c>
      <c r="B121" s="10" t="s">
        <v>227</v>
      </c>
      <c r="C121" s="10" t="s">
        <v>228</v>
      </c>
      <c r="D121" s="10" t="s">
        <v>203</v>
      </c>
      <c r="E121" s="14"/>
      <c r="F121" s="25">
        <v>750000</v>
      </c>
      <c r="G121" s="27"/>
      <c r="H121" s="27"/>
      <c r="I121" s="26">
        <f t="shared" si="9"/>
        <v>750000</v>
      </c>
      <c r="J121" s="10" t="s">
        <v>19</v>
      </c>
      <c r="K121" s="10" t="s">
        <v>206</v>
      </c>
    </row>
    <row r="122" spans="1:11" s="12" customFormat="1" ht="78.75">
      <c r="A122" s="40">
        <v>95</v>
      </c>
      <c r="B122" s="10" t="s">
        <v>229</v>
      </c>
      <c r="C122" s="10" t="s">
        <v>230</v>
      </c>
      <c r="D122" s="10" t="s">
        <v>203</v>
      </c>
      <c r="E122" s="14"/>
      <c r="F122" s="25">
        <v>1261493</v>
      </c>
      <c r="G122" s="27"/>
      <c r="H122" s="27"/>
      <c r="I122" s="26">
        <f t="shared" si="9"/>
        <v>1261493</v>
      </c>
      <c r="J122" s="10" t="s">
        <v>19</v>
      </c>
      <c r="K122" s="10" t="s">
        <v>206</v>
      </c>
    </row>
    <row r="123" spans="1:11" s="12" customFormat="1" ht="63">
      <c r="A123" s="40">
        <v>96</v>
      </c>
      <c r="B123" s="10" t="s">
        <v>231</v>
      </c>
      <c r="C123" s="10" t="s">
        <v>232</v>
      </c>
      <c r="D123" s="10" t="s">
        <v>203</v>
      </c>
      <c r="E123" s="14"/>
      <c r="F123" s="25">
        <v>200000</v>
      </c>
      <c r="G123" s="27"/>
      <c r="H123" s="27"/>
      <c r="I123" s="26">
        <f t="shared" si="9"/>
        <v>200000</v>
      </c>
      <c r="J123" s="10" t="s">
        <v>19</v>
      </c>
      <c r="K123" s="10" t="s">
        <v>206</v>
      </c>
    </row>
    <row r="124" spans="1:11" s="12" customFormat="1" ht="110.25">
      <c r="A124" s="40">
        <v>97</v>
      </c>
      <c r="B124" s="10" t="s">
        <v>233</v>
      </c>
      <c r="C124" s="10" t="s">
        <v>234</v>
      </c>
      <c r="D124" s="10" t="s">
        <v>203</v>
      </c>
      <c r="E124" s="14"/>
      <c r="F124" s="25">
        <v>3391156.1</v>
      </c>
      <c r="G124" s="27"/>
      <c r="H124" s="27"/>
      <c r="I124" s="26">
        <f t="shared" si="9"/>
        <v>3391156.1</v>
      </c>
      <c r="J124" s="10" t="s">
        <v>19</v>
      </c>
      <c r="K124" s="10" t="s">
        <v>206</v>
      </c>
    </row>
    <row r="125" spans="1:11" s="12" customFormat="1" ht="63">
      <c r="A125" s="40">
        <v>98</v>
      </c>
      <c r="B125" s="10" t="s">
        <v>235</v>
      </c>
      <c r="C125" s="10" t="s">
        <v>236</v>
      </c>
      <c r="D125" s="10" t="s">
        <v>203</v>
      </c>
      <c r="E125" s="14"/>
      <c r="F125" s="25">
        <v>587670</v>
      </c>
      <c r="G125" s="27"/>
      <c r="H125" s="27"/>
      <c r="I125" s="26">
        <f t="shared" si="9"/>
        <v>587670</v>
      </c>
      <c r="J125" s="10" t="s">
        <v>19</v>
      </c>
      <c r="K125" s="10" t="s">
        <v>206</v>
      </c>
    </row>
    <row r="126" spans="1:11" s="12" customFormat="1" ht="78.75">
      <c r="A126" s="40">
        <v>99</v>
      </c>
      <c r="B126" s="10" t="s">
        <v>237</v>
      </c>
      <c r="C126" s="10" t="s">
        <v>238</v>
      </c>
      <c r="D126" s="10" t="s">
        <v>203</v>
      </c>
      <c r="E126" s="14"/>
      <c r="F126" s="25">
        <v>1480454</v>
      </c>
      <c r="G126" s="26">
        <v>30548400</v>
      </c>
      <c r="H126" s="27"/>
      <c r="I126" s="26">
        <f t="shared" si="9"/>
        <v>32028854</v>
      </c>
      <c r="J126" s="10" t="s">
        <v>19</v>
      </c>
      <c r="K126" s="10" t="s">
        <v>206</v>
      </c>
    </row>
    <row r="127" spans="1:11" s="12" customFormat="1" ht="94.5">
      <c r="A127" s="40">
        <v>100</v>
      </c>
      <c r="B127" s="10" t="s">
        <v>239</v>
      </c>
      <c r="C127" s="10" t="s">
        <v>240</v>
      </c>
      <c r="D127" s="10" t="s">
        <v>203</v>
      </c>
      <c r="E127" s="14"/>
      <c r="F127" s="25">
        <v>200000</v>
      </c>
      <c r="G127" s="27"/>
      <c r="H127" s="27"/>
      <c r="I127" s="26">
        <f t="shared" si="9"/>
        <v>200000</v>
      </c>
      <c r="J127" s="10" t="s">
        <v>19</v>
      </c>
      <c r="K127" s="10" t="s">
        <v>206</v>
      </c>
    </row>
    <row r="128" spans="1:11" s="12" customFormat="1" ht="63">
      <c r="A128" s="40">
        <v>101</v>
      </c>
      <c r="B128" s="10" t="s">
        <v>241</v>
      </c>
      <c r="C128" s="10" t="s">
        <v>242</v>
      </c>
      <c r="D128" s="10" t="s">
        <v>203</v>
      </c>
      <c r="E128" s="14"/>
      <c r="F128" s="25">
        <v>500000</v>
      </c>
      <c r="G128" s="27"/>
      <c r="H128" s="27"/>
      <c r="I128" s="26">
        <f t="shared" si="9"/>
        <v>500000</v>
      </c>
      <c r="J128" s="10" t="s">
        <v>19</v>
      </c>
      <c r="K128" s="10" t="s">
        <v>206</v>
      </c>
    </row>
    <row r="129" spans="1:11" s="12" customFormat="1" ht="63">
      <c r="A129" s="40">
        <v>102</v>
      </c>
      <c r="B129" s="10" t="s">
        <v>243</v>
      </c>
      <c r="C129" s="10" t="s">
        <v>244</v>
      </c>
      <c r="D129" s="10" t="s">
        <v>203</v>
      </c>
      <c r="E129" s="14"/>
      <c r="F129" s="25">
        <v>49840</v>
      </c>
      <c r="G129" s="27"/>
      <c r="H129" s="27"/>
      <c r="I129" s="26">
        <f t="shared" si="9"/>
        <v>49840</v>
      </c>
      <c r="J129" s="10" t="s">
        <v>19</v>
      </c>
      <c r="K129" s="10" t="s">
        <v>206</v>
      </c>
    </row>
    <row r="130" spans="1:11" s="12" customFormat="1" ht="63">
      <c r="A130" s="40">
        <v>103</v>
      </c>
      <c r="B130" s="10" t="s">
        <v>245</v>
      </c>
      <c r="C130" s="10" t="s">
        <v>246</v>
      </c>
      <c r="D130" s="10" t="s">
        <v>203</v>
      </c>
      <c r="E130" s="14"/>
      <c r="F130" s="25">
        <v>279640</v>
      </c>
      <c r="G130" s="26">
        <v>39251600</v>
      </c>
      <c r="H130" s="26">
        <v>21548400</v>
      </c>
      <c r="I130" s="26">
        <f t="shared" si="9"/>
        <v>61079640</v>
      </c>
      <c r="J130" s="10" t="s">
        <v>19</v>
      </c>
      <c r="K130" s="10" t="s">
        <v>206</v>
      </c>
    </row>
    <row r="131" spans="1:11" s="12" customFormat="1" ht="78.75">
      <c r="A131" s="40">
        <v>104</v>
      </c>
      <c r="B131" s="10" t="s">
        <v>247</v>
      </c>
      <c r="C131" s="10" t="s">
        <v>248</v>
      </c>
      <c r="D131" s="10" t="s">
        <v>203</v>
      </c>
      <c r="E131" s="14"/>
      <c r="F131" s="25">
        <v>350000</v>
      </c>
      <c r="G131" s="27"/>
      <c r="H131" s="27"/>
      <c r="I131" s="26">
        <f t="shared" si="9"/>
        <v>350000</v>
      </c>
      <c r="J131" s="10" t="s">
        <v>19</v>
      </c>
      <c r="K131" s="10" t="s">
        <v>206</v>
      </c>
    </row>
    <row r="132" spans="1:11" s="12" customFormat="1" ht="63">
      <c r="A132" s="40">
        <v>105</v>
      </c>
      <c r="B132" s="10" t="s">
        <v>249</v>
      </c>
      <c r="C132" s="10" t="s">
        <v>250</v>
      </c>
      <c r="D132" s="10" t="s">
        <v>203</v>
      </c>
      <c r="E132" s="14"/>
      <c r="F132" s="25">
        <v>100000</v>
      </c>
      <c r="G132" s="27"/>
      <c r="H132" s="27"/>
      <c r="I132" s="26">
        <f t="shared" si="9"/>
        <v>100000</v>
      </c>
      <c r="J132" s="10" t="s">
        <v>19</v>
      </c>
      <c r="K132" s="10" t="s">
        <v>206</v>
      </c>
    </row>
    <row r="133" spans="1:11" s="12" customFormat="1" ht="78.75">
      <c r="A133" s="40">
        <v>106</v>
      </c>
      <c r="B133" s="10" t="s">
        <v>251</v>
      </c>
      <c r="C133" s="10" t="s">
        <v>252</v>
      </c>
      <c r="D133" s="10" t="s">
        <v>203</v>
      </c>
      <c r="E133" s="14"/>
      <c r="F133" s="25">
        <v>708690</v>
      </c>
      <c r="G133" s="27"/>
      <c r="H133" s="27"/>
      <c r="I133" s="26">
        <f t="shared" si="9"/>
        <v>708690</v>
      </c>
      <c r="J133" s="10" t="s">
        <v>19</v>
      </c>
      <c r="K133" s="10" t="s">
        <v>206</v>
      </c>
    </row>
    <row r="134" spans="1:11" s="12" customFormat="1" ht="63">
      <c r="A134" s="40">
        <v>107</v>
      </c>
      <c r="B134" s="10" t="s">
        <v>253</v>
      </c>
      <c r="C134" s="10" t="s">
        <v>254</v>
      </c>
      <c r="D134" s="10" t="s">
        <v>203</v>
      </c>
      <c r="E134" s="14"/>
      <c r="F134" s="25">
        <v>1000000</v>
      </c>
      <c r="G134" s="27"/>
      <c r="H134" s="27"/>
      <c r="I134" s="26">
        <f t="shared" si="9"/>
        <v>1000000</v>
      </c>
      <c r="J134" s="10" t="s">
        <v>19</v>
      </c>
      <c r="K134" s="10" t="s">
        <v>206</v>
      </c>
    </row>
    <row r="135" spans="1:11" s="12" customFormat="1" ht="78.75">
      <c r="A135" s="40">
        <v>108</v>
      </c>
      <c r="B135" s="10" t="s">
        <v>255</v>
      </c>
      <c r="C135" s="10" t="s">
        <v>256</v>
      </c>
      <c r="D135" s="10" t="s">
        <v>203</v>
      </c>
      <c r="E135" s="14"/>
      <c r="F135" s="25">
        <v>200000</v>
      </c>
      <c r="G135" s="27"/>
      <c r="H135" s="27"/>
      <c r="I135" s="26">
        <f t="shared" si="9"/>
        <v>200000</v>
      </c>
      <c r="J135" s="10" t="s">
        <v>19</v>
      </c>
      <c r="K135" s="10" t="s">
        <v>206</v>
      </c>
    </row>
    <row r="136" spans="1:11" s="12" customFormat="1" ht="94.5">
      <c r="A136" s="40">
        <v>109</v>
      </c>
      <c r="B136" s="10" t="s">
        <v>257</v>
      </c>
      <c r="C136" s="10" t="s">
        <v>258</v>
      </c>
      <c r="D136" s="10" t="s">
        <v>203</v>
      </c>
      <c r="E136" s="14"/>
      <c r="F136" s="25">
        <v>2322219.1800000002</v>
      </c>
      <c r="G136" s="27"/>
      <c r="H136" s="27"/>
      <c r="I136" s="26">
        <f t="shared" si="9"/>
        <v>2322219.1800000002</v>
      </c>
      <c r="J136" s="10" t="s">
        <v>19</v>
      </c>
      <c r="K136" s="10" t="s">
        <v>206</v>
      </c>
    </row>
    <row r="137" spans="1:11" s="12" customFormat="1" ht="94.5">
      <c r="A137" s="40">
        <v>110</v>
      </c>
      <c r="B137" s="10" t="s">
        <v>259</v>
      </c>
      <c r="C137" s="10" t="s">
        <v>260</v>
      </c>
      <c r="D137" s="10" t="s">
        <v>203</v>
      </c>
      <c r="E137" s="14"/>
      <c r="F137" s="25">
        <v>300000</v>
      </c>
      <c r="G137" s="27"/>
      <c r="H137" s="27"/>
      <c r="I137" s="26">
        <f t="shared" si="9"/>
        <v>300000</v>
      </c>
      <c r="J137" s="10" t="s">
        <v>19</v>
      </c>
      <c r="K137" s="10" t="s">
        <v>206</v>
      </c>
    </row>
    <row r="138" spans="1:11" s="12" customFormat="1" ht="63">
      <c r="A138" s="40">
        <v>111</v>
      </c>
      <c r="B138" s="10" t="s">
        <v>261</v>
      </c>
      <c r="C138" s="10" t="s">
        <v>262</v>
      </c>
      <c r="D138" s="10" t="s">
        <v>203</v>
      </c>
      <c r="E138" s="14"/>
      <c r="F138" s="25">
        <v>500000</v>
      </c>
      <c r="G138" s="27"/>
      <c r="H138" s="27"/>
      <c r="I138" s="26">
        <f t="shared" si="9"/>
        <v>500000</v>
      </c>
      <c r="J138" s="10" t="s">
        <v>19</v>
      </c>
      <c r="K138" s="10" t="s">
        <v>206</v>
      </c>
    </row>
    <row r="139" spans="1:11" ht="36" customHeight="1">
      <c r="B139" s="97" t="s">
        <v>46</v>
      </c>
      <c r="C139" s="98"/>
      <c r="D139" s="10"/>
      <c r="E139" s="8"/>
      <c r="F139" s="25"/>
      <c r="G139" s="26"/>
      <c r="H139" s="26"/>
      <c r="I139" s="26"/>
      <c r="J139" s="8"/>
      <c r="K139" s="8"/>
    </row>
    <row r="140" spans="1:11" s="12" customFormat="1" ht="63">
      <c r="A140" s="10">
        <v>112</v>
      </c>
      <c r="B140" s="10" t="s">
        <v>263</v>
      </c>
      <c r="C140" s="10" t="s">
        <v>264</v>
      </c>
      <c r="D140" s="10" t="s">
        <v>203</v>
      </c>
      <c r="E140" s="14"/>
      <c r="F140" s="25">
        <v>1000000</v>
      </c>
      <c r="G140" s="27"/>
      <c r="H140" s="27"/>
      <c r="I140" s="26">
        <f t="shared" si="9"/>
        <v>1000000</v>
      </c>
      <c r="J140" s="10" t="s">
        <v>19</v>
      </c>
      <c r="K140" s="10" t="s">
        <v>206</v>
      </c>
    </row>
    <row r="141" spans="1:11" s="12" customFormat="1" ht="110.25">
      <c r="A141" s="10">
        <v>113</v>
      </c>
      <c r="B141" s="10" t="s">
        <v>265</v>
      </c>
      <c r="C141" s="10" t="s">
        <v>266</v>
      </c>
      <c r="D141" s="10" t="s">
        <v>203</v>
      </c>
      <c r="E141" s="14"/>
      <c r="F141" s="25">
        <v>100000</v>
      </c>
      <c r="G141" s="27"/>
      <c r="H141" s="27"/>
      <c r="I141" s="26">
        <f t="shared" si="9"/>
        <v>100000</v>
      </c>
      <c r="J141" s="10" t="s">
        <v>38</v>
      </c>
      <c r="K141" s="10" t="s">
        <v>206</v>
      </c>
    </row>
    <row r="142" spans="1:11" s="12" customFormat="1" ht="63">
      <c r="A142" s="10">
        <v>114</v>
      </c>
      <c r="B142" s="10" t="s">
        <v>267</v>
      </c>
      <c r="C142" s="10" t="s">
        <v>268</v>
      </c>
      <c r="D142" s="10" t="s">
        <v>203</v>
      </c>
      <c r="E142" s="14"/>
      <c r="F142" s="25">
        <v>100000</v>
      </c>
      <c r="G142" s="27"/>
      <c r="H142" s="27"/>
      <c r="I142" s="26">
        <f t="shared" si="9"/>
        <v>100000</v>
      </c>
      <c r="J142" s="10" t="s">
        <v>38</v>
      </c>
      <c r="K142" s="10" t="s">
        <v>206</v>
      </c>
    </row>
    <row r="143" spans="1:11" s="12" customFormat="1" ht="63">
      <c r="A143" s="10">
        <v>115</v>
      </c>
      <c r="B143" s="10" t="s">
        <v>269</v>
      </c>
      <c r="C143" s="10" t="s">
        <v>270</v>
      </c>
      <c r="D143" s="10" t="s">
        <v>203</v>
      </c>
      <c r="E143" s="14"/>
      <c r="F143" s="25">
        <v>7645915.2000000002</v>
      </c>
      <c r="G143" s="27"/>
      <c r="H143" s="27"/>
      <c r="I143" s="26">
        <f t="shared" ref="I143:I149" si="10">F143+G143+H143</f>
        <v>7645915.2000000002</v>
      </c>
      <c r="J143" s="10" t="s">
        <v>19</v>
      </c>
      <c r="K143" s="10" t="s">
        <v>206</v>
      </c>
    </row>
    <row r="144" spans="1:11" s="12" customFormat="1" ht="78.75">
      <c r="A144" s="10">
        <v>116</v>
      </c>
      <c r="B144" s="10" t="s">
        <v>271</v>
      </c>
      <c r="C144" s="10" t="s">
        <v>272</v>
      </c>
      <c r="D144" s="10" t="s">
        <v>203</v>
      </c>
      <c r="E144" s="14"/>
      <c r="F144" s="25">
        <v>250000</v>
      </c>
      <c r="G144" s="27"/>
      <c r="H144" s="27"/>
      <c r="I144" s="26">
        <f t="shared" si="10"/>
        <v>250000</v>
      </c>
      <c r="J144" s="10" t="s">
        <v>19</v>
      </c>
      <c r="K144" s="10" t="s">
        <v>206</v>
      </c>
    </row>
    <row r="145" spans="1:11" s="12" customFormat="1" ht="63">
      <c r="A145" s="10">
        <v>117</v>
      </c>
      <c r="B145" s="10" t="s">
        <v>273</v>
      </c>
      <c r="C145" s="10" t="s">
        <v>274</v>
      </c>
      <c r="D145" s="10" t="s">
        <v>203</v>
      </c>
      <c r="E145" s="14"/>
      <c r="F145" s="25">
        <v>700000</v>
      </c>
      <c r="G145" s="27"/>
      <c r="H145" s="27"/>
      <c r="I145" s="26">
        <f t="shared" si="10"/>
        <v>700000</v>
      </c>
      <c r="J145" s="10" t="s">
        <v>19</v>
      </c>
      <c r="K145" s="10" t="s">
        <v>206</v>
      </c>
    </row>
    <row r="146" spans="1:11" s="12" customFormat="1" ht="131.25" customHeight="1">
      <c r="A146" s="10">
        <v>118</v>
      </c>
      <c r="B146" s="10" t="s">
        <v>275</v>
      </c>
      <c r="C146" s="10" t="s">
        <v>276</v>
      </c>
      <c r="D146" s="10" t="s">
        <v>203</v>
      </c>
      <c r="E146" s="14"/>
      <c r="F146" s="25">
        <v>100000</v>
      </c>
      <c r="G146" s="27"/>
      <c r="H146" s="27"/>
      <c r="I146" s="26">
        <f t="shared" si="10"/>
        <v>100000</v>
      </c>
      <c r="J146" s="10" t="s">
        <v>19</v>
      </c>
      <c r="K146" s="10" t="s">
        <v>206</v>
      </c>
    </row>
    <row r="147" spans="1:11" s="12" customFormat="1" ht="78.75">
      <c r="A147" s="10">
        <v>119</v>
      </c>
      <c r="B147" s="10" t="s">
        <v>277</v>
      </c>
      <c r="C147" s="10" t="s">
        <v>278</v>
      </c>
      <c r="D147" s="10" t="s">
        <v>203</v>
      </c>
      <c r="E147" s="14"/>
      <c r="F147" s="25">
        <v>350000</v>
      </c>
      <c r="G147" s="27"/>
      <c r="H147" s="27"/>
      <c r="I147" s="26">
        <f t="shared" si="10"/>
        <v>350000</v>
      </c>
      <c r="J147" s="10" t="s">
        <v>19</v>
      </c>
      <c r="K147" s="10" t="s">
        <v>206</v>
      </c>
    </row>
    <row r="148" spans="1:11" s="12" customFormat="1" ht="63">
      <c r="A148" s="10">
        <v>120</v>
      </c>
      <c r="B148" s="10" t="s">
        <v>279</v>
      </c>
      <c r="C148" s="10" t="s">
        <v>280</v>
      </c>
      <c r="D148" s="10" t="s">
        <v>203</v>
      </c>
      <c r="E148" s="14"/>
      <c r="F148" s="25">
        <v>100000</v>
      </c>
      <c r="G148" s="27"/>
      <c r="H148" s="27"/>
      <c r="I148" s="26">
        <f t="shared" si="10"/>
        <v>100000</v>
      </c>
      <c r="J148" s="10" t="s">
        <v>19</v>
      </c>
      <c r="K148" s="10" t="s">
        <v>206</v>
      </c>
    </row>
    <row r="149" spans="1:11" s="12" customFormat="1" ht="110.25">
      <c r="A149" s="10">
        <v>121</v>
      </c>
      <c r="B149" s="10" t="s">
        <v>281</v>
      </c>
      <c r="C149" s="10" t="s">
        <v>282</v>
      </c>
      <c r="D149" s="10" t="s">
        <v>203</v>
      </c>
      <c r="E149" s="14"/>
      <c r="F149" s="25">
        <v>3000000</v>
      </c>
      <c r="G149" s="27"/>
      <c r="H149" s="27"/>
      <c r="I149" s="26">
        <f t="shared" si="10"/>
        <v>3000000</v>
      </c>
      <c r="J149" s="10" t="s">
        <v>19</v>
      </c>
      <c r="K149" s="10" t="s">
        <v>206</v>
      </c>
    </row>
    <row r="150" spans="1:11" ht="18">
      <c r="A150" s="84"/>
      <c r="B150" s="93" t="s">
        <v>283</v>
      </c>
      <c r="C150" s="94"/>
      <c r="D150" s="84"/>
      <c r="E150" s="83"/>
      <c r="F150" s="85">
        <f>SUM(F152:F167)</f>
        <v>77910799.680000007</v>
      </c>
      <c r="G150" s="85">
        <f t="shared" ref="G150:I150" si="11">SUM(G152:G167)</f>
        <v>14480000</v>
      </c>
      <c r="H150" s="85">
        <f t="shared" si="11"/>
        <v>13600000</v>
      </c>
      <c r="I150" s="85">
        <f t="shared" si="11"/>
        <v>105990799.68000001</v>
      </c>
      <c r="J150" s="83"/>
      <c r="K150" s="83"/>
    </row>
    <row r="151" spans="1:11" ht="15.6" customHeight="1">
      <c r="B151" s="97" t="s">
        <v>16</v>
      </c>
      <c r="C151" s="98"/>
      <c r="D151" s="35"/>
      <c r="E151" s="14"/>
      <c r="F151" s="61"/>
      <c r="G151" s="27"/>
      <c r="H151" s="27"/>
      <c r="I151" s="27"/>
      <c r="J151" s="14"/>
      <c r="K151" s="14"/>
    </row>
    <row r="152" spans="1:11" ht="94.5">
      <c r="A152" s="10">
        <v>122</v>
      </c>
      <c r="B152" s="10" t="s">
        <v>284</v>
      </c>
      <c r="C152" s="10" t="s">
        <v>285</v>
      </c>
      <c r="D152" s="11" t="s">
        <v>283</v>
      </c>
      <c r="E152" s="10"/>
      <c r="F152" s="28">
        <v>6500000</v>
      </c>
      <c r="G152" s="25"/>
      <c r="H152" s="25"/>
      <c r="I152" s="26">
        <f>F152+G152+H152</f>
        <v>6500000</v>
      </c>
      <c r="J152" s="10" t="s">
        <v>19</v>
      </c>
      <c r="K152" s="11" t="s">
        <v>102</v>
      </c>
    </row>
    <row r="153" spans="1:11" ht="47.25">
      <c r="A153" s="10">
        <v>123</v>
      </c>
      <c r="B153" s="10" t="s">
        <v>286</v>
      </c>
      <c r="C153" s="10" t="s">
        <v>287</v>
      </c>
      <c r="D153" s="11" t="s">
        <v>283</v>
      </c>
      <c r="E153" s="10"/>
      <c r="F153" s="28">
        <v>3000000</v>
      </c>
      <c r="G153" s="25">
        <v>500000</v>
      </c>
      <c r="H153" s="25"/>
      <c r="I153" s="26">
        <f t="shared" ref="I153:I166" si="12">F153+G153+H153</f>
        <v>3500000</v>
      </c>
      <c r="J153" s="10" t="s">
        <v>19</v>
      </c>
      <c r="K153" s="11" t="s">
        <v>288</v>
      </c>
    </row>
    <row r="154" spans="1:11" ht="78.75">
      <c r="A154" s="10">
        <v>124</v>
      </c>
      <c r="B154" s="10" t="s">
        <v>289</v>
      </c>
      <c r="C154" s="10" t="s">
        <v>290</v>
      </c>
      <c r="D154" s="11" t="s">
        <v>283</v>
      </c>
      <c r="E154" s="10"/>
      <c r="F154" s="28">
        <v>2866953.67</v>
      </c>
      <c r="G154" s="25">
        <v>500000</v>
      </c>
      <c r="H154" s="25">
        <v>3000000</v>
      </c>
      <c r="I154" s="26">
        <f t="shared" si="12"/>
        <v>6366953.6699999999</v>
      </c>
      <c r="J154" s="10" t="s">
        <v>19</v>
      </c>
      <c r="K154" s="11" t="s">
        <v>288</v>
      </c>
    </row>
    <row r="155" spans="1:11" ht="63">
      <c r="A155" s="10">
        <v>125</v>
      </c>
      <c r="B155" s="10" t="s">
        <v>291</v>
      </c>
      <c r="C155" s="10" t="s">
        <v>292</v>
      </c>
      <c r="D155" s="11" t="s">
        <v>283</v>
      </c>
      <c r="E155" s="10"/>
      <c r="F155" s="28">
        <v>2000000</v>
      </c>
      <c r="G155" s="25"/>
      <c r="H155" s="25"/>
      <c r="I155" s="26">
        <f t="shared" si="12"/>
        <v>2000000</v>
      </c>
      <c r="J155" s="10" t="s">
        <v>19</v>
      </c>
      <c r="K155" s="11" t="s">
        <v>293</v>
      </c>
    </row>
    <row r="156" spans="1:11" ht="63">
      <c r="A156" s="10">
        <v>126</v>
      </c>
      <c r="B156" s="10" t="s">
        <v>294</v>
      </c>
      <c r="C156" s="10" t="s">
        <v>295</v>
      </c>
      <c r="D156" s="11" t="s">
        <v>283</v>
      </c>
      <c r="E156" s="10"/>
      <c r="F156" s="28">
        <v>4298846.01</v>
      </c>
      <c r="G156" s="25"/>
      <c r="H156" s="25"/>
      <c r="I156" s="26">
        <f t="shared" si="12"/>
        <v>4298846.01</v>
      </c>
      <c r="J156" s="10" t="s">
        <v>19</v>
      </c>
      <c r="K156" s="11" t="s">
        <v>288</v>
      </c>
    </row>
    <row r="157" spans="1:11" ht="78.75">
      <c r="A157" s="10">
        <v>127</v>
      </c>
      <c r="B157" s="10" t="s">
        <v>296</v>
      </c>
      <c r="C157" s="10" t="s">
        <v>297</v>
      </c>
      <c r="D157" s="11" t="s">
        <v>283</v>
      </c>
      <c r="E157" s="10"/>
      <c r="F157" s="28">
        <v>20000000</v>
      </c>
      <c r="G157" s="25"/>
      <c r="H157" s="25"/>
      <c r="I157" s="26">
        <f>F157+G157+H157</f>
        <v>20000000</v>
      </c>
      <c r="J157" s="11" t="s">
        <v>38</v>
      </c>
      <c r="K157" s="11" t="s">
        <v>102</v>
      </c>
    </row>
    <row r="158" spans="1:11" ht="63">
      <c r="A158" s="10">
        <v>128</v>
      </c>
      <c r="B158" s="10" t="s">
        <v>298</v>
      </c>
      <c r="C158" s="10" t="s">
        <v>299</v>
      </c>
      <c r="D158" s="11" t="s">
        <v>283</v>
      </c>
      <c r="E158" s="10"/>
      <c r="F158" s="28">
        <v>5000000</v>
      </c>
      <c r="G158" s="25"/>
      <c r="H158" s="25"/>
      <c r="I158" s="26">
        <f t="shared" si="12"/>
        <v>5000000</v>
      </c>
      <c r="J158" s="10" t="s">
        <v>19</v>
      </c>
      <c r="K158" s="11" t="s">
        <v>293</v>
      </c>
    </row>
    <row r="159" spans="1:11" ht="15.6" customHeight="1">
      <c r="B159" s="97" t="s">
        <v>46</v>
      </c>
      <c r="C159" s="98"/>
      <c r="D159" s="11"/>
      <c r="E159" s="8"/>
      <c r="F159" s="25"/>
      <c r="G159" s="26"/>
      <c r="H159" s="26"/>
      <c r="I159" s="28"/>
      <c r="J159" s="8"/>
      <c r="K159" s="8"/>
    </row>
    <row r="160" spans="1:11" ht="47.25">
      <c r="A160" s="10">
        <v>129</v>
      </c>
      <c r="B160" s="10" t="s">
        <v>300</v>
      </c>
      <c r="C160" s="10" t="s">
        <v>301</v>
      </c>
      <c r="D160" s="11" t="s">
        <v>283</v>
      </c>
      <c r="E160" s="10"/>
      <c r="F160" s="28">
        <v>1000000</v>
      </c>
      <c r="G160" s="25"/>
      <c r="H160" s="25"/>
      <c r="I160" s="26">
        <f t="shared" si="12"/>
        <v>1000000</v>
      </c>
      <c r="J160" s="10" t="s">
        <v>19</v>
      </c>
      <c r="K160" s="11" t="s">
        <v>302</v>
      </c>
    </row>
    <row r="161" spans="1:11" ht="63">
      <c r="A161" s="10">
        <v>130</v>
      </c>
      <c r="B161" s="10" t="s">
        <v>303</v>
      </c>
      <c r="C161" s="10" t="s">
        <v>304</v>
      </c>
      <c r="D161" s="11" t="s">
        <v>283</v>
      </c>
      <c r="E161" s="10"/>
      <c r="F161" s="28">
        <v>25000000</v>
      </c>
      <c r="G161" s="25">
        <v>5000000</v>
      </c>
      <c r="H161" s="25"/>
      <c r="I161" s="26">
        <f t="shared" si="12"/>
        <v>30000000</v>
      </c>
      <c r="J161" s="10" t="s">
        <v>19</v>
      </c>
      <c r="K161" s="11" t="s">
        <v>288</v>
      </c>
    </row>
    <row r="162" spans="1:11" ht="63">
      <c r="A162" s="10">
        <v>131</v>
      </c>
      <c r="B162" s="10" t="s">
        <v>305</v>
      </c>
      <c r="C162" s="10" t="s">
        <v>306</v>
      </c>
      <c r="D162" s="11" t="s">
        <v>283</v>
      </c>
      <c r="E162" s="10"/>
      <c r="F162" s="28">
        <v>2000000</v>
      </c>
      <c r="G162" s="25">
        <v>2055000</v>
      </c>
      <c r="H162" s="25"/>
      <c r="I162" s="26">
        <f t="shared" si="12"/>
        <v>4055000</v>
      </c>
      <c r="J162" s="10" t="s">
        <v>19</v>
      </c>
      <c r="K162" s="11" t="s">
        <v>293</v>
      </c>
    </row>
    <row r="163" spans="1:11" ht="63">
      <c r="A163" s="10">
        <v>132</v>
      </c>
      <c r="B163" s="10" t="s">
        <v>307</v>
      </c>
      <c r="C163" s="10" t="s">
        <v>308</v>
      </c>
      <c r="D163" s="11" t="s">
        <v>283</v>
      </c>
      <c r="E163" s="10"/>
      <c r="F163" s="28">
        <v>2000000</v>
      </c>
      <c r="G163" s="25">
        <v>5000000</v>
      </c>
      <c r="H163" s="25">
        <v>6542500</v>
      </c>
      <c r="I163" s="26">
        <f t="shared" si="12"/>
        <v>13542500</v>
      </c>
      <c r="J163" s="10" t="s">
        <v>19</v>
      </c>
      <c r="K163" s="11" t="s">
        <v>288</v>
      </c>
    </row>
    <row r="164" spans="1:11" ht="63">
      <c r="A164" s="10">
        <v>133</v>
      </c>
      <c r="B164" s="10" t="s">
        <v>309</v>
      </c>
      <c r="C164" s="10" t="s">
        <v>310</v>
      </c>
      <c r="D164" s="11" t="s">
        <v>283</v>
      </c>
      <c r="E164" s="10"/>
      <c r="F164" s="28">
        <v>1000000</v>
      </c>
      <c r="G164" s="25"/>
      <c r="H164" s="25"/>
      <c r="I164" s="26">
        <f t="shared" si="12"/>
        <v>1000000</v>
      </c>
      <c r="J164" s="10" t="s">
        <v>19</v>
      </c>
      <c r="K164" s="11" t="s">
        <v>293</v>
      </c>
    </row>
    <row r="165" spans="1:11" ht="63">
      <c r="A165" s="10">
        <v>134</v>
      </c>
      <c r="B165" s="10" t="s">
        <v>311</v>
      </c>
      <c r="C165" s="10" t="s">
        <v>312</v>
      </c>
      <c r="D165" s="11" t="s">
        <v>283</v>
      </c>
      <c r="E165" s="10"/>
      <c r="F165" s="28">
        <v>2000000</v>
      </c>
      <c r="G165" s="25">
        <v>1000000</v>
      </c>
      <c r="H165" s="25">
        <v>1000000</v>
      </c>
      <c r="I165" s="26">
        <f t="shared" si="12"/>
        <v>4000000</v>
      </c>
      <c r="J165" s="10" t="s">
        <v>19</v>
      </c>
      <c r="K165" s="11" t="s">
        <v>293</v>
      </c>
    </row>
    <row r="166" spans="1:11" ht="63">
      <c r="A166" s="10">
        <v>135</v>
      </c>
      <c r="B166" s="10" t="s">
        <v>313</v>
      </c>
      <c r="C166" s="10" t="s">
        <v>314</v>
      </c>
      <c r="D166" s="11" t="s">
        <v>283</v>
      </c>
      <c r="E166" s="10"/>
      <c r="F166" s="28">
        <v>1145000</v>
      </c>
      <c r="G166" s="25"/>
      <c r="H166" s="25"/>
      <c r="I166" s="26">
        <f t="shared" si="12"/>
        <v>1145000</v>
      </c>
      <c r="J166" s="10" t="s">
        <v>19</v>
      </c>
      <c r="K166" s="11" t="s">
        <v>293</v>
      </c>
    </row>
    <row r="167" spans="1:11" ht="63">
      <c r="A167" s="10">
        <v>136</v>
      </c>
      <c r="B167" s="10" t="s">
        <v>315</v>
      </c>
      <c r="C167" s="10" t="s">
        <v>316</v>
      </c>
      <c r="D167" s="11" t="s">
        <v>283</v>
      </c>
      <c r="E167" s="10"/>
      <c r="F167" s="28">
        <v>100000</v>
      </c>
      <c r="G167" s="25">
        <v>425000</v>
      </c>
      <c r="H167" s="25">
        <v>3057500</v>
      </c>
      <c r="I167" s="26">
        <f>F167+G167+H167</f>
        <v>3582500</v>
      </c>
      <c r="J167" s="11" t="s">
        <v>38</v>
      </c>
      <c r="K167" s="11" t="s">
        <v>41</v>
      </c>
    </row>
    <row r="168" spans="1:11" ht="18">
      <c r="A168" s="83"/>
      <c r="B168" s="102" t="s">
        <v>317</v>
      </c>
      <c r="C168" s="102"/>
      <c r="D168" s="102"/>
      <c r="E168" s="83"/>
      <c r="F168" s="85">
        <f>SUM(F169:F179)</f>
        <v>35309539</v>
      </c>
      <c r="G168" s="86">
        <f t="shared" ref="G168:I168" si="13">SUM(G169:G179)</f>
        <v>7850000</v>
      </c>
      <c r="H168" s="86">
        <f t="shared" si="13"/>
        <v>5060000</v>
      </c>
      <c r="I168" s="86">
        <f t="shared" si="13"/>
        <v>48219539</v>
      </c>
      <c r="J168" s="83"/>
      <c r="K168" s="83"/>
    </row>
    <row r="169" spans="1:11" ht="15.6" customHeight="1">
      <c r="B169" s="97" t="s">
        <v>16</v>
      </c>
      <c r="C169" s="98"/>
      <c r="D169" s="35"/>
      <c r="E169" s="8"/>
      <c r="F169" s="25"/>
      <c r="G169" s="26"/>
      <c r="H169" s="26"/>
      <c r="I169" s="26"/>
      <c r="J169" s="8"/>
      <c r="K169" s="8"/>
    </row>
    <row r="170" spans="1:11" ht="126">
      <c r="A170" s="10">
        <v>137</v>
      </c>
      <c r="B170" s="10" t="s">
        <v>318</v>
      </c>
      <c r="C170" s="10" t="s">
        <v>319</v>
      </c>
      <c r="D170" s="10" t="s">
        <v>317</v>
      </c>
      <c r="E170" s="8"/>
      <c r="F170" s="25">
        <v>1200000</v>
      </c>
      <c r="G170" s="26"/>
      <c r="H170" s="26"/>
      <c r="I170" s="26">
        <f t="shared" ref="I170:I173" si="14">F170+G170+H170</f>
        <v>1200000</v>
      </c>
      <c r="J170" s="8" t="s">
        <v>38</v>
      </c>
      <c r="K170" s="10" t="s">
        <v>190</v>
      </c>
    </row>
    <row r="171" spans="1:11" ht="126">
      <c r="A171" s="10">
        <v>138</v>
      </c>
      <c r="B171" s="10" t="s">
        <v>320</v>
      </c>
      <c r="C171" s="10" t="s">
        <v>321</v>
      </c>
      <c r="D171" s="10" t="s">
        <v>317</v>
      </c>
      <c r="E171" s="8"/>
      <c r="F171" s="25">
        <v>20000000</v>
      </c>
      <c r="G171" s="26"/>
      <c r="H171" s="26"/>
      <c r="I171" s="26">
        <f t="shared" si="14"/>
        <v>20000000</v>
      </c>
      <c r="J171" s="8" t="s">
        <v>38</v>
      </c>
      <c r="K171" s="10" t="s">
        <v>190</v>
      </c>
    </row>
    <row r="172" spans="1:11" ht="94.5">
      <c r="A172" s="10">
        <v>139</v>
      </c>
      <c r="B172" s="10" t="s">
        <v>322</v>
      </c>
      <c r="C172" s="10" t="s">
        <v>323</v>
      </c>
      <c r="D172" s="10" t="s">
        <v>317</v>
      </c>
      <c r="E172" s="8"/>
      <c r="F172" s="25">
        <v>509539</v>
      </c>
      <c r="G172" s="26"/>
      <c r="H172" s="26"/>
      <c r="I172" s="26">
        <f t="shared" si="14"/>
        <v>509539</v>
      </c>
      <c r="J172" s="10" t="s">
        <v>19</v>
      </c>
      <c r="K172" s="10" t="s">
        <v>324</v>
      </c>
    </row>
    <row r="173" spans="1:11" ht="126">
      <c r="A173" s="10">
        <v>140</v>
      </c>
      <c r="B173" s="10" t="s">
        <v>325</v>
      </c>
      <c r="C173" s="10" t="s">
        <v>326</v>
      </c>
      <c r="D173" s="10" t="s">
        <v>317</v>
      </c>
      <c r="E173" s="8"/>
      <c r="F173" s="25">
        <v>10000000</v>
      </c>
      <c r="G173" s="26"/>
      <c r="H173" s="26"/>
      <c r="I173" s="26">
        <f t="shared" si="14"/>
        <v>10000000</v>
      </c>
      <c r="J173" s="8" t="s">
        <v>38</v>
      </c>
      <c r="K173" s="10" t="s">
        <v>190</v>
      </c>
    </row>
    <row r="174" spans="1:11" ht="15.6" customHeight="1">
      <c r="B174" s="97" t="s">
        <v>46</v>
      </c>
      <c r="C174" s="98"/>
      <c r="D174" s="10"/>
      <c r="E174" s="8"/>
      <c r="F174" s="25"/>
      <c r="G174" s="26"/>
      <c r="H174" s="26"/>
      <c r="I174" s="28"/>
      <c r="J174" s="8"/>
      <c r="K174" s="8"/>
    </row>
    <row r="175" spans="1:11" ht="63">
      <c r="A175" s="10">
        <v>141</v>
      </c>
      <c r="B175" s="10" t="s">
        <v>327</v>
      </c>
      <c r="C175" s="10" t="s">
        <v>328</v>
      </c>
      <c r="D175" s="10" t="s">
        <v>317</v>
      </c>
      <c r="E175" s="8"/>
      <c r="F175" s="25">
        <v>1500000</v>
      </c>
      <c r="G175" s="26"/>
      <c r="H175" s="26"/>
      <c r="I175" s="26">
        <f t="shared" ref="I175:I179" si="15">F175+G175+H175</f>
        <v>1500000</v>
      </c>
      <c r="J175" s="8" t="s">
        <v>38</v>
      </c>
      <c r="K175" s="10" t="s">
        <v>324</v>
      </c>
    </row>
    <row r="176" spans="1:11" ht="47.25">
      <c r="A176" s="10">
        <v>142</v>
      </c>
      <c r="B176" s="10" t="s">
        <v>329</v>
      </c>
      <c r="C176" s="10" t="s">
        <v>330</v>
      </c>
      <c r="D176" s="10" t="s">
        <v>317</v>
      </c>
      <c r="E176" s="8"/>
      <c r="F176" s="25">
        <v>600000</v>
      </c>
      <c r="G176" s="26">
        <v>2400000</v>
      </c>
      <c r="H176" s="26">
        <v>2050000</v>
      </c>
      <c r="I176" s="26">
        <f t="shared" si="15"/>
        <v>5050000</v>
      </c>
      <c r="J176" s="10" t="s">
        <v>19</v>
      </c>
      <c r="K176" s="10" t="s">
        <v>99</v>
      </c>
    </row>
    <row r="177" spans="1:12" ht="63">
      <c r="A177" s="10">
        <v>143</v>
      </c>
      <c r="B177" s="10" t="s">
        <v>331</v>
      </c>
      <c r="C177" s="10" t="s">
        <v>332</v>
      </c>
      <c r="D177" s="10" t="s">
        <v>317</v>
      </c>
      <c r="E177" s="8"/>
      <c r="F177" s="25">
        <v>500000</v>
      </c>
      <c r="G177" s="26">
        <v>1250000</v>
      </c>
      <c r="H177" s="26">
        <v>1150000</v>
      </c>
      <c r="I177" s="26">
        <f t="shared" si="15"/>
        <v>2900000</v>
      </c>
      <c r="J177" s="10" t="s">
        <v>19</v>
      </c>
      <c r="K177" s="10" t="s">
        <v>99</v>
      </c>
    </row>
    <row r="178" spans="1:12" ht="47.25">
      <c r="A178" s="10">
        <v>144</v>
      </c>
      <c r="B178" s="10" t="s">
        <v>333</v>
      </c>
      <c r="C178" s="10" t="s">
        <v>334</v>
      </c>
      <c r="D178" s="10" t="s">
        <v>317</v>
      </c>
      <c r="E178" s="8"/>
      <c r="F178" s="25">
        <v>500000</v>
      </c>
      <c r="G178" s="26">
        <v>800000</v>
      </c>
      <c r="H178" s="26">
        <v>700000</v>
      </c>
      <c r="I178" s="26">
        <f t="shared" si="15"/>
        <v>2000000</v>
      </c>
      <c r="J178" s="10" t="s">
        <v>19</v>
      </c>
      <c r="K178" s="10" t="s">
        <v>142</v>
      </c>
    </row>
    <row r="179" spans="1:12" ht="47.25">
      <c r="A179" s="10">
        <v>145</v>
      </c>
      <c r="B179" s="10" t="s">
        <v>335</v>
      </c>
      <c r="C179" s="10" t="s">
        <v>336</v>
      </c>
      <c r="D179" s="10" t="s">
        <v>317</v>
      </c>
      <c r="E179" s="8"/>
      <c r="F179" s="25">
        <v>500000</v>
      </c>
      <c r="G179" s="26">
        <v>3400000</v>
      </c>
      <c r="H179" s="26">
        <v>1160000</v>
      </c>
      <c r="I179" s="26">
        <f t="shared" si="15"/>
        <v>5060000</v>
      </c>
      <c r="J179" s="10" t="s">
        <v>19</v>
      </c>
      <c r="K179" s="10" t="s">
        <v>23</v>
      </c>
    </row>
    <row r="180" spans="1:12" ht="18">
      <c r="A180" s="84"/>
      <c r="B180" s="93" t="s">
        <v>337</v>
      </c>
      <c r="C180" s="94"/>
      <c r="D180" s="84"/>
      <c r="E180" s="83"/>
      <c r="F180" s="85">
        <f>SUM(F182:F184)</f>
        <v>6043884</v>
      </c>
      <c r="G180" s="86">
        <f t="shared" ref="G180:I180" si="16">SUM(G182:G184)</f>
        <v>0</v>
      </c>
      <c r="H180" s="86">
        <f t="shared" si="16"/>
        <v>0</v>
      </c>
      <c r="I180" s="86">
        <f t="shared" si="16"/>
        <v>6043884</v>
      </c>
      <c r="J180" s="83"/>
      <c r="K180" s="83"/>
    </row>
    <row r="181" spans="1:12" ht="15.6" customHeight="1">
      <c r="B181" s="97" t="s">
        <v>16</v>
      </c>
      <c r="C181" s="98"/>
      <c r="D181" s="35"/>
      <c r="E181" s="8"/>
      <c r="F181" s="25"/>
      <c r="G181" s="26"/>
      <c r="H181" s="26"/>
      <c r="I181" s="26"/>
      <c r="J181" s="8"/>
      <c r="K181" s="8"/>
    </row>
    <row r="182" spans="1:12" ht="78.75">
      <c r="A182" s="10">
        <v>146</v>
      </c>
      <c r="B182" s="10" t="s">
        <v>338</v>
      </c>
      <c r="C182" s="10" t="s">
        <v>339</v>
      </c>
      <c r="D182" s="11" t="s">
        <v>337</v>
      </c>
      <c r="E182" s="15"/>
      <c r="F182" s="28">
        <v>6043884</v>
      </c>
      <c r="G182" s="28"/>
      <c r="H182" s="28"/>
      <c r="I182" s="26">
        <f t="shared" ref="I182" si="17">F182+G182+H182</f>
        <v>6043884</v>
      </c>
      <c r="J182" s="10" t="s">
        <v>19</v>
      </c>
      <c r="K182" s="10" t="s">
        <v>340</v>
      </c>
    </row>
    <row r="183" spans="1:12" ht="15.6" customHeight="1">
      <c r="B183" s="110" t="s">
        <v>46</v>
      </c>
      <c r="C183" s="111"/>
      <c r="D183" s="35"/>
      <c r="E183" s="8"/>
      <c r="F183" s="25"/>
      <c r="G183" s="26"/>
      <c r="H183" s="26"/>
      <c r="I183" s="28"/>
      <c r="J183" s="8"/>
      <c r="K183" s="8"/>
    </row>
    <row r="184" spans="1:12" ht="15.75">
      <c r="A184" s="5"/>
      <c r="B184" s="5"/>
      <c r="C184" s="5"/>
      <c r="D184" s="5"/>
      <c r="E184" s="8"/>
      <c r="F184" s="25"/>
      <c r="G184" s="26"/>
      <c r="H184" s="26"/>
      <c r="I184" s="28"/>
      <c r="J184" s="8"/>
      <c r="K184" s="8"/>
    </row>
    <row r="185" spans="1:12" ht="18">
      <c r="A185" s="88"/>
      <c r="B185" s="93" t="s">
        <v>341</v>
      </c>
      <c r="C185" s="95"/>
      <c r="D185" s="88"/>
      <c r="E185" s="83"/>
      <c r="F185" s="85">
        <f>SUM(F187:F191)</f>
        <v>10200255</v>
      </c>
      <c r="G185" s="86">
        <f t="shared" ref="G185:I185" si="18">SUM(G187:G191)</f>
        <v>3400000</v>
      </c>
      <c r="H185" s="86">
        <f t="shared" si="18"/>
        <v>3000000</v>
      </c>
      <c r="I185" s="86">
        <f t="shared" si="18"/>
        <v>16600255</v>
      </c>
      <c r="J185" s="83"/>
      <c r="K185" s="83"/>
    </row>
    <row r="186" spans="1:12" ht="15.6" customHeight="1">
      <c r="B186" s="97" t="s">
        <v>16</v>
      </c>
      <c r="C186" s="98"/>
      <c r="D186" s="35"/>
      <c r="E186" s="8"/>
      <c r="F186" s="25"/>
      <c r="G186" s="26"/>
      <c r="H186" s="26"/>
      <c r="I186" s="26"/>
      <c r="J186" s="8"/>
      <c r="K186" s="8"/>
    </row>
    <row r="187" spans="1:12" ht="47.25">
      <c r="A187" s="10">
        <v>147</v>
      </c>
      <c r="B187" s="10" t="s">
        <v>342</v>
      </c>
      <c r="C187" s="10" t="s">
        <v>343</v>
      </c>
      <c r="D187" s="11" t="s">
        <v>341</v>
      </c>
      <c r="E187" s="15"/>
      <c r="F187" s="28">
        <v>2823631</v>
      </c>
      <c r="G187" s="28"/>
      <c r="H187" s="28"/>
      <c r="I187" s="26">
        <f t="shared" ref="I187:I191" si="19">F187+G187+H187</f>
        <v>2823631</v>
      </c>
      <c r="J187" s="10" t="s">
        <v>19</v>
      </c>
      <c r="K187" s="10" t="s">
        <v>344</v>
      </c>
    </row>
    <row r="188" spans="1:12" ht="47.25">
      <c r="A188" s="10">
        <v>148</v>
      </c>
      <c r="B188" s="10" t="s">
        <v>345</v>
      </c>
      <c r="C188" s="10" t="s">
        <v>346</v>
      </c>
      <c r="D188" s="11" t="s">
        <v>341</v>
      </c>
      <c r="E188" s="15"/>
      <c r="F188" s="28">
        <v>2876624</v>
      </c>
      <c r="G188" s="28"/>
      <c r="H188" s="28"/>
      <c r="I188" s="26">
        <f t="shared" si="19"/>
        <v>2876624</v>
      </c>
      <c r="J188" s="10" t="s">
        <v>19</v>
      </c>
      <c r="K188" s="10" t="s">
        <v>344</v>
      </c>
      <c r="L188" s="65">
        <f>F180+F185</f>
        <v>16244139</v>
      </c>
    </row>
    <row r="189" spans="1:12" ht="78.75">
      <c r="A189" s="10">
        <v>149</v>
      </c>
      <c r="B189" s="10" t="s">
        <v>347</v>
      </c>
      <c r="C189" s="10" t="s">
        <v>348</v>
      </c>
      <c r="D189" s="11" t="s">
        <v>341</v>
      </c>
      <c r="E189" s="15"/>
      <c r="F189" s="28">
        <v>1500000</v>
      </c>
      <c r="G189" s="28">
        <v>1700000</v>
      </c>
      <c r="H189" s="28">
        <v>1500000</v>
      </c>
      <c r="I189" s="26">
        <f t="shared" si="19"/>
        <v>4700000</v>
      </c>
      <c r="J189" s="10" t="s">
        <v>19</v>
      </c>
      <c r="K189" s="10" t="s">
        <v>344</v>
      </c>
    </row>
    <row r="190" spans="1:12" ht="15.6" customHeight="1">
      <c r="B190" s="97" t="s">
        <v>46</v>
      </c>
      <c r="C190" s="98"/>
      <c r="D190" s="35"/>
      <c r="E190" s="8"/>
      <c r="F190" s="25"/>
      <c r="G190" s="26"/>
      <c r="H190" s="26"/>
      <c r="I190" s="26"/>
      <c r="J190" s="8"/>
      <c r="K190" s="8"/>
    </row>
    <row r="191" spans="1:12" ht="47.25">
      <c r="A191" s="10">
        <v>150</v>
      </c>
      <c r="B191" s="10" t="s">
        <v>349</v>
      </c>
      <c r="C191" s="10" t="s">
        <v>350</v>
      </c>
      <c r="D191" s="11" t="s">
        <v>341</v>
      </c>
      <c r="E191" s="15"/>
      <c r="F191" s="28">
        <v>3000000</v>
      </c>
      <c r="G191" s="28">
        <v>1700000</v>
      </c>
      <c r="H191" s="28">
        <v>1500000</v>
      </c>
      <c r="I191" s="26">
        <f t="shared" si="19"/>
        <v>6200000</v>
      </c>
      <c r="J191" s="10" t="s">
        <v>19</v>
      </c>
      <c r="K191" s="10" t="s">
        <v>344</v>
      </c>
    </row>
    <row r="192" spans="1:12" s="16" customFormat="1" ht="18">
      <c r="A192" s="87"/>
      <c r="B192" s="101" t="s">
        <v>351</v>
      </c>
      <c r="C192" s="101"/>
      <c r="D192" s="87"/>
      <c r="E192" s="87"/>
      <c r="F192" s="89">
        <f>F9+F26+F55+F63+F86+F108+F150+F168+F180+F185</f>
        <v>518856975.49000001</v>
      </c>
      <c r="G192" s="90">
        <f>G9+G26+G55+G63+G86+G108+G150+G168+G180+G185</f>
        <v>669241223.06692803</v>
      </c>
      <c r="H192" s="90">
        <f>H9+H26+H55+H63+H86+H108+H150+H168+H180+H185</f>
        <v>219553761.67215213</v>
      </c>
      <c r="I192" s="90">
        <f>I9+I26+I55+I63+I86+I108+I150+I168+I180+I185</f>
        <v>1407651960.2290802</v>
      </c>
      <c r="J192" s="87"/>
      <c r="K192" s="87"/>
    </row>
    <row r="193" spans="1:11" s="16" customFormat="1" ht="13.15" customHeight="1">
      <c r="A193" s="17"/>
      <c r="C193" s="17"/>
      <c r="D193" s="17"/>
      <c r="E193" s="17"/>
      <c r="F193" s="62"/>
      <c r="G193" s="18"/>
      <c r="H193" s="18"/>
      <c r="I193" s="18"/>
      <c r="J193" s="17"/>
      <c r="K193" s="17"/>
    </row>
    <row r="194" spans="1:11" s="16" customFormat="1" ht="22.9" customHeight="1">
      <c r="B194" s="63" t="s">
        <v>352</v>
      </c>
      <c r="C194" s="17"/>
      <c r="F194" s="30" t="s">
        <v>353</v>
      </c>
      <c r="G194" s="30" t="s">
        <v>354</v>
      </c>
      <c r="K194" s="17"/>
    </row>
    <row r="195" spans="1:11" ht="21" customHeight="1">
      <c r="B195" s="92" t="s">
        <v>16</v>
      </c>
      <c r="C195" s="92"/>
      <c r="D195" s="92"/>
      <c r="E195" s="92"/>
      <c r="F195" s="32">
        <f>F11+F12+F13+F14+F15+F16+F17+F18+F19+F20+F21+F22+F28+F29+F30+F31+F32+F33+F34+F35+F36+F37+F38+F39+F57+F58+F59+F60+F65+F66+F67+F68+F69+F88+F89+F90+F91+F92+F93+F94+F95+F96+F97+F98+F99+F110+F111+F112+F113+F114+F115+F116+F117+F118+F119+F120+F121+F122+F123+F124+F125+F126+F127+F128+F129+F130+F131+F132+F133+F134+F135+F136+F137+F138+F152+F153+F154+F155+F156+F157+F158+F170+F171+F172+F173+F182+F187+F188+F189+F40</f>
        <v>418916060.29000008</v>
      </c>
      <c r="G195" s="33">
        <f>F195/F192*100</f>
        <v>80.738253522443756</v>
      </c>
      <c r="K195" s="20"/>
    </row>
    <row r="196" spans="1:11" ht="21.6" customHeight="1">
      <c r="B196" s="92" t="s">
        <v>46</v>
      </c>
      <c r="C196" s="92"/>
      <c r="D196" s="92"/>
      <c r="E196" s="92"/>
      <c r="F196" s="34">
        <f>F24+F25+F42+F43+F44+F45+F46+F47+F48+F49+F50+F51+F52+F53+F54+F71+F72+F73+F74+F75+F76+F77+F78+F79+F80+F81+F82+F83+F84+F85+F101+F102+F103+F104+F105+F106+F107+F140+F141+F142+F143+F144+F145+F146+F147+F148+F149+F160+F161+F162+F163+F164+F165+F166+F167+F175+F176+F177+F178+F179+F191</f>
        <v>99940915.200000003</v>
      </c>
      <c r="G196" s="33">
        <f>F196/F192*100</f>
        <v>19.261746477556255</v>
      </c>
      <c r="H196" s="66"/>
      <c r="I196" s="66"/>
      <c r="J196" s="112" t="s">
        <v>355</v>
      </c>
      <c r="K196" s="112"/>
    </row>
    <row r="197" spans="1:11" ht="15.75" customHeight="1">
      <c r="D197" s="29"/>
    </row>
    <row r="198" spans="1:11" ht="15.75" customHeight="1"/>
    <row r="199" spans="1:11" ht="15.75" customHeight="1"/>
    <row r="200" spans="1:11" ht="15.75" customHeight="1"/>
    <row r="201" spans="1:11" ht="15.75" customHeight="1"/>
    <row r="202" spans="1:11" ht="15.75" customHeight="1"/>
    <row r="203" spans="1:11" ht="15.75" customHeight="1"/>
    <row r="204" spans="1:11" ht="15.75" customHeight="1"/>
    <row r="205" spans="1:11" ht="15.75" customHeight="1"/>
    <row r="206" spans="1:11" ht="15.75" customHeight="1"/>
    <row r="207" spans="1:11" ht="15.75" customHeight="1"/>
    <row r="208" spans="1:11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</sheetData>
  <autoFilter ref="A8:K196" xr:uid="{00000000-0001-0000-0000-000000000000}"/>
  <mergeCells count="54">
    <mergeCell ref="J196:K196"/>
    <mergeCell ref="K18:K19"/>
    <mergeCell ref="A18:A19"/>
    <mergeCell ref="B18:B19"/>
    <mergeCell ref="C18:C19"/>
    <mergeCell ref="D18:D19"/>
    <mergeCell ref="E18:E19"/>
    <mergeCell ref="B186:C186"/>
    <mergeCell ref="B190:C190"/>
    <mergeCell ref="B87:C87"/>
    <mergeCell ref="B100:C100"/>
    <mergeCell ref="B109:C109"/>
    <mergeCell ref="B139:C139"/>
    <mergeCell ref="B150:C150"/>
    <mergeCell ref="B108:C108"/>
    <mergeCell ref="B86:C86"/>
    <mergeCell ref="J1:K2"/>
    <mergeCell ref="B192:C192"/>
    <mergeCell ref="B168:D168"/>
    <mergeCell ref="A3:K3"/>
    <mergeCell ref="A5:A7"/>
    <mergeCell ref="B5:B7"/>
    <mergeCell ref="C5:C7"/>
    <mergeCell ref="D5:D7"/>
    <mergeCell ref="J5:J7"/>
    <mergeCell ref="K5:K7"/>
    <mergeCell ref="F6:F7"/>
    <mergeCell ref="G6:G7"/>
    <mergeCell ref="H6:H7"/>
    <mergeCell ref="I6:I7"/>
    <mergeCell ref="B181:C181"/>
    <mergeCell ref="B183:C183"/>
    <mergeCell ref="F5:I5"/>
    <mergeCell ref="B151:C151"/>
    <mergeCell ref="B159:C159"/>
    <mergeCell ref="B169:C169"/>
    <mergeCell ref="B174:C174"/>
    <mergeCell ref="B26:C26"/>
    <mergeCell ref="B10:C10"/>
    <mergeCell ref="B23:C23"/>
    <mergeCell ref="B27:C27"/>
    <mergeCell ref="B41:C41"/>
    <mergeCell ref="B56:C56"/>
    <mergeCell ref="B61:C61"/>
    <mergeCell ref="B64:C64"/>
    <mergeCell ref="B70:C70"/>
    <mergeCell ref="B63:C63"/>
    <mergeCell ref="B55:C55"/>
    <mergeCell ref="B196:E196"/>
    <mergeCell ref="B195:E195"/>
    <mergeCell ref="B180:C180"/>
    <mergeCell ref="B185:C185"/>
    <mergeCell ref="E5:E7"/>
    <mergeCell ref="B9:C9"/>
  </mergeCells>
  <printOptions horizontalCentered="1"/>
  <pageMargins left="0.11811023622047245" right="0.11811023622047245" top="0.15748031496062992" bottom="0.15748031496062992" header="0" footer="0"/>
  <pageSetup paperSize="9" scale="45" fitToHeight="0" orientation="landscape" r:id="rId1"/>
  <rowBreaks count="2" manualBreakCount="2">
    <brk id="170" max="10" man="1"/>
    <brk id="196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7047D-D471-4C2C-9D4C-30BE1A7280D3}">
  <sheetPr>
    <pageSetUpPr fitToPage="1"/>
  </sheetPr>
  <dimension ref="A1:L306"/>
  <sheetViews>
    <sheetView view="pageBreakPreview" zoomScale="55" zoomScaleNormal="55" zoomScaleSheetLayoutView="55" workbookViewId="0">
      <pane ySplit="7" topLeftCell="A216" activePane="bottomLeft" state="frozen"/>
      <selection pane="bottomLeft" activeCell="F206" sqref="F206"/>
      <selection activeCell="B1" sqref="B1"/>
    </sheetView>
  </sheetViews>
  <sheetFormatPr defaultColWidth="14.42578125" defaultRowHeight="15" customHeight="1"/>
  <cols>
    <col min="1" max="1" width="16.85546875" style="1" customWidth="1"/>
    <col min="2" max="2" width="28.28515625" style="12" customWidth="1"/>
    <col min="3" max="3" width="60.140625" style="12" customWidth="1"/>
    <col min="4" max="4" width="18.7109375" style="19" customWidth="1"/>
    <col min="5" max="5" width="25.85546875" style="12" customWidth="1"/>
    <col min="6" max="6" width="23.5703125" style="51" customWidth="1"/>
    <col min="7" max="8" width="22.140625" style="19" customWidth="1"/>
    <col min="9" max="9" width="23.28515625" style="19" customWidth="1"/>
    <col min="10" max="10" width="38.140625" style="19" customWidth="1"/>
    <col min="11" max="11" width="35.42578125" style="12" customWidth="1"/>
    <col min="12" max="12" width="19.140625" style="1" customWidth="1"/>
    <col min="13" max="16384" width="14.42578125" style="1"/>
  </cols>
  <sheetData>
    <row r="1" spans="1:11" ht="15" customHeight="1">
      <c r="J1" s="100"/>
      <c r="K1" s="100"/>
    </row>
    <row r="2" spans="1:11" ht="77.25" customHeight="1">
      <c r="J2" s="100"/>
      <c r="K2" s="100"/>
    </row>
    <row r="3" spans="1:11" ht="93" customHeight="1">
      <c r="A3" s="103" t="s">
        <v>356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ht="18">
      <c r="A4" s="2"/>
      <c r="B4" s="3"/>
      <c r="C4" s="3"/>
      <c r="D4" s="4"/>
      <c r="E4" s="3"/>
      <c r="F4" s="52"/>
      <c r="G4" s="4"/>
      <c r="H4" s="4"/>
      <c r="I4" s="4"/>
      <c r="J4" s="4"/>
      <c r="K4" s="64" t="s">
        <v>2</v>
      </c>
    </row>
    <row r="5" spans="1:11" ht="58.5" customHeight="1">
      <c r="A5" s="96" t="s">
        <v>3</v>
      </c>
      <c r="B5" s="96" t="s">
        <v>4</v>
      </c>
      <c r="C5" s="96" t="s">
        <v>5</v>
      </c>
      <c r="D5" s="96" t="s">
        <v>6</v>
      </c>
      <c r="E5" s="96" t="s">
        <v>7</v>
      </c>
      <c r="F5" s="96" t="s">
        <v>8</v>
      </c>
      <c r="G5" s="96"/>
      <c r="H5" s="96"/>
      <c r="I5" s="96"/>
      <c r="J5" s="96" t="s">
        <v>9</v>
      </c>
      <c r="K5" s="106" t="s">
        <v>10</v>
      </c>
    </row>
    <row r="6" spans="1:11" ht="64.5" customHeight="1">
      <c r="A6" s="122"/>
      <c r="B6" s="104"/>
      <c r="C6" s="104"/>
      <c r="D6" s="105"/>
      <c r="E6" s="96"/>
      <c r="F6" s="107" t="s">
        <v>11</v>
      </c>
      <c r="G6" s="109" t="s">
        <v>357</v>
      </c>
      <c r="H6" s="109" t="s">
        <v>358</v>
      </c>
      <c r="I6" s="109" t="s">
        <v>359</v>
      </c>
      <c r="J6" s="105"/>
      <c r="K6" s="106"/>
    </row>
    <row r="7" spans="1:11" ht="22.5" customHeight="1">
      <c r="A7" s="122"/>
      <c r="B7" s="104"/>
      <c r="C7" s="104"/>
      <c r="D7" s="105"/>
      <c r="E7" s="96"/>
      <c r="F7" s="108"/>
      <c r="G7" s="105"/>
      <c r="H7" s="105"/>
      <c r="I7" s="109"/>
      <c r="J7" s="105"/>
      <c r="K7" s="106"/>
    </row>
    <row r="8" spans="1:11" ht="22.5" customHeight="1">
      <c r="A8" s="7"/>
      <c r="B8" s="8"/>
      <c r="C8" s="8"/>
      <c r="D8" s="9"/>
      <c r="E8" s="5"/>
      <c r="F8" s="53"/>
      <c r="G8" s="9"/>
      <c r="H8" s="9"/>
      <c r="I8" s="10"/>
      <c r="J8" s="9"/>
      <c r="K8" s="6"/>
    </row>
    <row r="9" spans="1:11" s="2" customFormat="1" ht="22.5" customHeight="1">
      <c r="A9" s="82"/>
      <c r="B9" s="93" t="s">
        <v>15</v>
      </c>
      <c r="C9" s="94"/>
      <c r="D9" s="84"/>
      <c r="E9" s="83"/>
      <c r="F9" s="85">
        <f>SUM(F11:F34)</f>
        <v>345449974.33999997</v>
      </c>
      <c r="G9" s="85">
        <f t="shared" ref="G9:I9" si="0">SUM(G11:G34)</f>
        <v>156680815.566928</v>
      </c>
      <c r="H9" s="85">
        <f t="shared" si="0"/>
        <v>45206236.542152137</v>
      </c>
      <c r="I9" s="85">
        <f t="shared" si="0"/>
        <v>547337026.44908011</v>
      </c>
      <c r="J9" s="84"/>
      <c r="K9" s="83"/>
    </row>
    <row r="10" spans="1:11" ht="15.75">
      <c r="A10" s="10"/>
      <c r="B10" s="97" t="s">
        <v>16</v>
      </c>
      <c r="C10" s="98"/>
      <c r="D10" s="10"/>
      <c r="E10" s="10"/>
      <c r="F10" s="55"/>
      <c r="G10" s="22"/>
      <c r="H10" s="22"/>
      <c r="I10" s="22"/>
      <c r="J10" s="10"/>
      <c r="K10" s="10"/>
    </row>
    <row r="11" spans="1:11" ht="47.25">
      <c r="A11" s="67">
        <v>1</v>
      </c>
      <c r="B11" s="67" t="s">
        <v>360</v>
      </c>
      <c r="C11" s="67" t="s">
        <v>361</v>
      </c>
      <c r="D11" s="67" t="s">
        <v>15</v>
      </c>
      <c r="E11" s="67"/>
      <c r="F11" s="68">
        <v>22000000</v>
      </c>
      <c r="G11" s="69"/>
      <c r="H11" s="69"/>
      <c r="I11" s="69">
        <v>22000000</v>
      </c>
      <c r="J11" s="67" t="s">
        <v>38</v>
      </c>
      <c r="K11" s="67" t="s">
        <v>362</v>
      </c>
    </row>
    <row r="12" spans="1:11" ht="47.25">
      <c r="A12" s="67">
        <v>2</v>
      </c>
      <c r="B12" s="67" t="s">
        <v>363</v>
      </c>
      <c r="C12" s="67" t="s">
        <v>364</v>
      </c>
      <c r="D12" s="67" t="s">
        <v>15</v>
      </c>
      <c r="E12" s="67"/>
      <c r="F12" s="68">
        <v>51295000</v>
      </c>
      <c r="G12" s="69"/>
      <c r="H12" s="69"/>
      <c r="I12" s="69">
        <v>51295000</v>
      </c>
      <c r="J12" s="67" t="s">
        <v>38</v>
      </c>
      <c r="K12" s="67" t="s">
        <v>365</v>
      </c>
    </row>
    <row r="13" spans="1:11" ht="47.25">
      <c r="A13" s="67">
        <v>3</v>
      </c>
      <c r="B13" s="67" t="s">
        <v>366</v>
      </c>
      <c r="C13" s="67" t="s">
        <v>367</v>
      </c>
      <c r="D13" s="67" t="s">
        <v>15</v>
      </c>
      <c r="E13" s="67"/>
      <c r="F13" s="68">
        <v>40033000</v>
      </c>
      <c r="G13" s="69"/>
      <c r="H13" s="69"/>
      <c r="I13" s="69">
        <v>40033000</v>
      </c>
      <c r="J13" s="67" t="s">
        <v>38</v>
      </c>
      <c r="K13" s="67" t="s">
        <v>365</v>
      </c>
    </row>
    <row r="14" spans="1:11" ht="47.25">
      <c r="A14" s="67">
        <v>4</v>
      </c>
      <c r="B14" s="67" t="s">
        <v>368</v>
      </c>
      <c r="C14" s="67" t="s">
        <v>369</v>
      </c>
      <c r="D14" s="67" t="s">
        <v>15</v>
      </c>
      <c r="E14" s="67"/>
      <c r="F14" s="68">
        <v>38200000</v>
      </c>
      <c r="G14" s="69"/>
      <c r="H14" s="69"/>
      <c r="I14" s="69">
        <v>38200000</v>
      </c>
      <c r="J14" s="67" t="s">
        <v>38</v>
      </c>
      <c r="K14" s="67" t="s">
        <v>365</v>
      </c>
    </row>
    <row r="15" spans="1:11" ht="47.25">
      <c r="A15" s="67">
        <v>5</v>
      </c>
      <c r="B15" s="67" t="s">
        <v>370</v>
      </c>
      <c r="C15" s="67" t="s">
        <v>371</v>
      </c>
      <c r="D15" s="67" t="s">
        <v>15</v>
      </c>
      <c r="E15" s="67"/>
      <c r="F15" s="68">
        <v>32308542</v>
      </c>
      <c r="G15" s="69"/>
      <c r="H15" s="69"/>
      <c r="I15" s="69">
        <v>32308542</v>
      </c>
      <c r="J15" s="67" t="s">
        <v>38</v>
      </c>
      <c r="K15" s="67" t="s">
        <v>365</v>
      </c>
    </row>
    <row r="16" spans="1:11" ht="47.25">
      <c r="A16" s="67">
        <v>6</v>
      </c>
      <c r="B16" s="67" t="s">
        <v>372</v>
      </c>
      <c r="C16" s="67" t="s">
        <v>373</v>
      </c>
      <c r="D16" s="67" t="s">
        <v>15</v>
      </c>
      <c r="E16" s="67"/>
      <c r="F16" s="68">
        <v>30000000</v>
      </c>
      <c r="G16" s="69"/>
      <c r="H16" s="69"/>
      <c r="I16" s="69">
        <v>30000000</v>
      </c>
      <c r="J16" s="67" t="s">
        <v>38</v>
      </c>
      <c r="K16" s="67" t="s">
        <v>365</v>
      </c>
    </row>
    <row r="17" spans="1:11" ht="47.25">
      <c r="A17" s="67">
        <v>7</v>
      </c>
      <c r="B17" s="67" t="s">
        <v>374</v>
      </c>
      <c r="C17" s="67" t="s">
        <v>375</v>
      </c>
      <c r="D17" s="67" t="s">
        <v>15</v>
      </c>
      <c r="E17" s="67"/>
      <c r="F17" s="68">
        <v>19120000</v>
      </c>
      <c r="G17" s="69"/>
      <c r="H17" s="69"/>
      <c r="I17" s="69">
        <v>19120000</v>
      </c>
      <c r="J17" s="67" t="s">
        <v>38</v>
      </c>
      <c r="K17" s="67" t="s">
        <v>365</v>
      </c>
    </row>
    <row r="18" spans="1:11" ht="47.25">
      <c r="A18" s="67">
        <v>8</v>
      </c>
      <c r="B18" s="67" t="s">
        <v>376</v>
      </c>
      <c r="C18" s="67" t="s">
        <v>377</v>
      </c>
      <c r="D18" s="67" t="s">
        <v>15</v>
      </c>
      <c r="E18" s="67"/>
      <c r="F18" s="68">
        <v>10005000</v>
      </c>
      <c r="G18" s="69"/>
      <c r="H18" s="69"/>
      <c r="I18" s="69">
        <v>10005000</v>
      </c>
      <c r="J18" s="67" t="s">
        <v>38</v>
      </c>
      <c r="K18" s="67" t="s">
        <v>365</v>
      </c>
    </row>
    <row r="19" spans="1:11" ht="31.5">
      <c r="A19" s="67">
        <v>9</v>
      </c>
      <c r="B19" s="67" t="s">
        <v>378</v>
      </c>
      <c r="C19" s="67" t="s">
        <v>379</v>
      </c>
      <c r="D19" s="67" t="s">
        <v>15</v>
      </c>
      <c r="E19" s="67"/>
      <c r="F19" s="68">
        <v>7000000</v>
      </c>
      <c r="G19" s="69"/>
      <c r="H19" s="69"/>
      <c r="I19" s="69">
        <v>7000000</v>
      </c>
      <c r="J19" s="67" t="s">
        <v>38</v>
      </c>
      <c r="K19" s="67" t="s">
        <v>380</v>
      </c>
    </row>
    <row r="20" spans="1:11" ht="63">
      <c r="A20" s="67">
        <v>10</v>
      </c>
      <c r="B20" s="10" t="s">
        <v>17</v>
      </c>
      <c r="C20" s="10" t="s">
        <v>18</v>
      </c>
      <c r="D20" s="10" t="s">
        <v>15</v>
      </c>
      <c r="E20" s="10"/>
      <c r="F20" s="55">
        <v>10000000</v>
      </c>
      <c r="G20" s="22">
        <v>17354030.926927999</v>
      </c>
      <c r="H20" s="22">
        <v>15970063.652152134</v>
      </c>
      <c r="I20" s="22">
        <f>SUM(F20:H20)</f>
        <v>43324094.579080135</v>
      </c>
      <c r="J20" s="10" t="s">
        <v>19</v>
      </c>
      <c r="K20" s="10" t="s">
        <v>20</v>
      </c>
    </row>
    <row r="21" spans="1:11" ht="47.25">
      <c r="A21" s="67">
        <v>11</v>
      </c>
      <c r="B21" s="10" t="s">
        <v>21</v>
      </c>
      <c r="C21" s="10" t="s">
        <v>22</v>
      </c>
      <c r="D21" s="10" t="s">
        <v>15</v>
      </c>
      <c r="E21" s="10"/>
      <c r="F21" s="55">
        <v>13500000</v>
      </c>
      <c r="G21" s="22"/>
      <c r="H21" s="22"/>
      <c r="I21" s="22">
        <f t="shared" ref="I21:I34" si="1">SUM(F21:H21)</f>
        <v>13500000</v>
      </c>
      <c r="J21" s="10" t="s">
        <v>19</v>
      </c>
      <c r="K21" s="10" t="s">
        <v>23</v>
      </c>
    </row>
    <row r="22" spans="1:11" ht="47.25">
      <c r="A22" s="67">
        <v>12</v>
      </c>
      <c r="B22" s="10" t="s">
        <v>24</v>
      </c>
      <c r="C22" s="10" t="s">
        <v>25</v>
      </c>
      <c r="D22" s="10" t="s">
        <v>15</v>
      </c>
      <c r="E22" s="11"/>
      <c r="F22" s="56">
        <v>2441396</v>
      </c>
      <c r="G22" s="23"/>
      <c r="H22" s="22"/>
      <c r="I22" s="22">
        <f t="shared" si="1"/>
        <v>2441396</v>
      </c>
      <c r="J22" s="10" t="s">
        <v>19</v>
      </c>
      <c r="K22" s="10" t="s">
        <v>26</v>
      </c>
    </row>
    <row r="23" spans="1:11" ht="47.25">
      <c r="A23" s="67">
        <v>13</v>
      </c>
      <c r="B23" s="10" t="s">
        <v>27</v>
      </c>
      <c r="C23" s="10" t="s">
        <v>28</v>
      </c>
      <c r="D23" s="10" t="s">
        <v>15</v>
      </c>
      <c r="E23" s="10"/>
      <c r="F23" s="56">
        <v>1950000</v>
      </c>
      <c r="G23" s="24"/>
      <c r="H23" s="24"/>
      <c r="I23" s="22">
        <f t="shared" si="1"/>
        <v>1950000</v>
      </c>
      <c r="J23" s="10" t="s">
        <v>19</v>
      </c>
      <c r="K23" s="10" t="s">
        <v>23</v>
      </c>
    </row>
    <row r="24" spans="1:11" ht="47.25">
      <c r="A24" s="67">
        <v>14</v>
      </c>
      <c r="B24" s="10" t="s">
        <v>29</v>
      </c>
      <c r="C24" s="10" t="s">
        <v>30</v>
      </c>
      <c r="D24" s="10" t="s">
        <v>15</v>
      </c>
      <c r="E24" s="10"/>
      <c r="F24" s="56">
        <v>10000000</v>
      </c>
      <c r="G24" s="24"/>
      <c r="H24" s="24"/>
      <c r="I24" s="22">
        <f t="shared" si="1"/>
        <v>10000000</v>
      </c>
      <c r="J24" s="10" t="s">
        <v>19</v>
      </c>
      <c r="K24" s="10" t="s">
        <v>31</v>
      </c>
    </row>
    <row r="25" spans="1:11" ht="63">
      <c r="A25" s="67">
        <v>15</v>
      </c>
      <c r="B25" s="10" t="s">
        <v>32</v>
      </c>
      <c r="C25" s="10" t="s">
        <v>33</v>
      </c>
      <c r="D25" s="10" t="s">
        <v>15</v>
      </c>
      <c r="E25" s="10"/>
      <c r="F25" s="56">
        <v>4000000</v>
      </c>
      <c r="G25" s="24"/>
      <c r="H25" s="24"/>
      <c r="I25" s="22">
        <f t="shared" si="1"/>
        <v>4000000</v>
      </c>
      <c r="J25" s="10" t="s">
        <v>19</v>
      </c>
      <c r="K25" s="10" t="s">
        <v>26</v>
      </c>
    </row>
    <row r="26" spans="1:11" ht="47.25">
      <c r="A26" s="67">
        <v>16</v>
      </c>
      <c r="B26" s="10" t="s">
        <v>34</v>
      </c>
      <c r="C26" s="10" t="s">
        <v>35</v>
      </c>
      <c r="D26" s="10" t="s">
        <v>15</v>
      </c>
      <c r="E26" s="10"/>
      <c r="F26" s="56">
        <v>7000000</v>
      </c>
      <c r="G26" s="24"/>
      <c r="H26" s="24"/>
      <c r="I26" s="22">
        <f t="shared" si="1"/>
        <v>7000000</v>
      </c>
      <c r="J26" s="10" t="s">
        <v>19</v>
      </c>
      <c r="K26" s="10" t="s">
        <v>23</v>
      </c>
    </row>
    <row r="27" spans="1:11" ht="36.75" customHeight="1">
      <c r="A27" s="120">
        <v>17</v>
      </c>
      <c r="B27" s="113" t="s">
        <v>36</v>
      </c>
      <c r="C27" s="113" t="s">
        <v>37</v>
      </c>
      <c r="D27" s="113" t="s">
        <v>15</v>
      </c>
      <c r="E27" s="113"/>
      <c r="F27" s="56">
        <v>23675493.690000001</v>
      </c>
      <c r="G27" s="24">
        <v>117826784.64</v>
      </c>
      <c r="H27" s="24"/>
      <c r="I27" s="22">
        <f t="shared" si="1"/>
        <v>141502278.33000001</v>
      </c>
      <c r="J27" s="10" t="s">
        <v>19</v>
      </c>
      <c r="K27" s="113" t="s">
        <v>20</v>
      </c>
    </row>
    <row r="28" spans="1:11" ht="33.75" customHeight="1">
      <c r="A28" s="121"/>
      <c r="B28" s="114"/>
      <c r="C28" s="114"/>
      <c r="D28" s="114"/>
      <c r="E28" s="114"/>
      <c r="F28" s="57">
        <v>6324506.3099999996</v>
      </c>
      <c r="G28" s="24"/>
      <c r="H28" s="24"/>
      <c r="I28" s="22">
        <f t="shared" si="1"/>
        <v>6324506.3099999996</v>
      </c>
      <c r="J28" s="10" t="s">
        <v>38</v>
      </c>
      <c r="K28" s="114"/>
    </row>
    <row r="29" spans="1:11" ht="110.25">
      <c r="A29" s="67">
        <v>18</v>
      </c>
      <c r="B29" s="10" t="s">
        <v>39</v>
      </c>
      <c r="C29" s="10" t="s">
        <v>40</v>
      </c>
      <c r="D29" s="10" t="s">
        <v>15</v>
      </c>
      <c r="E29" s="10"/>
      <c r="F29" s="56">
        <v>4000000</v>
      </c>
      <c r="G29" s="24">
        <v>16000000</v>
      </c>
      <c r="H29" s="24">
        <v>22780602.600000001</v>
      </c>
      <c r="I29" s="22">
        <f t="shared" si="1"/>
        <v>42780602.600000001</v>
      </c>
      <c r="J29" s="10" t="s">
        <v>38</v>
      </c>
      <c r="K29" s="10" t="s">
        <v>41</v>
      </c>
    </row>
    <row r="30" spans="1:11" ht="63">
      <c r="A30" s="67">
        <v>19</v>
      </c>
      <c r="B30" s="38" t="s">
        <v>42</v>
      </c>
      <c r="C30" s="38" t="s">
        <v>43</v>
      </c>
      <c r="D30" s="38" t="s">
        <v>15</v>
      </c>
      <c r="E30" s="38"/>
      <c r="F30" s="58">
        <v>5497036.3399999999</v>
      </c>
      <c r="G30" s="39"/>
      <c r="H30" s="39"/>
      <c r="I30" s="22">
        <f t="shared" si="1"/>
        <v>5497036.3399999999</v>
      </c>
      <c r="J30" s="10" t="s">
        <v>19</v>
      </c>
      <c r="K30" s="38" t="s">
        <v>20</v>
      </c>
    </row>
    <row r="31" spans="1:11" ht="63">
      <c r="A31" s="67">
        <v>20</v>
      </c>
      <c r="B31" s="10" t="s">
        <v>44</v>
      </c>
      <c r="C31" s="10" t="s">
        <v>45</v>
      </c>
      <c r="D31" s="10" t="s">
        <v>15</v>
      </c>
      <c r="E31" s="10"/>
      <c r="F31" s="56">
        <v>4000000</v>
      </c>
      <c r="G31" s="24">
        <v>5500000</v>
      </c>
      <c r="H31" s="24">
        <v>6455570.2899999991</v>
      </c>
      <c r="I31" s="22">
        <f t="shared" si="1"/>
        <v>15955570.289999999</v>
      </c>
      <c r="J31" s="10" t="s">
        <v>19</v>
      </c>
      <c r="K31" s="10" t="s">
        <v>41</v>
      </c>
    </row>
    <row r="32" spans="1:11" s="31" customFormat="1" ht="15.6" customHeight="1">
      <c r="B32" s="99" t="s">
        <v>46</v>
      </c>
      <c r="C32" s="99"/>
      <c r="D32" s="35"/>
      <c r="E32" s="10"/>
      <c r="F32" s="56"/>
      <c r="G32" s="24"/>
      <c r="H32" s="24"/>
      <c r="I32" s="22"/>
      <c r="J32" s="10"/>
      <c r="K32" s="10"/>
    </row>
    <row r="33" spans="1:12" ht="47.25">
      <c r="A33" s="67">
        <v>21</v>
      </c>
      <c r="B33" s="42" t="s">
        <v>47</v>
      </c>
      <c r="C33" s="43" t="s">
        <v>48</v>
      </c>
      <c r="D33" s="10" t="s">
        <v>15</v>
      </c>
      <c r="E33" s="40"/>
      <c r="F33" s="57">
        <v>3000000</v>
      </c>
      <c r="G33" s="41"/>
      <c r="H33" s="41"/>
      <c r="I33" s="22">
        <f t="shared" si="1"/>
        <v>3000000</v>
      </c>
      <c r="J33" s="10" t="s">
        <v>19</v>
      </c>
      <c r="K33" s="40" t="s">
        <v>26</v>
      </c>
    </row>
    <row r="34" spans="1:12" ht="47.25">
      <c r="A34" s="67">
        <v>22</v>
      </c>
      <c r="B34" s="10" t="s">
        <v>49</v>
      </c>
      <c r="C34" s="10" t="s">
        <v>50</v>
      </c>
      <c r="D34" s="10" t="s">
        <v>15</v>
      </c>
      <c r="E34" s="10"/>
      <c r="F34" s="56">
        <v>100000</v>
      </c>
      <c r="G34" s="24"/>
      <c r="H34" s="24"/>
      <c r="I34" s="22">
        <f t="shared" si="1"/>
        <v>100000</v>
      </c>
      <c r="J34" s="10" t="s">
        <v>19</v>
      </c>
      <c r="K34" s="10" t="s">
        <v>26</v>
      </c>
    </row>
    <row r="35" spans="1:12" s="3" customFormat="1" ht="21.75" customHeight="1">
      <c r="A35" s="87"/>
      <c r="B35" s="93" t="s">
        <v>51</v>
      </c>
      <c r="C35" s="94"/>
      <c r="D35" s="83"/>
      <c r="E35" s="83"/>
      <c r="F35" s="85">
        <f>SUM(F37:F72)</f>
        <v>1003085287.13</v>
      </c>
      <c r="G35" s="85">
        <f t="shared" ref="G35:I35" si="2">SUM(G37:G72)</f>
        <v>288590750</v>
      </c>
      <c r="H35" s="85">
        <f t="shared" si="2"/>
        <v>49569987.670000002</v>
      </c>
      <c r="I35" s="85">
        <f t="shared" si="2"/>
        <v>1341246024.8</v>
      </c>
      <c r="J35" s="83"/>
      <c r="K35" s="83"/>
    </row>
    <row r="36" spans="1:12" ht="39.75" customHeight="1">
      <c r="B36" s="97" t="s">
        <v>16</v>
      </c>
      <c r="C36" s="98"/>
      <c r="D36" s="35"/>
      <c r="E36" s="8"/>
      <c r="F36" s="25"/>
      <c r="G36" s="26"/>
      <c r="H36" s="26"/>
      <c r="I36" s="26"/>
      <c r="J36" s="8"/>
      <c r="K36" s="8"/>
      <c r="L36" s="65"/>
    </row>
    <row r="37" spans="1:12" ht="47.25">
      <c r="A37" s="67">
        <v>23</v>
      </c>
      <c r="B37" s="67" t="s">
        <v>381</v>
      </c>
      <c r="C37" s="67" t="s">
        <v>382</v>
      </c>
      <c r="D37" s="67" t="s">
        <v>51</v>
      </c>
      <c r="E37" s="70"/>
      <c r="F37" s="71">
        <v>682804750.99000001</v>
      </c>
      <c r="G37" s="71"/>
      <c r="H37" s="71"/>
      <c r="I37" s="71">
        <f>SUM(F37:H37)</f>
        <v>682804750.99000001</v>
      </c>
      <c r="J37" s="67" t="s">
        <v>38</v>
      </c>
      <c r="K37" s="67" t="s">
        <v>383</v>
      </c>
      <c r="L37" s="65"/>
    </row>
    <row r="38" spans="1:12" ht="47.25">
      <c r="A38" s="67">
        <v>24</v>
      </c>
      <c r="B38" s="67" t="s">
        <v>384</v>
      </c>
      <c r="C38" s="67" t="s">
        <v>385</v>
      </c>
      <c r="D38" s="67" t="s">
        <v>51</v>
      </c>
      <c r="E38" s="70"/>
      <c r="F38" s="71">
        <v>20017892.09</v>
      </c>
      <c r="G38" s="71"/>
      <c r="H38" s="71"/>
      <c r="I38" s="71">
        <f t="shared" ref="I38:I43" si="3">SUM(F38:H38)</f>
        <v>20017892.09</v>
      </c>
      <c r="J38" s="67" t="s">
        <v>38</v>
      </c>
      <c r="K38" s="67" t="s">
        <v>383</v>
      </c>
      <c r="L38" s="65"/>
    </row>
    <row r="39" spans="1:12" ht="63">
      <c r="A39" s="67">
        <v>25</v>
      </c>
      <c r="B39" s="67" t="s">
        <v>386</v>
      </c>
      <c r="C39" s="67" t="s">
        <v>387</v>
      </c>
      <c r="D39" s="67" t="s">
        <v>51</v>
      </c>
      <c r="E39" s="70"/>
      <c r="F39" s="71">
        <v>80350631.049999997</v>
      </c>
      <c r="G39" s="71"/>
      <c r="H39" s="71"/>
      <c r="I39" s="71">
        <f t="shared" si="3"/>
        <v>80350631.049999997</v>
      </c>
      <c r="J39" s="67" t="s">
        <v>38</v>
      </c>
      <c r="K39" s="67" t="s">
        <v>362</v>
      </c>
      <c r="L39" s="65"/>
    </row>
    <row r="40" spans="1:12" ht="47.25">
      <c r="A40" s="67">
        <v>26</v>
      </c>
      <c r="B40" s="67" t="s">
        <v>388</v>
      </c>
      <c r="C40" s="67" t="s">
        <v>389</v>
      </c>
      <c r="D40" s="67" t="s">
        <v>51</v>
      </c>
      <c r="E40" s="70"/>
      <c r="F40" s="71">
        <v>30000000</v>
      </c>
      <c r="G40" s="71"/>
      <c r="H40" s="71"/>
      <c r="I40" s="71">
        <f t="shared" si="3"/>
        <v>30000000</v>
      </c>
      <c r="J40" s="67" t="s">
        <v>38</v>
      </c>
      <c r="K40" s="67" t="s">
        <v>362</v>
      </c>
      <c r="L40" s="65"/>
    </row>
    <row r="41" spans="1:12" ht="47.25">
      <c r="A41" s="67">
        <v>27</v>
      </c>
      <c r="B41" s="67" t="s">
        <v>390</v>
      </c>
      <c r="C41" s="67" t="s">
        <v>391</v>
      </c>
      <c r="D41" s="67" t="s">
        <v>51</v>
      </c>
      <c r="E41" s="70"/>
      <c r="F41" s="71">
        <v>10000000</v>
      </c>
      <c r="G41" s="71"/>
      <c r="H41" s="71"/>
      <c r="I41" s="71">
        <f t="shared" si="3"/>
        <v>10000000</v>
      </c>
      <c r="J41" s="67" t="s">
        <v>38</v>
      </c>
      <c r="K41" s="67" t="s">
        <v>362</v>
      </c>
      <c r="L41" s="65"/>
    </row>
    <row r="42" spans="1:12" ht="47.25">
      <c r="A42" s="67">
        <v>28</v>
      </c>
      <c r="B42" s="67" t="s">
        <v>392</v>
      </c>
      <c r="C42" s="67" t="s">
        <v>393</v>
      </c>
      <c r="D42" s="67" t="s">
        <v>51</v>
      </c>
      <c r="E42" s="70"/>
      <c r="F42" s="71">
        <v>8000000</v>
      </c>
      <c r="G42" s="71"/>
      <c r="H42" s="71"/>
      <c r="I42" s="71">
        <f t="shared" si="3"/>
        <v>8000000</v>
      </c>
      <c r="J42" s="67" t="s">
        <v>38</v>
      </c>
      <c r="K42" s="67" t="s">
        <v>362</v>
      </c>
      <c r="L42" s="65"/>
    </row>
    <row r="43" spans="1:12" ht="78.75">
      <c r="A43" s="67">
        <v>29</v>
      </c>
      <c r="B43" s="67" t="s">
        <v>394</v>
      </c>
      <c r="C43" s="67" t="s">
        <v>395</v>
      </c>
      <c r="D43" s="67" t="s">
        <v>51</v>
      </c>
      <c r="E43" s="70"/>
      <c r="F43" s="71">
        <v>34691661</v>
      </c>
      <c r="G43" s="71"/>
      <c r="H43" s="71"/>
      <c r="I43" s="71">
        <f t="shared" si="3"/>
        <v>34691661</v>
      </c>
      <c r="J43" s="67" t="s">
        <v>38</v>
      </c>
      <c r="K43" s="67" t="s">
        <v>396</v>
      </c>
      <c r="L43" s="65"/>
    </row>
    <row r="44" spans="1:12" ht="63">
      <c r="A44" s="67">
        <v>30</v>
      </c>
      <c r="B44" s="10" t="s">
        <v>52</v>
      </c>
      <c r="C44" s="10" t="s">
        <v>53</v>
      </c>
      <c r="D44" s="10" t="s">
        <v>51</v>
      </c>
      <c r="E44" s="8"/>
      <c r="F44" s="25">
        <v>5000000</v>
      </c>
      <c r="G44" s="25"/>
      <c r="H44" s="25"/>
      <c r="I44" s="25">
        <f>F44+G44+H44</f>
        <v>5000000</v>
      </c>
      <c r="J44" s="37" t="s">
        <v>38</v>
      </c>
      <c r="K44" s="37" t="s">
        <v>41</v>
      </c>
    </row>
    <row r="45" spans="1:12" ht="63">
      <c r="A45" s="67">
        <v>31</v>
      </c>
      <c r="B45" s="10" t="s">
        <v>54</v>
      </c>
      <c r="C45" s="10" t="s">
        <v>55</v>
      </c>
      <c r="D45" s="10" t="s">
        <v>51</v>
      </c>
      <c r="E45" s="8"/>
      <c r="F45" s="25">
        <v>15891782</v>
      </c>
      <c r="G45" s="25"/>
      <c r="H45" s="25"/>
      <c r="I45" s="25">
        <f t="shared" ref="I45:I71" si="4">F45+G45+H45</f>
        <v>15891782</v>
      </c>
      <c r="J45" s="37" t="s">
        <v>38</v>
      </c>
      <c r="K45" s="37" t="s">
        <v>41</v>
      </c>
    </row>
    <row r="46" spans="1:12" ht="63">
      <c r="A46" s="67">
        <v>32</v>
      </c>
      <c r="B46" s="10" t="s">
        <v>56</v>
      </c>
      <c r="C46" s="10" t="s">
        <v>57</v>
      </c>
      <c r="D46" s="10" t="s">
        <v>51</v>
      </c>
      <c r="E46" s="8"/>
      <c r="F46" s="25">
        <v>5000000</v>
      </c>
      <c r="G46" s="25"/>
      <c r="H46" s="25"/>
      <c r="I46" s="25">
        <f t="shared" si="4"/>
        <v>5000000</v>
      </c>
      <c r="J46" s="37" t="s">
        <v>19</v>
      </c>
      <c r="K46" s="37" t="s">
        <v>41</v>
      </c>
    </row>
    <row r="47" spans="1:12" ht="63">
      <c r="A47" s="67">
        <v>33</v>
      </c>
      <c r="B47" s="10" t="s">
        <v>58</v>
      </c>
      <c r="C47" s="10" t="s">
        <v>59</v>
      </c>
      <c r="D47" s="10" t="s">
        <v>51</v>
      </c>
      <c r="E47" s="8"/>
      <c r="F47" s="25">
        <v>8842538</v>
      </c>
      <c r="G47" s="25">
        <v>5711676</v>
      </c>
      <c r="H47" s="25">
        <v>3894987.66</v>
      </c>
      <c r="I47" s="25">
        <f t="shared" si="4"/>
        <v>18449201.66</v>
      </c>
      <c r="J47" s="37" t="s">
        <v>19</v>
      </c>
      <c r="K47" s="37" t="s">
        <v>41</v>
      </c>
    </row>
    <row r="48" spans="1:12" ht="63">
      <c r="A48" s="67">
        <v>34</v>
      </c>
      <c r="B48" s="10" t="s">
        <v>60</v>
      </c>
      <c r="C48" s="10" t="s">
        <v>61</v>
      </c>
      <c r="D48" s="10" t="s">
        <v>51</v>
      </c>
      <c r="E48" s="8"/>
      <c r="F48" s="25">
        <v>5000000</v>
      </c>
      <c r="G48" s="25">
        <v>100843296</v>
      </c>
      <c r="H48" s="25">
        <v>0</v>
      </c>
      <c r="I48" s="25">
        <f t="shared" si="4"/>
        <v>105843296</v>
      </c>
      <c r="J48" s="37" t="s">
        <v>19</v>
      </c>
      <c r="K48" s="37" t="s">
        <v>41</v>
      </c>
    </row>
    <row r="49" spans="1:11" ht="63">
      <c r="A49" s="67">
        <v>35</v>
      </c>
      <c r="B49" s="10" t="s">
        <v>62</v>
      </c>
      <c r="C49" s="10" t="s">
        <v>63</v>
      </c>
      <c r="D49" s="10" t="s">
        <v>51</v>
      </c>
      <c r="E49" s="8"/>
      <c r="F49" s="25">
        <v>5000000</v>
      </c>
      <c r="G49" s="25"/>
      <c r="H49" s="25"/>
      <c r="I49" s="25">
        <f t="shared" si="4"/>
        <v>5000000</v>
      </c>
      <c r="J49" s="37" t="s">
        <v>19</v>
      </c>
      <c r="K49" s="37" t="s">
        <v>41</v>
      </c>
    </row>
    <row r="50" spans="1:11" ht="78.75">
      <c r="A50" s="67">
        <v>36</v>
      </c>
      <c r="B50" s="10" t="s">
        <v>64</v>
      </c>
      <c r="C50" s="10" t="s">
        <v>65</v>
      </c>
      <c r="D50" s="10" t="s">
        <v>51</v>
      </c>
      <c r="E50" s="8"/>
      <c r="F50" s="25">
        <v>511954</v>
      </c>
      <c r="G50" s="25"/>
      <c r="H50" s="25"/>
      <c r="I50" s="25">
        <f t="shared" si="4"/>
        <v>511954</v>
      </c>
      <c r="J50" s="37" t="s">
        <v>19</v>
      </c>
      <c r="K50" s="37" t="s">
        <v>66</v>
      </c>
    </row>
    <row r="51" spans="1:11" ht="63">
      <c r="A51" s="67">
        <v>37</v>
      </c>
      <c r="B51" s="10" t="s">
        <v>67</v>
      </c>
      <c r="C51" s="10" t="s">
        <v>68</v>
      </c>
      <c r="D51" s="10" t="s">
        <v>51</v>
      </c>
      <c r="E51" s="8"/>
      <c r="F51" s="25">
        <v>7507411</v>
      </c>
      <c r="G51" s="25"/>
      <c r="H51" s="25"/>
      <c r="I51" s="25">
        <f t="shared" si="4"/>
        <v>7507411</v>
      </c>
      <c r="J51" s="37" t="s">
        <v>19</v>
      </c>
      <c r="K51" s="37" t="s">
        <v>41</v>
      </c>
    </row>
    <row r="52" spans="1:11" ht="47.25">
      <c r="A52" s="67">
        <v>38</v>
      </c>
      <c r="B52" s="10" t="s">
        <v>69</v>
      </c>
      <c r="C52" s="10" t="s">
        <v>70</v>
      </c>
      <c r="D52" s="10" t="s">
        <v>51</v>
      </c>
      <c r="E52" s="8"/>
      <c r="F52" s="25">
        <v>5000000</v>
      </c>
      <c r="G52" s="25">
        <v>20000000</v>
      </c>
      <c r="H52" s="25">
        <v>20000000</v>
      </c>
      <c r="I52" s="25">
        <f t="shared" si="4"/>
        <v>45000000</v>
      </c>
      <c r="J52" s="37" t="s">
        <v>19</v>
      </c>
      <c r="K52" s="37" t="s">
        <v>66</v>
      </c>
    </row>
    <row r="53" spans="1:11" ht="63">
      <c r="A53" s="67">
        <v>39</v>
      </c>
      <c r="B53" s="10" t="s">
        <v>71</v>
      </c>
      <c r="C53" s="10" t="s">
        <v>72</v>
      </c>
      <c r="D53" s="10" t="s">
        <v>51</v>
      </c>
      <c r="E53" s="8"/>
      <c r="F53" s="25">
        <v>20000000</v>
      </c>
      <c r="G53" s="25"/>
      <c r="H53" s="25"/>
      <c r="I53" s="25">
        <f t="shared" si="4"/>
        <v>20000000</v>
      </c>
      <c r="J53" s="37" t="s">
        <v>38</v>
      </c>
      <c r="K53" s="37" t="s">
        <v>41</v>
      </c>
    </row>
    <row r="54" spans="1:11" ht="63">
      <c r="A54" s="67">
        <v>40</v>
      </c>
      <c r="B54" s="10" t="s">
        <v>73</v>
      </c>
      <c r="C54" s="10" t="s">
        <v>74</v>
      </c>
      <c r="D54" s="10" t="s">
        <v>51</v>
      </c>
      <c r="E54" s="8"/>
      <c r="F54" s="25">
        <v>25000000</v>
      </c>
      <c r="G54" s="25"/>
      <c r="H54" s="25"/>
      <c r="I54" s="25">
        <f t="shared" si="4"/>
        <v>25000000</v>
      </c>
      <c r="J54" s="37" t="s">
        <v>38</v>
      </c>
      <c r="K54" s="37" t="s">
        <v>41</v>
      </c>
    </row>
    <row r="55" spans="1:11" ht="78.75">
      <c r="A55" s="67">
        <v>41</v>
      </c>
      <c r="B55" s="10" t="s">
        <v>75</v>
      </c>
      <c r="C55" s="10" t="s">
        <v>76</v>
      </c>
      <c r="D55" s="10" t="s">
        <v>51</v>
      </c>
      <c r="E55" s="8"/>
      <c r="F55" s="25">
        <v>5000000</v>
      </c>
      <c r="G55" s="25">
        <v>1000000</v>
      </c>
      <c r="H55" s="25">
        <v>3500000</v>
      </c>
      <c r="I55" s="25">
        <f t="shared" si="4"/>
        <v>9500000</v>
      </c>
      <c r="J55" s="37" t="s">
        <v>19</v>
      </c>
      <c r="K55" s="37" t="s">
        <v>77</v>
      </c>
    </row>
    <row r="56" spans="1:11" ht="63">
      <c r="A56" s="67">
        <v>42</v>
      </c>
      <c r="B56" s="10" t="s">
        <v>78</v>
      </c>
      <c r="C56" s="10" t="s">
        <v>79</v>
      </c>
      <c r="D56" s="10" t="s">
        <v>51</v>
      </c>
      <c r="E56" s="8"/>
      <c r="F56" s="25">
        <v>8000000</v>
      </c>
      <c r="G56" s="25"/>
      <c r="H56" s="25"/>
      <c r="I56" s="25">
        <f t="shared" si="4"/>
        <v>8000000</v>
      </c>
      <c r="J56" s="37" t="s">
        <v>19</v>
      </c>
      <c r="K56" s="37" t="s">
        <v>41</v>
      </c>
    </row>
    <row r="57" spans="1:11" ht="15.6" customHeight="1">
      <c r="B57" s="97" t="s">
        <v>46</v>
      </c>
      <c r="C57" s="98"/>
      <c r="D57" s="35"/>
      <c r="E57" s="10"/>
      <c r="F57" s="25"/>
      <c r="G57" s="25"/>
      <c r="H57" s="25"/>
      <c r="I57" s="25"/>
      <c r="J57" s="13"/>
      <c r="K57" s="37"/>
    </row>
    <row r="58" spans="1:11" s="73" customFormat="1" ht="70.900000000000006" customHeight="1">
      <c r="A58" s="67">
        <v>43</v>
      </c>
      <c r="B58" s="67" t="s">
        <v>397</v>
      </c>
      <c r="C58" s="67" t="s">
        <v>398</v>
      </c>
      <c r="D58" s="72"/>
      <c r="E58" s="70"/>
      <c r="F58" s="71">
        <v>7166667</v>
      </c>
      <c r="G58" s="71"/>
      <c r="H58" s="71"/>
      <c r="I58" s="71">
        <f>SUM(F58:H58)</f>
        <v>7166667</v>
      </c>
      <c r="J58" s="67" t="s">
        <v>19</v>
      </c>
      <c r="K58" s="67" t="s">
        <v>362</v>
      </c>
    </row>
    <row r="59" spans="1:11" ht="63">
      <c r="A59" s="67">
        <v>44</v>
      </c>
      <c r="B59" s="10" t="s">
        <v>80</v>
      </c>
      <c r="C59" s="10" t="s">
        <v>81</v>
      </c>
      <c r="D59" s="10" t="s">
        <v>51</v>
      </c>
      <c r="E59" s="8"/>
      <c r="F59" s="25">
        <v>2000000</v>
      </c>
      <c r="G59" s="25">
        <v>99866667</v>
      </c>
      <c r="H59" s="25">
        <v>0</v>
      </c>
      <c r="I59" s="25">
        <f t="shared" si="4"/>
        <v>101866667</v>
      </c>
      <c r="J59" s="37" t="s">
        <v>19</v>
      </c>
      <c r="K59" s="37" t="s">
        <v>41</v>
      </c>
    </row>
    <row r="60" spans="1:11" ht="63">
      <c r="A60" s="67">
        <v>45</v>
      </c>
      <c r="B60" s="10" t="s">
        <v>82</v>
      </c>
      <c r="C60" s="10" t="s">
        <v>83</v>
      </c>
      <c r="D60" s="10" t="s">
        <v>51</v>
      </c>
      <c r="E60" s="8"/>
      <c r="F60" s="25">
        <v>2000000</v>
      </c>
      <c r="G60" s="25">
        <v>32711111</v>
      </c>
      <c r="H60" s="25">
        <v>0</v>
      </c>
      <c r="I60" s="25">
        <f t="shared" si="4"/>
        <v>34711111</v>
      </c>
      <c r="J60" s="37" t="s">
        <v>38</v>
      </c>
      <c r="K60" s="37" t="s">
        <v>41</v>
      </c>
    </row>
    <row r="61" spans="1:11" ht="63">
      <c r="A61" s="67">
        <v>46</v>
      </c>
      <c r="B61" s="10" t="s">
        <v>84</v>
      </c>
      <c r="C61" s="10" t="s">
        <v>85</v>
      </c>
      <c r="D61" s="10" t="s">
        <v>51</v>
      </c>
      <c r="E61" s="8"/>
      <c r="F61" s="25">
        <v>2000000</v>
      </c>
      <c r="G61" s="25">
        <v>1500000</v>
      </c>
      <c r="H61" s="25">
        <v>1500000.01</v>
      </c>
      <c r="I61" s="25">
        <f t="shared" si="4"/>
        <v>5000000.01</v>
      </c>
      <c r="J61" s="37" t="s">
        <v>19</v>
      </c>
      <c r="K61" s="37" t="s">
        <v>41</v>
      </c>
    </row>
    <row r="62" spans="1:11" ht="63">
      <c r="A62" s="67">
        <v>47</v>
      </c>
      <c r="B62" s="10" t="s">
        <v>86</v>
      </c>
      <c r="C62" s="10" t="s">
        <v>87</v>
      </c>
      <c r="D62" s="10" t="s">
        <v>51</v>
      </c>
      <c r="E62" s="8"/>
      <c r="F62" s="25">
        <v>2300000</v>
      </c>
      <c r="G62" s="25"/>
      <c r="H62" s="25"/>
      <c r="I62" s="25">
        <f t="shared" si="4"/>
        <v>2300000</v>
      </c>
      <c r="J62" s="37" t="s">
        <v>19</v>
      </c>
      <c r="K62" s="37" t="s">
        <v>41</v>
      </c>
    </row>
    <row r="63" spans="1:11" ht="63">
      <c r="A63" s="67">
        <v>48</v>
      </c>
      <c r="B63" s="10" t="s">
        <v>88</v>
      </c>
      <c r="C63" s="10" t="s">
        <v>89</v>
      </c>
      <c r="D63" s="10" t="s">
        <v>51</v>
      </c>
      <c r="E63" s="8"/>
      <c r="F63" s="25">
        <v>500000</v>
      </c>
      <c r="G63" s="25">
        <v>6500000</v>
      </c>
      <c r="H63" s="25">
        <v>0</v>
      </c>
      <c r="I63" s="25">
        <f t="shared" si="4"/>
        <v>7000000</v>
      </c>
      <c r="J63" s="37" t="s">
        <v>19</v>
      </c>
      <c r="K63" s="37" t="s">
        <v>90</v>
      </c>
    </row>
    <row r="64" spans="1:11" ht="47.25">
      <c r="A64" s="67">
        <v>49</v>
      </c>
      <c r="B64" s="10" t="s">
        <v>91</v>
      </c>
      <c r="C64" s="10" t="s">
        <v>92</v>
      </c>
      <c r="D64" s="10" t="s">
        <v>51</v>
      </c>
      <c r="E64" s="8"/>
      <c r="F64" s="25">
        <v>1500000</v>
      </c>
      <c r="G64" s="25">
        <v>2000000</v>
      </c>
      <c r="H64" s="25">
        <v>1800000</v>
      </c>
      <c r="I64" s="25">
        <f t="shared" si="4"/>
        <v>5300000</v>
      </c>
      <c r="J64" s="37" t="s">
        <v>19</v>
      </c>
      <c r="K64" s="37" t="s">
        <v>66</v>
      </c>
    </row>
    <row r="65" spans="1:12" ht="63">
      <c r="A65" s="67">
        <v>50</v>
      </c>
      <c r="B65" s="10" t="s">
        <v>93</v>
      </c>
      <c r="C65" s="10" t="s">
        <v>94</v>
      </c>
      <c r="D65" s="10" t="s">
        <v>51</v>
      </c>
      <c r="E65" s="8"/>
      <c r="F65" s="25">
        <v>100000</v>
      </c>
      <c r="G65" s="25"/>
      <c r="H65" s="25"/>
      <c r="I65" s="25">
        <f t="shared" si="4"/>
        <v>100000</v>
      </c>
      <c r="J65" s="37" t="s">
        <v>19</v>
      </c>
      <c r="K65" s="37" t="s">
        <v>26</v>
      </c>
    </row>
    <row r="66" spans="1:12" ht="110.25">
      <c r="A66" s="67">
        <v>51</v>
      </c>
      <c r="B66" s="10" t="s">
        <v>95</v>
      </c>
      <c r="C66" s="10" t="s">
        <v>96</v>
      </c>
      <c r="D66" s="10" t="s">
        <v>51</v>
      </c>
      <c r="E66" s="8"/>
      <c r="F66" s="25">
        <v>1000000</v>
      </c>
      <c r="G66" s="25"/>
      <c r="H66" s="25"/>
      <c r="I66" s="25">
        <f t="shared" si="4"/>
        <v>1000000</v>
      </c>
      <c r="J66" s="37" t="s">
        <v>19</v>
      </c>
      <c r="K66" s="37" t="s">
        <v>26</v>
      </c>
    </row>
    <row r="67" spans="1:12" ht="78.75">
      <c r="A67" s="67">
        <v>52</v>
      </c>
      <c r="B67" s="10" t="s">
        <v>97</v>
      </c>
      <c r="C67" s="10" t="s">
        <v>98</v>
      </c>
      <c r="D67" s="10" t="s">
        <v>51</v>
      </c>
      <c r="E67" s="8"/>
      <c r="F67" s="25">
        <v>600000</v>
      </c>
      <c r="G67" s="25">
        <v>4900000</v>
      </c>
      <c r="H67" s="25">
        <v>4900000</v>
      </c>
      <c r="I67" s="25">
        <f t="shared" si="4"/>
        <v>10400000</v>
      </c>
      <c r="J67" s="37" t="s">
        <v>19</v>
      </c>
      <c r="K67" s="37" t="s">
        <v>99</v>
      </c>
    </row>
    <row r="68" spans="1:12" ht="47.25">
      <c r="A68" s="67">
        <v>53</v>
      </c>
      <c r="B68" s="10" t="s">
        <v>100</v>
      </c>
      <c r="C68" s="10" t="s">
        <v>101</v>
      </c>
      <c r="D68" s="10" t="s">
        <v>51</v>
      </c>
      <c r="E68" s="8"/>
      <c r="F68" s="25">
        <v>600000</v>
      </c>
      <c r="G68" s="25">
        <v>8500000</v>
      </c>
      <c r="H68" s="25">
        <v>9000000</v>
      </c>
      <c r="I68" s="25">
        <f t="shared" si="4"/>
        <v>18100000</v>
      </c>
      <c r="J68" s="37" t="s">
        <v>19</v>
      </c>
      <c r="K68" s="37" t="s">
        <v>102</v>
      </c>
    </row>
    <row r="69" spans="1:12" ht="47.25">
      <c r="A69" s="67">
        <v>54</v>
      </c>
      <c r="B69" s="10" t="s">
        <v>103</v>
      </c>
      <c r="C69" s="10" t="s">
        <v>104</v>
      </c>
      <c r="D69" s="10" t="s">
        <v>51</v>
      </c>
      <c r="E69" s="8"/>
      <c r="F69" s="25">
        <v>600000</v>
      </c>
      <c r="G69" s="25">
        <v>1000000</v>
      </c>
      <c r="H69" s="25">
        <v>1000000</v>
      </c>
      <c r="I69" s="25">
        <f t="shared" si="4"/>
        <v>2600000</v>
      </c>
      <c r="J69" s="37" t="s">
        <v>19</v>
      </c>
      <c r="K69" s="37" t="s">
        <v>105</v>
      </c>
    </row>
    <row r="70" spans="1:12" ht="47.25">
      <c r="A70" s="67">
        <v>55</v>
      </c>
      <c r="B70" s="10" t="s">
        <v>106</v>
      </c>
      <c r="C70" s="10" t="s">
        <v>107</v>
      </c>
      <c r="D70" s="10" t="s">
        <v>51</v>
      </c>
      <c r="E70" s="8"/>
      <c r="F70" s="25">
        <v>600000</v>
      </c>
      <c r="G70" s="25">
        <v>3900000</v>
      </c>
      <c r="H70" s="25">
        <v>3975000</v>
      </c>
      <c r="I70" s="25">
        <f t="shared" si="4"/>
        <v>8475000</v>
      </c>
      <c r="J70" s="37" t="s">
        <v>19</v>
      </c>
      <c r="K70" s="37" t="s">
        <v>23</v>
      </c>
    </row>
    <row r="71" spans="1:12" ht="78.75">
      <c r="A71" s="67">
        <v>56</v>
      </c>
      <c r="B71" s="10" t="s">
        <v>108</v>
      </c>
      <c r="C71" s="10" t="s">
        <v>109</v>
      </c>
      <c r="D71" s="10" t="s">
        <v>51</v>
      </c>
      <c r="E71" s="8"/>
      <c r="F71" s="25">
        <v>500000</v>
      </c>
      <c r="G71" s="25">
        <v>158000</v>
      </c>
      <c r="H71" s="25"/>
      <c r="I71" s="25">
        <f t="shared" si="4"/>
        <v>658000</v>
      </c>
      <c r="J71" s="37" t="s">
        <v>19</v>
      </c>
      <c r="K71" s="37" t="s">
        <v>90</v>
      </c>
    </row>
    <row r="72" spans="1:12" s="36" customFormat="1" ht="15.75">
      <c r="A72" s="10"/>
      <c r="B72" s="37"/>
      <c r="C72" s="37"/>
      <c r="D72" s="10"/>
      <c r="E72" s="15"/>
      <c r="F72" s="25"/>
      <c r="G72" s="25"/>
      <c r="H72" s="25"/>
      <c r="I72" s="25"/>
      <c r="J72" s="10"/>
      <c r="K72" s="37"/>
    </row>
    <row r="73" spans="1:12" s="2" customFormat="1" ht="22.5" customHeight="1">
      <c r="A73" s="82"/>
      <c r="B73" s="93" t="s">
        <v>110</v>
      </c>
      <c r="C73" s="94"/>
      <c r="D73" s="84"/>
      <c r="E73" s="83"/>
      <c r="F73" s="85">
        <f>SUM(F75:F78)</f>
        <v>17000000</v>
      </c>
      <c r="G73" s="86">
        <f>SUM(G75:G78)</f>
        <v>4228242.5</v>
      </c>
      <c r="H73" s="86">
        <f>SUM(H75:H78)</f>
        <v>1318122.46</v>
      </c>
      <c r="I73" s="86">
        <f>SUM(I75:I78)</f>
        <v>22546364.960000001</v>
      </c>
      <c r="J73" s="83"/>
      <c r="K73" s="83"/>
      <c r="L73" s="91">
        <f>+F219+F224</f>
        <v>16244139</v>
      </c>
    </row>
    <row r="74" spans="1:12" ht="15.6" customHeight="1">
      <c r="B74" s="97" t="s">
        <v>16</v>
      </c>
      <c r="C74" s="98"/>
      <c r="D74" s="35"/>
      <c r="E74" s="10"/>
      <c r="F74" s="25"/>
      <c r="G74" s="25"/>
      <c r="H74" s="25"/>
      <c r="I74" s="25"/>
      <c r="J74" s="13"/>
      <c r="K74" s="11"/>
    </row>
    <row r="75" spans="1:12" ht="70.900000000000006" customHeight="1">
      <c r="A75" s="67">
        <v>57</v>
      </c>
      <c r="B75" s="10" t="s">
        <v>111</v>
      </c>
      <c r="C75" s="10" t="s">
        <v>112</v>
      </c>
      <c r="D75" s="10" t="s">
        <v>110</v>
      </c>
      <c r="E75" s="8"/>
      <c r="F75" s="25">
        <v>5000000</v>
      </c>
      <c r="G75" s="26">
        <v>4228242.5</v>
      </c>
      <c r="H75" s="26">
        <v>1318122.46</v>
      </c>
      <c r="I75" s="26">
        <f t="shared" ref="I75:I78" si="5">F75+G75+H75</f>
        <v>10546364.960000001</v>
      </c>
      <c r="J75" s="10" t="s">
        <v>19</v>
      </c>
      <c r="K75" s="10" t="s">
        <v>41</v>
      </c>
    </row>
    <row r="76" spans="1:12" ht="70.900000000000006" customHeight="1">
      <c r="A76" s="67">
        <v>58</v>
      </c>
      <c r="B76" s="10" t="s">
        <v>113</v>
      </c>
      <c r="C76" s="10" t="s">
        <v>114</v>
      </c>
      <c r="D76" s="10" t="s">
        <v>110</v>
      </c>
      <c r="E76" s="8"/>
      <c r="F76" s="25">
        <v>2000000</v>
      </c>
      <c r="G76" s="26"/>
      <c r="H76" s="26"/>
      <c r="I76" s="26">
        <f t="shared" si="5"/>
        <v>2000000</v>
      </c>
      <c r="J76" s="10" t="s">
        <v>19</v>
      </c>
      <c r="K76" s="10" t="s">
        <v>41</v>
      </c>
    </row>
    <row r="77" spans="1:12" ht="70.900000000000006" customHeight="1">
      <c r="A77" s="67">
        <v>59</v>
      </c>
      <c r="B77" s="10" t="s">
        <v>115</v>
      </c>
      <c r="C77" s="10" t="s">
        <v>116</v>
      </c>
      <c r="D77" s="10" t="s">
        <v>110</v>
      </c>
      <c r="E77" s="8"/>
      <c r="F77" s="25">
        <v>5000000</v>
      </c>
      <c r="G77" s="26"/>
      <c r="H77" s="26"/>
      <c r="I77" s="26">
        <f t="shared" si="5"/>
        <v>5000000</v>
      </c>
      <c r="J77" s="10" t="s">
        <v>19</v>
      </c>
      <c r="K77" s="10" t="s">
        <v>41</v>
      </c>
    </row>
    <row r="78" spans="1:12" ht="70.900000000000006" customHeight="1">
      <c r="A78" s="67">
        <v>60</v>
      </c>
      <c r="B78" s="10" t="s">
        <v>117</v>
      </c>
      <c r="C78" s="10" t="s">
        <v>118</v>
      </c>
      <c r="D78" s="10" t="s">
        <v>110</v>
      </c>
      <c r="E78" s="8"/>
      <c r="F78" s="25">
        <v>5000000</v>
      </c>
      <c r="G78" s="26"/>
      <c r="H78" s="26"/>
      <c r="I78" s="26">
        <f t="shared" si="5"/>
        <v>5000000</v>
      </c>
      <c r="J78" s="10" t="s">
        <v>19</v>
      </c>
      <c r="K78" s="10" t="s">
        <v>41</v>
      </c>
    </row>
    <row r="79" spans="1:12" ht="15.6" customHeight="1">
      <c r="B79" s="97" t="s">
        <v>46</v>
      </c>
      <c r="C79" s="98"/>
      <c r="D79" s="35"/>
      <c r="E79" s="10"/>
      <c r="F79" s="25"/>
      <c r="G79" s="25"/>
      <c r="H79" s="25"/>
      <c r="I79" s="25"/>
      <c r="J79" s="13"/>
      <c r="K79" s="11"/>
    </row>
    <row r="80" spans="1:12" ht="17.25" customHeight="1">
      <c r="A80" s="10"/>
      <c r="B80" s="10"/>
      <c r="C80" s="10"/>
      <c r="D80" s="10"/>
      <c r="E80" s="8"/>
      <c r="F80" s="25"/>
      <c r="G80" s="26"/>
      <c r="H80" s="26"/>
      <c r="I80" s="26"/>
      <c r="J80" s="10"/>
      <c r="K80" s="10"/>
    </row>
    <row r="81" spans="1:11" ht="22.5" customHeight="1">
      <c r="A81" s="82"/>
      <c r="B81" s="93" t="s">
        <v>119</v>
      </c>
      <c r="C81" s="94"/>
      <c r="D81" s="84"/>
      <c r="E81" s="83"/>
      <c r="F81" s="85">
        <f>SUM(F83:F103)</f>
        <v>25775803</v>
      </c>
      <c r="G81" s="86">
        <f t="shared" ref="G81:I81" si="6">SUM(G83:G103)</f>
        <v>48211415</v>
      </c>
      <c r="H81" s="86">
        <f t="shared" si="6"/>
        <v>24199415</v>
      </c>
      <c r="I81" s="86">
        <f t="shared" si="6"/>
        <v>98186633</v>
      </c>
      <c r="J81" s="83"/>
      <c r="K81" s="83"/>
    </row>
    <row r="82" spans="1:11" ht="15.6" customHeight="1">
      <c r="B82" s="97" t="s">
        <v>16</v>
      </c>
      <c r="C82" s="98"/>
      <c r="D82" s="35"/>
      <c r="E82" s="10"/>
      <c r="F82" s="25"/>
      <c r="G82" s="25"/>
      <c r="H82" s="25"/>
      <c r="I82" s="25"/>
      <c r="J82" s="13"/>
      <c r="K82" s="11"/>
    </row>
    <row r="83" spans="1:11" ht="110.25">
      <c r="A83" s="67">
        <v>61</v>
      </c>
      <c r="B83" s="10" t="s">
        <v>120</v>
      </c>
      <c r="C83" s="10" t="s">
        <v>121</v>
      </c>
      <c r="D83" s="10" t="s">
        <v>119</v>
      </c>
      <c r="E83" s="8"/>
      <c r="F83" s="25">
        <v>5634662</v>
      </c>
      <c r="G83" s="26"/>
      <c r="H83" s="26"/>
      <c r="I83" s="26">
        <f t="shared" ref="I83:I102" si="7">F83+G83+H83</f>
        <v>5634662</v>
      </c>
      <c r="J83" s="10" t="s">
        <v>38</v>
      </c>
      <c r="K83" s="10" t="s">
        <v>99</v>
      </c>
    </row>
    <row r="84" spans="1:11" ht="47.25">
      <c r="A84" s="67">
        <v>62</v>
      </c>
      <c r="B84" s="10" t="s">
        <v>122</v>
      </c>
      <c r="C84" s="10" t="s">
        <v>123</v>
      </c>
      <c r="D84" s="10" t="s">
        <v>119</v>
      </c>
      <c r="E84" s="8"/>
      <c r="F84" s="25">
        <v>1200000</v>
      </c>
      <c r="G84" s="26"/>
      <c r="H84" s="26"/>
      <c r="I84" s="26">
        <f t="shared" si="7"/>
        <v>1200000</v>
      </c>
      <c r="J84" s="10" t="s">
        <v>19</v>
      </c>
      <c r="K84" s="10" t="s">
        <v>99</v>
      </c>
    </row>
    <row r="85" spans="1:11" ht="70.900000000000006" customHeight="1">
      <c r="A85" s="67">
        <v>63</v>
      </c>
      <c r="B85" s="10" t="s">
        <v>124</v>
      </c>
      <c r="C85" s="10" t="s">
        <v>125</v>
      </c>
      <c r="D85" s="10" t="s">
        <v>119</v>
      </c>
      <c r="E85" s="8"/>
      <c r="F85" s="25">
        <v>941141</v>
      </c>
      <c r="G85" s="26"/>
      <c r="H85" s="26"/>
      <c r="I85" s="26">
        <f t="shared" si="7"/>
        <v>941141</v>
      </c>
      <c r="J85" s="10" t="s">
        <v>19</v>
      </c>
      <c r="K85" s="10" t="s">
        <v>99</v>
      </c>
    </row>
    <row r="86" spans="1:11" s="36" customFormat="1" ht="63">
      <c r="A86" s="67">
        <v>64</v>
      </c>
      <c r="B86" s="37" t="s">
        <v>126</v>
      </c>
      <c r="C86" s="37" t="s">
        <v>127</v>
      </c>
      <c r="D86" s="10" t="s">
        <v>119</v>
      </c>
      <c r="E86" s="15"/>
      <c r="F86" s="25">
        <v>1000000</v>
      </c>
      <c r="G86" s="25"/>
      <c r="H86" s="25"/>
      <c r="I86" s="26">
        <f>F86+G86+H86</f>
        <v>1000000</v>
      </c>
      <c r="J86" s="10" t="s">
        <v>19</v>
      </c>
      <c r="K86" s="37" t="s">
        <v>26</v>
      </c>
    </row>
    <row r="87" spans="1:11" ht="63">
      <c r="A87" s="67">
        <v>65</v>
      </c>
      <c r="B87" s="10" t="s">
        <v>128</v>
      </c>
      <c r="C87" s="10" t="s">
        <v>129</v>
      </c>
      <c r="D87" s="10" t="s">
        <v>119</v>
      </c>
      <c r="E87" s="8"/>
      <c r="F87" s="25">
        <v>8000000</v>
      </c>
      <c r="G87" s="26">
        <v>5711415</v>
      </c>
      <c r="H87" s="26">
        <v>5711415</v>
      </c>
      <c r="I87" s="26">
        <f t="shared" si="7"/>
        <v>19422830</v>
      </c>
      <c r="J87" s="10" t="s">
        <v>19</v>
      </c>
      <c r="K87" s="10" t="s">
        <v>41</v>
      </c>
    </row>
    <row r="88" spans="1:11" ht="15.6" customHeight="1">
      <c r="B88" s="97" t="s">
        <v>46</v>
      </c>
      <c r="C88" s="98"/>
      <c r="D88" s="35"/>
      <c r="E88" s="10"/>
      <c r="F88" s="25"/>
      <c r="G88" s="25"/>
      <c r="H88" s="25"/>
      <c r="I88" s="26"/>
      <c r="J88" s="13"/>
      <c r="K88" s="11"/>
    </row>
    <row r="89" spans="1:11" s="36" customFormat="1" ht="47.25">
      <c r="A89" s="67">
        <v>66</v>
      </c>
      <c r="B89" s="37" t="s">
        <v>130</v>
      </c>
      <c r="C89" s="37" t="s">
        <v>131</v>
      </c>
      <c r="D89" s="10" t="s">
        <v>119</v>
      </c>
      <c r="E89" s="15"/>
      <c r="F89" s="25">
        <v>600000</v>
      </c>
      <c r="G89" s="25">
        <v>2600000</v>
      </c>
      <c r="H89" s="25">
        <v>1000000</v>
      </c>
      <c r="I89" s="26">
        <f t="shared" si="7"/>
        <v>4200000</v>
      </c>
      <c r="J89" s="10" t="s">
        <v>19</v>
      </c>
      <c r="K89" s="37" t="s">
        <v>23</v>
      </c>
    </row>
    <row r="90" spans="1:11" s="36" customFormat="1" ht="70.900000000000006" customHeight="1">
      <c r="A90" s="67">
        <v>67</v>
      </c>
      <c r="B90" s="37" t="s">
        <v>132</v>
      </c>
      <c r="C90" s="37" t="s">
        <v>133</v>
      </c>
      <c r="D90" s="10" t="s">
        <v>119</v>
      </c>
      <c r="E90" s="15"/>
      <c r="F90" s="25">
        <v>600000</v>
      </c>
      <c r="G90" s="25">
        <v>2400000</v>
      </c>
      <c r="H90" s="25">
        <v>600000</v>
      </c>
      <c r="I90" s="26">
        <f t="shared" si="7"/>
        <v>3600000</v>
      </c>
      <c r="J90" s="10" t="s">
        <v>19</v>
      </c>
      <c r="K90" s="37" t="s">
        <v>26</v>
      </c>
    </row>
    <row r="91" spans="1:11" s="36" customFormat="1" ht="70.900000000000006" customHeight="1">
      <c r="A91" s="67">
        <v>68</v>
      </c>
      <c r="B91" s="37" t="s">
        <v>134</v>
      </c>
      <c r="C91" s="37" t="s">
        <v>135</v>
      </c>
      <c r="D91" s="10" t="s">
        <v>119</v>
      </c>
      <c r="E91" s="15"/>
      <c r="F91" s="25">
        <v>600000</v>
      </c>
      <c r="G91" s="25">
        <v>1500000</v>
      </c>
      <c r="H91" s="25">
        <v>1800000</v>
      </c>
      <c r="I91" s="26">
        <f t="shared" si="7"/>
        <v>3900000</v>
      </c>
      <c r="J91" s="10" t="s">
        <v>19</v>
      </c>
      <c r="K91" s="37" t="s">
        <v>102</v>
      </c>
    </row>
    <row r="92" spans="1:11" s="36" customFormat="1" ht="70.900000000000006" customHeight="1">
      <c r="A92" s="67">
        <v>69</v>
      </c>
      <c r="B92" s="37" t="s">
        <v>136</v>
      </c>
      <c r="C92" s="37" t="s">
        <v>137</v>
      </c>
      <c r="D92" s="10" t="s">
        <v>119</v>
      </c>
      <c r="E92" s="15"/>
      <c r="F92" s="25">
        <v>1000000</v>
      </c>
      <c r="G92" s="25">
        <v>8500000</v>
      </c>
      <c r="H92" s="25"/>
      <c r="I92" s="26">
        <f t="shared" si="7"/>
        <v>9500000</v>
      </c>
      <c r="J92" s="37" t="s">
        <v>38</v>
      </c>
      <c r="K92" s="37" t="s">
        <v>41</v>
      </c>
    </row>
    <row r="93" spans="1:11" s="36" customFormat="1" ht="70.900000000000006" customHeight="1">
      <c r="A93" s="67">
        <v>70</v>
      </c>
      <c r="B93" s="37" t="s">
        <v>138</v>
      </c>
      <c r="C93" s="37" t="s">
        <v>139</v>
      </c>
      <c r="D93" s="10" t="s">
        <v>119</v>
      </c>
      <c r="E93" s="15"/>
      <c r="F93" s="25">
        <v>600000</v>
      </c>
      <c r="G93" s="25">
        <v>200000</v>
      </c>
      <c r="H93" s="25">
        <v>210000</v>
      </c>
      <c r="I93" s="26">
        <f t="shared" si="7"/>
        <v>1010000</v>
      </c>
      <c r="J93" s="10" t="s">
        <v>19</v>
      </c>
      <c r="K93" s="37" t="s">
        <v>105</v>
      </c>
    </row>
    <row r="94" spans="1:11" s="36" customFormat="1" ht="70.900000000000006" customHeight="1">
      <c r="A94" s="67">
        <v>71</v>
      </c>
      <c r="B94" s="37" t="s">
        <v>140</v>
      </c>
      <c r="C94" s="37" t="s">
        <v>141</v>
      </c>
      <c r="D94" s="10" t="s">
        <v>119</v>
      </c>
      <c r="E94" s="15"/>
      <c r="F94" s="25">
        <v>600000</v>
      </c>
      <c r="G94" s="25">
        <v>400000</v>
      </c>
      <c r="H94" s="25">
        <v>300000</v>
      </c>
      <c r="I94" s="26">
        <f t="shared" si="7"/>
        <v>1300000</v>
      </c>
      <c r="J94" s="10" t="s">
        <v>19</v>
      </c>
      <c r="K94" s="37" t="s">
        <v>142</v>
      </c>
    </row>
    <row r="95" spans="1:11" s="36" customFormat="1" ht="63">
      <c r="A95" s="67">
        <v>72</v>
      </c>
      <c r="B95" s="37" t="s">
        <v>143</v>
      </c>
      <c r="C95" s="37" t="s">
        <v>144</v>
      </c>
      <c r="D95" s="10" t="s">
        <v>119</v>
      </c>
      <c r="E95" s="15"/>
      <c r="F95" s="25">
        <v>100000</v>
      </c>
      <c r="G95" s="25"/>
      <c r="H95" s="25"/>
      <c r="I95" s="26">
        <f t="shared" si="7"/>
        <v>100000</v>
      </c>
      <c r="J95" s="37" t="s">
        <v>38</v>
      </c>
      <c r="K95" s="37" t="s">
        <v>41</v>
      </c>
    </row>
    <row r="96" spans="1:11" s="36" customFormat="1" ht="47.25">
      <c r="A96" s="67">
        <v>73</v>
      </c>
      <c r="B96" s="37" t="s">
        <v>145</v>
      </c>
      <c r="C96" s="37" t="s">
        <v>146</v>
      </c>
      <c r="D96" s="10" t="s">
        <v>119</v>
      </c>
      <c r="E96" s="15"/>
      <c r="F96" s="25">
        <v>300000</v>
      </c>
      <c r="G96" s="25">
        <v>1300000</v>
      </c>
      <c r="H96" s="25">
        <v>788000</v>
      </c>
      <c r="I96" s="26">
        <f t="shared" si="7"/>
        <v>2388000</v>
      </c>
      <c r="J96" s="10" t="s">
        <v>19</v>
      </c>
      <c r="K96" s="37" t="s">
        <v>99</v>
      </c>
    </row>
    <row r="97" spans="1:11" s="36" customFormat="1" ht="47.25">
      <c r="A97" s="67">
        <v>74</v>
      </c>
      <c r="B97" s="37" t="s">
        <v>147</v>
      </c>
      <c r="C97" s="37" t="s">
        <v>148</v>
      </c>
      <c r="D97" s="10" t="s">
        <v>119</v>
      </c>
      <c r="E97" s="15"/>
      <c r="F97" s="25">
        <v>1200000</v>
      </c>
      <c r="G97" s="25">
        <v>6500000</v>
      </c>
      <c r="H97" s="25">
        <v>3000000</v>
      </c>
      <c r="I97" s="26">
        <f t="shared" si="7"/>
        <v>10700000</v>
      </c>
      <c r="J97" s="10" t="s">
        <v>19</v>
      </c>
      <c r="K97" s="37" t="s">
        <v>105</v>
      </c>
    </row>
    <row r="98" spans="1:11" s="36" customFormat="1" ht="47.25">
      <c r="A98" s="67">
        <v>75</v>
      </c>
      <c r="B98" s="37" t="s">
        <v>149</v>
      </c>
      <c r="C98" s="37" t="s">
        <v>150</v>
      </c>
      <c r="D98" s="10" t="s">
        <v>119</v>
      </c>
      <c r="E98" s="15"/>
      <c r="F98" s="25">
        <v>300000</v>
      </c>
      <c r="G98" s="25">
        <v>1000000</v>
      </c>
      <c r="H98" s="25">
        <v>1090000</v>
      </c>
      <c r="I98" s="26">
        <f t="shared" si="7"/>
        <v>2390000</v>
      </c>
      <c r="J98" s="10" t="s">
        <v>19</v>
      </c>
      <c r="K98" s="37" t="s">
        <v>105</v>
      </c>
    </row>
    <row r="99" spans="1:11" s="36" customFormat="1" ht="47.25">
      <c r="A99" s="67">
        <v>76</v>
      </c>
      <c r="B99" s="37" t="s">
        <v>151</v>
      </c>
      <c r="C99" s="37" t="s">
        <v>152</v>
      </c>
      <c r="D99" s="10" t="s">
        <v>119</v>
      </c>
      <c r="E99" s="15"/>
      <c r="F99" s="25">
        <v>300000</v>
      </c>
      <c r="G99" s="25">
        <v>1000000</v>
      </c>
      <c r="H99" s="25">
        <v>500000</v>
      </c>
      <c r="I99" s="26">
        <f t="shared" si="7"/>
        <v>1800000</v>
      </c>
      <c r="J99" s="10" t="s">
        <v>19</v>
      </c>
      <c r="K99" s="37" t="s">
        <v>26</v>
      </c>
    </row>
    <row r="100" spans="1:11" s="36" customFormat="1" ht="47.25">
      <c r="A100" s="67">
        <v>77</v>
      </c>
      <c r="B100" s="37" t="s">
        <v>153</v>
      </c>
      <c r="C100" s="37" t="s">
        <v>154</v>
      </c>
      <c r="D100" s="10" t="s">
        <v>119</v>
      </c>
      <c r="E100" s="15"/>
      <c r="F100" s="25">
        <v>300000</v>
      </c>
      <c r="G100" s="25">
        <v>4000000</v>
      </c>
      <c r="H100" s="25">
        <v>1000000</v>
      </c>
      <c r="I100" s="26">
        <f t="shared" si="7"/>
        <v>5300000</v>
      </c>
      <c r="J100" s="10" t="s">
        <v>19</v>
      </c>
      <c r="K100" s="37" t="s">
        <v>142</v>
      </c>
    </row>
    <row r="101" spans="1:11" s="36" customFormat="1" ht="47.25">
      <c r="A101" s="67">
        <v>78</v>
      </c>
      <c r="B101" s="37" t="s">
        <v>155</v>
      </c>
      <c r="C101" s="37" t="s">
        <v>156</v>
      </c>
      <c r="D101" s="10" t="s">
        <v>119</v>
      </c>
      <c r="E101" s="15"/>
      <c r="F101" s="25">
        <v>1200000</v>
      </c>
      <c r="G101" s="25">
        <v>6500000</v>
      </c>
      <c r="H101" s="25">
        <v>3000000</v>
      </c>
      <c r="I101" s="26">
        <f t="shared" si="7"/>
        <v>10700000</v>
      </c>
      <c r="J101" s="10" t="s">
        <v>19</v>
      </c>
      <c r="K101" s="37" t="s">
        <v>102</v>
      </c>
    </row>
    <row r="102" spans="1:11" s="36" customFormat="1" ht="47.25">
      <c r="A102" s="67">
        <v>79</v>
      </c>
      <c r="B102" s="37" t="s">
        <v>157</v>
      </c>
      <c r="C102" s="37" t="s">
        <v>158</v>
      </c>
      <c r="D102" s="10" t="s">
        <v>119</v>
      </c>
      <c r="E102" s="15"/>
      <c r="F102" s="25">
        <v>300000</v>
      </c>
      <c r="G102" s="25">
        <v>3600000</v>
      </c>
      <c r="H102" s="25">
        <v>4000000</v>
      </c>
      <c r="I102" s="26">
        <f t="shared" si="7"/>
        <v>7900000</v>
      </c>
      <c r="J102" s="10" t="s">
        <v>19</v>
      </c>
      <c r="K102" s="37" t="s">
        <v>102</v>
      </c>
    </row>
    <row r="103" spans="1:11" ht="70.900000000000006" customHeight="1">
      <c r="A103" s="67">
        <v>80</v>
      </c>
      <c r="B103" s="10" t="s">
        <v>159</v>
      </c>
      <c r="C103" s="10" t="s">
        <v>160</v>
      </c>
      <c r="D103" s="10" t="s">
        <v>119</v>
      </c>
      <c r="E103" s="8"/>
      <c r="F103" s="25">
        <v>1000000</v>
      </c>
      <c r="G103" s="25">
        <v>3000000</v>
      </c>
      <c r="H103" s="25">
        <v>1200000</v>
      </c>
      <c r="I103" s="26">
        <f>F103+G103+H103</f>
        <v>5200000</v>
      </c>
      <c r="J103" s="10" t="s">
        <v>19</v>
      </c>
      <c r="K103" s="10" t="s">
        <v>23</v>
      </c>
    </row>
    <row r="104" spans="1:11" ht="22.5" customHeight="1">
      <c r="A104" s="84"/>
      <c r="B104" s="93" t="s">
        <v>161</v>
      </c>
      <c r="C104" s="94"/>
      <c r="D104" s="84"/>
      <c r="E104" s="83"/>
      <c r="F104" s="85">
        <f>SUM(F106:F132)</f>
        <v>122494130.44</v>
      </c>
      <c r="G104" s="85">
        <f t="shared" ref="G104:I104" si="8">SUM(G106:G132)</f>
        <v>26000000</v>
      </c>
      <c r="H104" s="85">
        <f t="shared" si="8"/>
        <v>13600000</v>
      </c>
      <c r="I104" s="85">
        <f t="shared" si="8"/>
        <v>162094130.44</v>
      </c>
      <c r="J104" s="83"/>
      <c r="K104" s="83"/>
    </row>
    <row r="105" spans="1:11" ht="32.25" customHeight="1">
      <c r="B105" s="97" t="s">
        <v>16</v>
      </c>
      <c r="C105" s="98"/>
      <c r="D105" s="35"/>
      <c r="E105" s="8"/>
      <c r="F105" s="25"/>
      <c r="G105" s="26"/>
      <c r="H105" s="26"/>
      <c r="I105" s="26"/>
      <c r="J105" s="8"/>
      <c r="K105" s="8"/>
    </row>
    <row r="106" spans="1:11" s="73" customFormat="1" ht="47.25">
      <c r="A106" s="67">
        <v>81</v>
      </c>
      <c r="B106" s="67" t="s">
        <v>399</v>
      </c>
      <c r="C106" s="67" t="s">
        <v>400</v>
      </c>
      <c r="D106" s="67" t="s">
        <v>401</v>
      </c>
      <c r="E106" s="70"/>
      <c r="F106" s="71">
        <v>128210.29</v>
      </c>
      <c r="G106" s="71"/>
      <c r="H106" s="71"/>
      <c r="I106" s="71">
        <f t="shared" ref="I106:I112" si="9">SUM(F106:H106)</f>
        <v>128210.29</v>
      </c>
      <c r="J106" s="67" t="s">
        <v>38</v>
      </c>
      <c r="K106" s="67" t="s">
        <v>402</v>
      </c>
    </row>
    <row r="107" spans="1:11" s="73" customFormat="1" ht="31.5">
      <c r="A107" s="67">
        <v>82</v>
      </c>
      <c r="B107" s="67" t="s">
        <v>403</v>
      </c>
      <c r="C107" s="67" t="s">
        <v>404</v>
      </c>
      <c r="D107" s="67" t="s">
        <v>401</v>
      </c>
      <c r="E107" s="70"/>
      <c r="F107" s="71">
        <v>27087557</v>
      </c>
      <c r="G107" s="71"/>
      <c r="H107" s="71"/>
      <c r="I107" s="71">
        <f t="shared" si="9"/>
        <v>27087557</v>
      </c>
      <c r="J107" s="67" t="s">
        <v>38</v>
      </c>
      <c r="K107" s="67" t="s">
        <v>405</v>
      </c>
    </row>
    <row r="108" spans="1:11" s="73" customFormat="1" ht="47.25">
      <c r="A108" s="67">
        <v>83</v>
      </c>
      <c r="B108" s="67" t="s">
        <v>406</v>
      </c>
      <c r="C108" s="67" t="s">
        <v>407</v>
      </c>
      <c r="D108" s="67" t="s">
        <v>401</v>
      </c>
      <c r="E108" s="70"/>
      <c r="F108" s="71">
        <v>26954053.309999999</v>
      </c>
      <c r="G108" s="71"/>
      <c r="H108" s="71"/>
      <c r="I108" s="71">
        <f t="shared" si="9"/>
        <v>26954053.309999999</v>
      </c>
      <c r="J108" s="67" t="s">
        <v>38</v>
      </c>
      <c r="K108" s="67" t="s">
        <v>405</v>
      </c>
    </row>
    <row r="109" spans="1:11" s="73" customFormat="1" ht="63">
      <c r="A109" s="67">
        <v>84</v>
      </c>
      <c r="B109" s="67" t="s">
        <v>408</v>
      </c>
      <c r="C109" s="67" t="s">
        <v>409</v>
      </c>
      <c r="D109" s="67" t="s">
        <v>401</v>
      </c>
      <c r="E109" s="70"/>
      <c r="F109" s="71">
        <v>2495210.66</v>
      </c>
      <c r="G109" s="71"/>
      <c r="H109" s="71"/>
      <c r="I109" s="71">
        <f t="shared" si="9"/>
        <v>2495210.66</v>
      </c>
      <c r="J109" s="67" t="s">
        <v>38</v>
      </c>
      <c r="K109" s="67" t="s">
        <v>405</v>
      </c>
    </row>
    <row r="110" spans="1:11" s="73" customFormat="1" ht="78.75">
      <c r="A110" s="67">
        <v>85</v>
      </c>
      <c r="B110" s="67" t="s">
        <v>410</v>
      </c>
      <c r="C110" s="67" t="s">
        <v>411</v>
      </c>
      <c r="D110" s="67" t="s">
        <v>401</v>
      </c>
      <c r="E110" s="70"/>
      <c r="F110" s="71">
        <v>2000000</v>
      </c>
      <c r="G110" s="71"/>
      <c r="H110" s="71"/>
      <c r="I110" s="71">
        <f t="shared" si="9"/>
        <v>2000000</v>
      </c>
      <c r="J110" s="67" t="s">
        <v>38</v>
      </c>
      <c r="K110" s="67" t="s">
        <v>405</v>
      </c>
    </row>
    <row r="111" spans="1:11" s="73" customFormat="1" ht="31.5">
      <c r="A111" s="67">
        <v>86</v>
      </c>
      <c r="B111" s="67" t="s">
        <v>412</v>
      </c>
      <c r="C111" s="67" t="s">
        <v>413</v>
      </c>
      <c r="D111" s="67" t="s">
        <v>401</v>
      </c>
      <c r="E111" s="70"/>
      <c r="F111" s="71">
        <v>1649599</v>
      </c>
      <c r="G111" s="71"/>
      <c r="H111" s="71"/>
      <c r="I111" s="71">
        <f t="shared" si="9"/>
        <v>1649599</v>
      </c>
      <c r="J111" s="67" t="s">
        <v>38</v>
      </c>
      <c r="K111" s="67" t="s">
        <v>405</v>
      </c>
    </row>
    <row r="112" spans="1:11" s="73" customFormat="1" ht="63">
      <c r="A112" s="67">
        <v>87</v>
      </c>
      <c r="B112" s="67" t="s">
        <v>414</v>
      </c>
      <c r="C112" s="67" t="s">
        <v>415</v>
      </c>
      <c r="D112" s="67" t="s">
        <v>401</v>
      </c>
      <c r="E112" s="70"/>
      <c r="F112" s="71">
        <v>2000000</v>
      </c>
      <c r="G112" s="71"/>
      <c r="H112" s="71"/>
      <c r="I112" s="71">
        <f t="shared" si="9"/>
        <v>2000000</v>
      </c>
      <c r="J112" s="67" t="s">
        <v>38</v>
      </c>
      <c r="K112" s="67" t="s">
        <v>405</v>
      </c>
    </row>
    <row r="113" spans="1:11" ht="63">
      <c r="A113" s="67">
        <v>88</v>
      </c>
      <c r="B113" s="10" t="s">
        <v>162</v>
      </c>
      <c r="C113" s="10" t="s">
        <v>163</v>
      </c>
      <c r="D113" s="10" t="s">
        <v>161</v>
      </c>
      <c r="E113" s="8"/>
      <c r="F113" s="25">
        <v>6487172</v>
      </c>
      <c r="G113" s="26"/>
      <c r="H113" s="26"/>
      <c r="I113" s="26">
        <f>F113+G113+H113</f>
        <v>6487172</v>
      </c>
      <c r="J113" s="10" t="s">
        <v>19</v>
      </c>
      <c r="K113" s="10" t="s">
        <v>164</v>
      </c>
    </row>
    <row r="114" spans="1:11" ht="63">
      <c r="A114" s="67">
        <v>89</v>
      </c>
      <c r="B114" s="10" t="s">
        <v>165</v>
      </c>
      <c r="C114" s="10" t="s">
        <v>166</v>
      </c>
      <c r="D114" s="10" t="s">
        <v>161</v>
      </c>
      <c r="E114" s="8"/>
      <c r="F114" s="25">
        <v>2319000</v>
      </c>
      <c r="G114" s="26"/>
      <c r="H114" s="26"/>
      <c r="I114" s="26">
        <f t="shared" ref="I114:I131" si="10">F114+G114+H114</f>
        <v>2319000</v>
      </c>
      <c r="J114" s="10" t="s">
        <v>19</v>
      </c>
      <c r="K114" s="10" t="s">
        <v>167</v>
      </c>
    </row>
    <row r="115" spans="1:11" ht="63">
      <c r="A115" s="67">
        <v>90</v>
      </c>
      <c r="B115" s="10" t="s">
        <v>168</v>
      </c>
      <c r="C115" s="10" t="s">
        <v>169</v>
      </c>
      <c r="D115" s="10" t="s">
        <v>161</v>
      </c>
      <c r="E115" s="8"/>
      <c r="F115" s="25">
        <v>6505834</v>
      </c>
      <c r="G115" s="26"/>
      <c r="H115" s="26"/>
      <c r="I115" s="26">
        <f t="shared" si="10"/>
        <v>6505834</v>
      </c>
      <c r="J115" s="10" t="s">
        <v>19</v>
      </c>
      <c r="K115" s="10" t="s">
        <v>164</v>
      </c>
    </row>
    <row r="116" spans="1:11" ht="78.75">
      <c r="A116" s="67">
        <v>91</v>
      </c>
      <c r="B116" s="10" t="s">
        <v>170</v>
      </c>
      <c r="C116" s="10" t="s">
        <v>171</v>
      </c>
      <c r="D116" s="10" t="s">
        <v>161</v>
      </c>
      <c r="E116" s="8"/>
      <c r="F116" s="25">
        <v>2000000</v>
      </c>
      <c r="G116" s="26"/>
      <c r="H116" s="26"/>
      <c r="I116" s="26">
        <f t="shared" si="10"/>
        <v>2000000</v>
      </c>
      <c r="J116" s="10" t="s">
        <v>19</v>
      </c>
      <c r="K116" s="10" t="s">
        <v>164</v>
      </c>
    </row>
    <row r="117" spans="1:11" ht="63">
      <c r="A117" s="67">
        <v>92</v>
      </c>
      <c r="B117" s="10" t="s">
        <v>172</v>
      </c>
      <c r="C117" s="10" t="s">
        <v>173</v>
      </c>
      <c r="D117" s="10" t="s">
        <v>161</v>
      </c>
      <c r="E117" s="8"/>
      <c r="F117" s="25">
        <v>2050000</v>
      </c>
      <c r="G117" s="26"/>
      <c r="H117" s="26"/>
      <c r="I117" s="26">
        <f t="shared" si="10"/>
        <v>2050000</v>
      </c>
      <c r="J117" s="10" t="s">
        <v>19</v>
      </c>
      <c r="K117" s="10" t="s">
        <v>164</v>
      </c>
    </row>
    <row r="118" spans="1:11" ht="63">
      <c r="A118" s="67">
        <v>93</v>
      </c>
      <c r="B118" s="10" t="s">
        <v>174</v>
      </c>
      <c r="C118" s="10" t="s">
        <v>175</v>
      </c>
      <c r="D118" s="10" t="s">
        <v>161</v>
      </c>
      <c r="E118" s="8"/>
      <c r="F118" s="25">
        <v>2000000</v>
      </c>
      <c r="G118" s="26"/>
      <c r="H118" s="26"/>
      <c r="I118" s="26">
        <f t="shared" si="10"/>
        <v>2000000</v>
      </c>
      <c r="J118" s="10" t="s">
        <v>19</v>
      </c>
      <c r="K118" s="10" t="s">
        <v>164</v>
      </c>
    </row>
    <row r="119" spans="1:11" ht="63">
      <c r="A119" s="67">
        <v>94</v>
      </c>
      <c r="B119" s="10" t="s">
        <v>176</v>
      </c>
      <c r="C119" s="10" t="s">
        <v>177</v>
      </c>
      <c r="D119" s="10" t="s">
        <v>161</v>
      </c>
      <c r="E119" s="8"/>
      <c r="F119" s="25">
        <v>6464963</v>
      </c>
      <c r="G119" s="26"/>
      <c r="H119" s="26"/>
      <c r="I119" s="26">
        <f t="shared" si="10"/>
        <v>6464963</v>
      </c>
      <c r="J119" s="10" t="s">
        <v>19</v>
      </c>
      <c r="K119" s="10" t="s">
        <v>164</v>
      </c>
    </row>
    <row r="120" spans="1:11" ht="63">
      <c r="A120" s="67">
        <v>95</v>
      </c>
      <c r="B120" s="10" t="s">
        <v>178</v>
      </c>
      <c r="C120" s="10" t="s">
        <v>179</v>
      </c>
      <c r="D120" s="10" t="s">
        <v>161</v>
      </c>
      <c r="E120" s="8"/>
      <c r="F120" s="25">
        <v>1000000</v>
      </c>
      <c r="G120" s="26"/>
      <c r="H120" s="26"/>
      <c r="I120" s="26">
        <f t="shared" si="10"/>
        <v>1000000</v>
      </c>
      <c r="J120" s="10" t="s">
        <v>19</v>
      </c>
      <c r="K120" s="10" t="s">
        <v>164</v>
      </c>
    </row>
    <row r="121" spans="1:11" ht="63">
      <c r="A121" s="67">
        <v>96</v>
      </c>
      <c r="B121" s="10" t="s">
        <v>180</v>
      </c>
      <c r="C121" s="10" t="s">
        <v>181</v>
      </c>
      <c r="D121" s="10" t="s">
        <v>161</v>
      </c>
      <c r="E121" s="8"/>
      <c r="F121" s="25">
        <v>9037902</v>
      </c>
      <c r="G121" s="26"/>
      <c r="H121" s="26"/>
      <c r="I121" s="26">
        <f t="shared" si="10"/>
        <v>9037902</v>
      </c>
      <c r="J121" s="10" t="s">
        <v>19</v>
      </c>
      <c r="K121" s="10" t="s">
        <v>164</v>
      </c>
    </row>
    <row r="122" spans="1:11" ht="63">
      <c r="A122" s="67">
        <v>97</v>
      </c>
      <c r="B122" s="10" t="s">
        <v>182</v>
      </c>
      <c r="C122" s="10" t="s">
        <v>183</v>
      </c>
      <c r="D122" s="10" t="s">
        <v>161</v>
      </c>
      <c r="E122" s="8"/>
      <c r="F122" s="25">
        <v>764629.18</v>
      </c>
      <c r="G122" s="26"/>
      <c r="H122" s="26"/>
      <c r="I122" s="26">
        <f>F122+G122+H122</f>
        <v>764629.18</v>
      </c>
      <c r="J122" s="10" t="s">
        <v>19</v>
      </c>
      <c r="K122" s="10" t="s">
        <v>164</v>
      </c>
    </row>
    <row r="123" spans="1:11" ht="41.25" customHeight="1">
      <c r="A123" s="67">
        <v>98</v>
      </c>
      <c r="B123" s="10" t="s">
        <v>184</v>
      </c>
      <c r="C123" s="10" t="s">
        <v>185</v>
      </c>
      <c r="D123" s="10" t="s">
        <v>161</v>
      </c>
      <c r="E123" s="8"/>
      <c r="F123" s="25">
        <v>1200000</v>
      </c>
      <c r="G123" s="26"/>
      <c r="H123" s="26"/>
      <c r="I123" s="26">
        <f>F123+G123+H123</f>
        <v>1200000</v>
      </c>
      <c r="J123" s="10" t="s">
        <v>19</v>
      </c>
      <c r="K123" s="10" t="s">
        <v>164</v>
      </c>
    </row>
    <row r="124" spans="1:11" ht="46.5" customHeight="1">
      <c r="A124" s="67">
        <v>99</v>
      </c>
      <c r="B124" s="10" t="s">
        <v>186</v>
      </c>
      <c r="C124" s="10" t="s">
        <v>187</v>
      </c>
      <c r="D124" s="10" t="s">
        <v>161</v>
      </c>
      <c r="E124" s="8"/>
      <c r="F124" s="25">
        <v>1000000</v>
      </c>
      <c r="G124" s="26"/>
      <c r="H124" s="26"/>
      <c r="I124" s="26">
        <f>F124+G124+H124</f>
        <v>1000000</v>
      </c>
      <c r="J124" s="10" t="s">
        <v>19</v>
      </c>
      <c r="K124" s="10" t="s">
        <v>164</v>
      </c>
    </row>
    <row r="125" spans="1:11" ht="26.25" customHeight="1">
      <c r="B125" s="97" t="s">
        <v>46</v>
      </c>
      <c r="C125" s="98"/>
      <c r="D125" s="10"/>
      <c r="E125" s="8"/>
      <c r="F125" s="25"/>
      <c r="G125" s="26"/>
      <c r="H125" s="26"/>
      <c r="I125" s="26"/>
      <c r="J125" s="8"/>
      <c r="K125" s="8"/>
    </row>
    <row r="126" spans="1:11" ht="47.25">
      <c r="A126" s="67">
        <v>100</v>
      </c>
      <c r="B126" s="10" t="s">
        <v>188</v>
      </c>
      <c r="C126" s="10" t="s">
        <v>189</v>
      </c>
      <c r="D126" s="10" t="s">
        <v>161</v>
      </c>
      <c r="E126" s="8"/>
      <c r="F126" s="25">
        <v>5000000</v>
      </c>
      <c r="G126" s="25"/>
      <c r="H126" s="25"/>
      <c r="I126" s="26">
        <f t="shared" si="10"/>
        <v>5000000</v>
      </c>
      <c r="J126" s="10" t="s">
        <v>19</v>
      </c>
      <c r="K126" s="10" t="s">
        <v>190</v>
      </c>
    </row>
    <row r="127" spans="1:11" ht="39.75" customHeight="1">
      <c r="A127" s="67">
        <v>101</v>
      </c>
      <c r="B127" s="10" t="s">
        <v>191</v>
      </c>
      <c r="C127" s="10" t="s">
        <v>192</v>
      </c>
      <c r="D127" s="10" t="s">
        <v>161</v>
      </c>
      <c r="E127" s="8"/>
      <c r="F127" s="25">
        <v>1000000</v>
      </c>
      <c r="G127" s="25">
        <v>7400000</v>
      </c>
      <c r="H127" s="25"/>
      <c r="I127" s="26">
        <f t="shared" si="10"/>
        <v>8400000</v>
      </c>
      <c r="J127" s="10" t="s">
        <v>19</v>
      </c>
      <c r="K127" s="10" t="s">
        <v>164</v>
      </c>
    </row>
    <row r="128" spans="1:11" ht="47.25">
      <c r="A128" s="67">
        <v>102</v>
      </c>
      <c r="B128" s="10" t="s">
        <v>193</v>
      </c>
      <c r="C128" s="10" t="s">
        <v>194</v>
      </c>
      <c r="D128" s="10" t="s">
        <v>161</v>
      </c>
      <c r="E128" s="8"/>
      <c r="F128" s="25">
        <v>8200000</v>
      </c>
      <c r="G128" s="25"/>
      <c r="H128" s="25"/>
      <c r="I128" s="26">
        <f t="shared" si="10"/>
        <v>8200000</v>
      </c>
      <c r="J128" s="10" t="s">
        <v>19</v>
      </c>
      <c r="K128" s="10" t="s">
        <v>167</v>
      </c>
    </row>
    <row r="129" spans="1:11" ht="47.25">
      <c r="A129" s="67">
        <v>103</v>
      </c>
      <c r="B129" s="10" t="s">
        <v>195</v>
      </c>
      <c r="C129" s="10" t="s">
        <v>196</v>
      </c>
      <c r="D129" s="10" t="s">
        <v>161</v>
      </c>
      <c r="E129" s="8"/>
      <c r="F129" s="25">
        <v>2000000</v>
      </c>
      <c r="G129" s="25"/>
      <c r="H129" s="25"/>
      <c r="I129" s="26">
        <f t="shared" si="10"/>
        <v>2000000</v>
      </c>
      <c r="J129" s="10" t="s">
        <v>19</v>
      </c>
      <c r="K129" s="10" t="s">
        <v>167</v>
      </c>
    </row>
    <row r="130" spans="1:11" ht="63">
      <c r="A130" s="67">
        <v>104</v>
      </c>
      <c r="B130" s="10" t="s">
        <v>197</v>
      </c>
      <c r="C130" s="10" t="s">
        <v>198</v>
      </c>
      <c r="D130" s="10" t="s">
        <v>161</v>
      </c>
      <c r="E130" s="8"/>
      <c r="F130" s="25">
        <v>650000</v>
      </c>
      <c r="G130" s="25">
        <v>6500000</v>
      </c>
      <c r="H130" s="25">
        <v>6500000</v>
      </c>
      <c r="I130" s="26">
        <f t="shared" si="10"/>
        <v>13650000</v>
      </c>
      <c r="J130" s="10" t="s">
        <v>19</v>
      </c>
      <c r="K130" s="10" t="s">
        <v>167</v>
      </c>
    </row>
    <row r="131" spans="1:11" ht="75.75" customHeight="1">
      <c r="A131" s="67">
        <v>105</v>
      </c>
      <c r="B131" s="10" t="s">
        <v>199</v>
      </c>
      <c r="C131" s="10" t="s">
        <v>200</v>
      </c>
      <c r="D131" s="10" t="s">
        <v>161</v>
      </c>
      <c r="E131" s="8"/>
      <c r="F131" s="25">
        <v>500000</v>
      </c>
      <c r="G131" s="25">
        <v>12100000</v>
      </c>
      <c r="H131" s="25">
        <v>7100000</v>
      </c>
      <c r="I131" s="26">
        <f t="shared" si="10"/>
        <v>19700000</v>
      </c>
      <c r="J131" s="10" t="s">
        <v>19</v>
      </c>
      <c r="K131" s="10" t="s">
        <v>164</v>
      </c>
    </row>
    <row r="132" spans="1:11" ht="78.75">
      <c r="A132" s="67">
        <v>106</v>
      </c>
      <c r="B132" s="10" t="s">
        <v>201</v>
      </c>
      <c r="C132" s="10" t="s">
        <v>202</v>
      </c>
      <c r="D132" s="10" t="s">
        <v>161</v>
      </c>
      <c r="E132" s="8"/>
      <c r="F132" s="25">
        <v>2000000</v>
      </c>
      <c r="G132" s="25"/>
      <c r="H132" s="25"/>
      <c r="I132" s="26">
        <f>F132+G132+H132</f>
        <v>2000000</v>
      </c>
      <c r="J132" s="37" t="s">
        <v>38</v>
      </c>
      <c r="K132" s="10" t="s">
        <v>164</v>
      </c>
    </row>
    <row r="133" spans="1:11" s="12" customFormat="1" ht="21" customHeight="1">
      <c r="A133" s="83"/>
      <c r="B133" s="93" t="s">
        <v>203</v>
      </c>
      <c r="C133" s="94"/>
      <c r="D133" s="83"/>
      <c r="E133" s="83"/>
      <c r="F133" s="85">
        <f>SUM(F135:F187)</f>
        <v>215713563.13</v>
      </c>
      <c r="G133" s="85">
        <f t="shared" ref="G133:I133" si="11">SUM(G135:G187)</f>
        <v>119800000</v>
      </c>
      <c r="H133" s="85">
        <f t="shared" si="11"/>
        <v>64000000</v>
      </c>
      <c r="I133" s="85">
        <f t="shared" si="11"/>
        <v>399513563.13</v>
      </c>
      <c r="J133" s="83"/>
      <c r="K133" s="83"/>
    </row>
    <row r="134" spans="1:11" ht="32.25" customHeight="1">
      <c r="B134" s="115" t="s">
        <v>16</v>
      </c>
      <c r="C134" s="116"/>
      <c r="D134" s="44"/>
      <c r="E134" s="45"/>
      <c r="F134" s="59"/>
      <c r="G134" s="46"/>
      <c r="H134" s="46"/>
      <c r="I134" s="46"/>
      <c r="J134" s="45"/>
      <c r="K134" s="45"/>
    </row>
    <row r="135" spans="1:11" s="76" customFormat="1" ht="63">
      <c r="A135" s="67">
        <v>107</v>
      </c>
      <c r="B135" s="67" t="s">
        <v>416</v>
      </c>
      <c r="C135" s="67" t="s">
        <v>417</v>
      </c>
      <c r="D135" s="67" t="s">
        <v>203</v>
      </c>
      <c r="E135" s="74"/>
      <c r="F135" s="71">
        <v>42000000</v>
      </c>
      <c r="G135" s="75"/>
      <c r="H135" s="75"/>
      <c r="I135" s="71">
        <f t="shared" ref="I135:I147" si="12">SUM(F135:H135)</f>
        <v>42000000</v>
      </c>
      <c r="J135" s="67" t="s">
        <v>38</v>
      </c>
      <c r="K135" s="70" t="s">
        <v>418</v>
      </c>
    </row>
    <row r="136" spans="1:11" s="76" customFormat="1" ht="63">
      <c r="A136" s="67">
        <v>108</v>
      </c>
      <c r="B136" s="67" t="s">
        <v>419</v>
      </c>
      <c r="C136" s="67" t="s">
        <v>420</v>
      </c>
      <c r="D136" s="67" t="s">
        <v>203</v>
      </c>
      <c r="E136" s="74"/>
      <c r="F136" s="71">
        <v>32920000</v>
      </c>
      <c r="G136" s="75"/>
      <c r="H136" s="75"/>
      <c r="I136" s="71">
        <f t="shared" si="12"/>
        <v>32920000</v>
      </c>
      <c r="J136" s="67" t="s">
        <v>38</v>
      </c>
      <c r="K136" s="70" t="s">
        <v>418</v>
      </c>
    </row>
    <row r="137" spans="1:11" s="76" customFormat="1" ht="63">
      <c r="A137" s="67">
        <v>109</v>
      </c>
      <c r="B137" s="67" t="s">
        <v>421</v>
      </c>
      <c r="C137" s="67" t="s">
        <v>422</v>
      </c>
      <c r="D137" s="67" t="s">
        <v>203</v>
      </c>
      <c r="E137" s="74"/>
      <c r="F137" s="71">
        <v>26924928.940000001</v>
      </c>
      <c r="G137" s="75"/>
      <c r="H137" s="75"/>
      <c r="I137" s="71">
        <f t="shared" si="12"/>
        <v>26924928.940000001</v>
      </c>
      <c r="J137" s="67" t="s">
        <v>38</v>
      </c>
      <c r="K137" s="70" t="s">
        <v>418</v>
      </c>
    </row>
    <row r="138" spans="1:11" s="76" customFormat="1" ht="47.25">
      <c r="A138" s="67">
        <v>110</v>
      </c>
      <c r="B138" s="67" t="s">
        <v>423</v>
      </c>
      <c r="C138" s="67" t="s">
        <v>424</v>
      </c>
      <c r="D138" s="67" t="s">
        <v>203</v>
      </c>
      <c r="E138" s="74"/>
      <c r="F138" s="71">
        <v>12279743.779999999</v>
      </c>
      <c r="G138" s="75"/>
      <c r="H138" s="75"/>
      <c r="I138" s="71">
        <f t="shared" si="12"/>
        <v>12279743.779999999</v>
      </c>
      <c r="J138" s="67" t="s">
        <v>38</v>
      </c>
      <c r="K138" s="70" t="s">
        <v>418</v>
      </c>
    </row>
    <row r="139" spans="1:11" s="76" customFormat="1" ht="63">
      <c r="A139" s="67">
        <v>111</v>
      </c>
      <c r="B139" s="67" t="s">
        <v>425</v>
      </c>
      <c r="C139" s="67" t="s">
        <v>426</v>
      </c>
      <c r="D139" s="67" t="s">
        <v>203</v>
      </c>
      <c r="E139" s="74"/>
      <c r="F139" s="71">
        <v>10108671.460000001</v>
      </c>
      <c r="G139" s="75"/>
      <c r="H139" s="75"/>
      <c r="I139" s="71">
        <f t="shared" si="12"/>
        <v>10108671.460000001</v>
      </c>
      <c r="J139" s="67" t="s">
        <v>38</v>
      </c>
      <c r="K139" s="70" t="s">
        <v>418</v>
      </c>
    </row>
    <row r="140" spans="1:11" s="76" customFormat="1" ht="63">
      <c r="A140" s="67">
        <v>112</v>
      </c>
      <c r="B140" s="67" t="s">
        <v>427</v>
      </c>
      <c r="C140" s="67" t="s">
        <v>428</v>
      </c>
      <c r="D140" s="67" t="s">
        <v>203</v>
      </c>
      <c r="E140" s="74"/>
      <c r="F140" s="71">
        <v>10000000</v>
      </c>
      <c r="G140" s="75"/>
      <c r="H140" s="75"/>
      <c r="I140" s="71">
        <f t="shared" si="12"/>
        <v>10000000</v>
      </c>
      <c r="J140" s="67" t="s">
        <v>38</v>
      </c>
      <c r="K140" s="70" t="s">
        <v>418</v>
      </c>
    </row>
    <row r="141" spans="1:11" s="76" customFormat="1" ht="63">
      <c r="A141" s="67">
        <v>113</v>
      </c>
      <c r="B141" s="67" t="s">
        <v>429</v>
      </c>
      <c r="C141" s="67" t="s">
        <v>430</v>
      </c>
      <c r="D141" s="67" t="s">
        <v>203</v>
      </c>
      <c r="E141" s="74"/>
      <c r="F141" s="71">
        <v>8517737</v>
      </c>
      <c r="G141" s="75"/>
      <c r="H141" s="75"/>
      <c r="I141" s="71">
        <f t="shared" si="12"/>
        <v>8517737</v>
      </c>
      <c r="J141" s="67" t="s">
        <v>38</v>
      </c>
      <c r="K141" s="70" t="s">
        <v>418</v>
      </c>
    </row>
    <row r="142" spans="1:11" s="76" customFormat="1" ht="63">
      <c r="A142" s="67">
        <v>114</v>
      </c>
      <c r="B142" s="67" t="s">
        <v>431</v>
      </c>
      <c r="C142" s="67" t="s">
        <v>432</v>
      </c>
      <c r="D142" s="67" t="s">
        <v>203</v>
      </c>
      <c r="E142" s="74"/>
      <c r="F142" s="71">
        <v>5800000</v>
      </c>
      <c r="G142" s="75"/>
      <c r="H142" s="75"/>
      <c r="I142" s="71">
        <f t="shared" si="12"/>
        <v>5800000</v>
      </c>
      <c r="J142" s="67" t="s">
        <v>38</v>
      </c>
      <c r="K142" s="70" t="s">
        <v>418</v>
      </c>
    </row>
    <row r="143" spans="1:11" s="76" customFormat="1" ht="31.5">
      <c r="A143" s="67">
        <v>115</v>
      </c>
      <c r="B143" s="67" t="s">
        <v>433</v>
      </c>
      <c r="C143" s="67" t="s">
        <v>434</v>
      </c>
      <c r="D143" s="67" t="s">
        <v>203</v>
      </c>
      <c r="E143" s="74"/>
      <c r="F143" s="71">
        <v>1728579.6</v>
      </c>
      <c r="G143" s="75"/>
      <c r="H143" s="75"/>
      <c r="I143" s="71">
        <f t="shared" si="12"/>
        <v>1728579.6</v>
      </c>
      <c r="J143" s="67" t="s">
        <v>38</v>
      </c>
      <c r="K143" s="70" t="s">
        <v>418</v>
      </c>
    </row>
    <row r="144" spans="1:11" s="76" customFormat="1" ht="126">
      <c r="A144" s="67">
        <v>116</v>
      </c>
      <c r="B144" s="67" t="s">
        <v>435</v>
      </c>
      <c r="C144" s="67" t="s">
        <v>436</v>
      </c>
      <c r="D144" s="67" t="s">
        <v>203</v>
      </c>
      <c r="E144" s="74"/>
      <c r="F144" s="71">
        <v>1667322.51</v>
      </c>
      <c r="G144" s="75"/>
      <c r="H144" s="75"/>
      <c r="I144" s="71">
        <f t="shared" si="12"/>
        <v>1667322.51</v>
      </c>
      <c r="J144" s="67" t="s">
        <v>38</v>
      </c>
      <c r="K144" s="70" t="s">
        <v>418</v>
      </c>
    </row>
    <row r="145" spans="1:11" s="76" customFormat="1" ht="47.25">
      <c r="A145" s="67">
        <v>117</v>
      </c>
      <c r="B145" s="67" t="s">
        <v>437</v>
      </c>
      <c r="C145" s="67" t="s">
        <v>438</v>
      </c>
      <c r="D145" s="67" t="s">
        <v>203</v>
      </c>
      <c r="E145" s="74"/>
      <c r="F145" s="71">
        <v>1385278.87</v>
      </c>
      <c r="G145" s="75"/>
      <c r="H145" s="75"/>
      <c r="I145" s="71">
        <f t="shared" si="12"/>
        <v>1385278.87</v>
      </c>
      <c r="J145" s="67" t="s">
        <v>38</v>
      </c>
      <c r="K145" s="70" t="s">
        <v>418</v>
      </c>
    </row>
    <row r="146" spans="1:11" s="76" customFormat="1" ht="47.25">
      <c r="A146" s="67">
        <v>118</v>
      </c>
      <c r="B146" s="67" t="s">
        <v>439</v>
      </c>
      <c r="C146" s="67" t="s">
        <v>440</v>
      </c>
      <c r="D146" s="67" t="s">
        <v>203</v>
      </c>
      <c r="E146" s="74"/>
      <c r="F146" s="71">
        <v>914084.25</v>
      </c>
      <c r="G146" s="75"/>
      <c r="H146" s="75"/>
      <c r="I146" s="71">
        <f t="shared" si="12"/>
        <v>914084.25</v>
      </c>
      <c r="J146" s="67" t="s">
        <v>38</v>
      </c>
      <c r="K146" s="70" t="s">
        <v>418</v>
      </c>
    </row>
    <row r="147" spans="1:11" s="76" customFormat="1" ht="63">
      <c r="A147" s="67">
        <v>119</v>
      </c>
      <c r="B147" s="67" t="s">
        <v>441</v>
      </c>
      <c r="C147" s="67" t="s">
        <v>442</v>
      </c>
      <c r="D147" s="67" t="s">
        <v>203</v>
      </c>
      <c r="E147" s="74"/>
      <c r="F147" s="71">
        <v>572139.43000000005</v>
      </c>
      <c r="G147" s="75"/>
      <c r="H147" s="75"/>
      <c r="I147" s="71">
        <f t="shared" si="12"/>
        <v>572139.43000000005</v>
      </c>
      <c r="J147" s="67" t="s">
        <v>38</v>
      </c>
      <c r="K147" s="70" t="s">
        <v>418</v>
      </c>
    </row>
    <row r="148" spans="1:11" s="31" customFormat="1" ht="42.75">
      <c r="A148" s="67">
        <v>120</v>
      </c>
      <c r="B148" s="10" t="s">
        <v>204</v>
      </c>
      <c r="C148" s="10" t="s">
        <v>205</v>
      </c>
      <c r="D148" s="10" t="s">
        <v>203</v>
      </c>
      <c r="E148" s="30"/>
      <c r="F148" s="25">
        <v>10000000</v>
      </c>
      <c r="G148" s="49"/>
      <c r="H148" s="49"/>
      <c r="I148" s="26">
        <f t="shared" ref="I148:I187" si="13">F148+G148+H148</f>
        <v>10000000</v>
      </c>
      <c r="J148" s="10" t="s">
        <v>19</v>
      </c>
      <c r="K148" s="50" t="s">
        <v>206</v>
      </c>
    </row>
    <row r="149" spans="1:11" s="12" customFormat="1" ht="94.5">
      <c r="A149" s="67">
        <v>121</v>
      </c>
      <c r="B149" s="40" t="s">
        <v>207</v>
      </c>
      <c r="C149" s="40" t="s">
        <v>208</v>
      </c>
      <c r="D149" s="40" t="s">
        <v>203</v>
      </c>
      <c r="E149" s="47"/>
      <c r="F149" s="60">
        <v>5163867</v>
      </c>
      <c r="G149" s="48"/>
      <c r="H149" s="48"/>
      <c r="I149" s="26">
        <f t="shared" si="13"/>
        <v>5163867</v>
      </c>
      <c r="J149" s="40" t="s">
        <v>19</v>
      </c>
      <c r="K149" s="40" t="s">
        <v>206</v>
      </c>
    </row>
    <row r="150" spans="1:11" s="12" customFormat="1" ht="94.5">
      <c r="A150" s="67">
        <v>122</v>
      </c>
      <c r="B150" s="10" t="s">
        <v>209</v>
      </c>
      <c r="C150" s="10" t="s">
        <v>210</v>
      </c>
      <c r="D150" s="10" t="s">
        <v>203</v>
      </c>
      <c r="E150" s="14"/>
      <c r="F150" s="25">
        <v>1000000</v>
      </c>
      <c r="G150" s="27"/>
      <c r="H150" s="27"/>
      <c r="I150" s="26">
        <f t="shared" si="13"/>
        <v>1000000</v>
      </c>
      <c r="J150" s="10" t="s">
        <v>38</v>
      </c>
      <c r="K150" s="10" t="s">
        <v>206</v>
      </c>
    </row>
    <row r="151" spans="1:11" s="12" customFormat="1" ht="78.75">
      <c r="A151" s="67">
        <v>123</v>
      </c>
      <c r="B151" s="10" t="s">
        <v>211</v>
      </c>
      <c r="C151" s="10" t="s">
        <v>212</v>
      </c>
      <c r="D151" s="10" t="s">
        <v>203</v>
      </c>
      <c r="E151" s="14"/>
      <c r="F151" s="25">
        <v>100000</v>
      </c>
      <c r="G151" s="27"/>
      <c r="H151" s="27"/>
      <c r="I151" s="26">
        <f t="shared" si="13"/>
        <v>100000</v>
      </c>
      <c r="J151" s="10" t="s">
        <v>38</v>
      </c>
      <c r="K151" s="10" t="s">
        <v>206</v>
      </c>
    </row>
    <row r="152" spans="1:11" s="12" customFormat="1" ht="63">
      <c r="A152" s="67">
        <v>124</v>
      </c>
      <c r="B152" s="10" t="s">
        <v>213</v>
      </c>
      <c r="C152" s="10" t="s">
        <v>214</v>
      </c>
      <c r="D152" s="10" t="s">
        <v>203</v>
      </c>
      <c r="E152" s="14"/>
      <c r="F152" s="25">
        <v>100000</v>
      </c>
      <c r="G152" s="27"/>
      <c r="H152" s="27"/>
      <c r="I152" s="26">
        <f t="shared" si="13"/>
        <v>100000</v>
      </c>
      <c r="J152" s="10" t="s">
        <v>38</v>
      </c>
      <c r="K152" s="10" t="s">
        <v>206</v>
      </c>
    </row>
    <row r="153" spans="1:11" s="12" customFormat="1" ht="78.75">
      <c r="A153" s="67">
        <v>125</v>
      </c>
      <c r="B153" s="10" t="s">
        <v>215</v>
      </c>
      <c r="C153" s="10" t="s">
        <v>216</v>
      </c>
      <c r="D153" s="10" t="s">
        <v>203</v>
      </c>
      <c r="E153" s="14"/>
      <c r="F153" s="25">
        <v>304956</v>
      </c>
      <c r="G153" s="27"/>
      <c r="H153" s="27"/>
      <c r="I153" s="26">
        <f t="shared" si="13"/>
        <v>304956</v>
      </c>
      <c r="J153" s="10" t="s">
        <v>19</v>
      </c>
      <c r="K153" s="10" t="s">
        <v>206</v>
      </c>
    </row>
    <row r="154" spans="1:11" s="12" customFormat="1" ht="63">
      <c r="A154" s="67">
        <v>126</v>
      </c>
      <c r="B154" s="10" t="s">
        <v>217</v>
      </c>
      <c r="C154" s="10" t="s">
        <v>218</v>
      </c>
      <c r="D154" s="10" t="s">
        <v>203</v>
      </c>
      <c r="E154" s="14"/>
      <c r="F154" s="25">
        <v>1200000</v>
      </c>
      <c r="G154" s="27"/>
      <c r="H154" s="27"/>
      <c r="I154" s="26">
        <f t="shared" si="13"/>
        <v>1200000</v>
      </c>
      <c r="J154" s="10" t="s">
        <v>19</v>
      </c>
      <c r="K154" s="10" t="s">
        <v>206</v>
      </c>
    </row>
    <row r="155" spans="1:11" s="12" customFormat="1" ht="63">
      <c r="A155" s="67">
        <v>127</v>
      </c>
      <c r="B155" s="10" t="s">
        <v>219</v>
      </c>
      <c r="C155" s="10" t="s">
        <v>220</v>
      </c>
      <c r="D155" s="10" t="s">
        <v>203</v>
      </c>
      <c r="E155" s="14"/>
      <c r="F155" s="25">
        <v>7000000</v>
      </c>
      <c r="G155" s="27"/>
      <c r="H155" s="27"/>
      <c r="I155" s="26">
        <f t="shared" si="13"/>
        <v>7000000</v>
      </c>
      <c r="J155" s="10" t="s">
        <v>19</v>
      </c>
      <c r="K155" s="10" t="s">
        <v>206</v>
      </c>
    </row>
    <row r="156" spans="1:11" s="12" customFormat="1" ht="63">
      <c r="A156" s="67">
        <v>128</v>
      </c>
      <c r="B156" s="10" t="s">
        <v>221</v>
      </c>
      <c r="C156" s="10" t="s">
        <v>222</v>
      </c>
      <c r="D156" s="10" t="s">
        <v>203</v>
      </c>
      <c r="E156" s="14"/>
      <c r="F156" s="25">
        <v>7000000</v>
      </c>
      <c r="G156" s="27"/>
      <c r="H156" s="27"/>
      <c r="I156" s="26">
        <f t="shared" si="13"/>
        <v>7000000</v>
      </c>
      <c r="J156" s="10" t="s">
        <v>19</v>
      </c>
      <c r="K156" s="10" t="s">
        <v>206</v>
      </c>
    </row>
    <row r="157" spans="1:11" s="12" customFormat="1" ht="63">
      <c r="A157" s="67">
        <v>129</v>
      </c>
      <c r="B157" s="10" t="s">
        <v>223</v>
      </c>
      <c r="C157" s="10" t="s">
        <v>224</v>
      </c>
      <c r="D157" s="10" t="s">
        <v>203</v>
      </c>
      <c r="E157" s="14"/>
      <c r="F157" s="25">
        <v>521227.73000000045</v>
      </c>
      <c r="G157" s="27"/>
      <c r="H157" s="27"/>
      <c r="I157" s="26">
        <f t="shared" si="13"/>
        <v>521227.73000000045</v>
      </c>
      <c r="J157" s="10" t="s">
        <v>19</v>
      </c>
      <c r="K157" s="10" t="s">
        <v>206</v>
      </c>
    </row>
    <row r="158" spans="1:11" s="12" customFormat="1" ht="94.5">
      <c r="A158" s="67">
        <v>130</v>
      </c>
      <c r="B158" s="10" t="s">
        <v>225</v>
      </c>
      <c r="C158" s="10" t="s">
        <v>226</v>
      </c>
      <c r="D158" s="10" t="s">
        <v>203</v>
      </c>
      <c r="E158" s="14"/>
      <c r="F158" s="25">
        <v>977949.08000000007</v>
      </c>
      <c r="G158" s="26">
        <v>50000000</v>
      </c>
      <c r="H158" s="26">
        <v>42451600</v>
      </c>
      <c r="I158" s="26">
        <f t="shared" si="13"/>
        <v>93429549.079999998</v>
      </c>
      <c r="J158" s="10" t="s">
        <v>19</v>
      </c>
      <c r="K158" s="10" t="s">
        <v>206</v>
      </c>
    </row>
    <row r="159" spans="1:11" s="12" customFormat="1" ht="63">
      <c r="A159" s="67">
        <v>131</v>
      </c>
      <c r="B159" s="10" t="s">
        <v>227</v>
      </c>
      <c r="C159" s="10" t="s">
        <v>228</v>
      </c>
      <c r="D159" s="10" t="s">
        <v>203</v>
      </c>
      <c r="E159" s="14"/>
      <c r="F159" s="25">
        <v>750000</v>
      </c>
      <c r="G159" s="27"/>
      <c r="H159" s="27"/>
      <c r="I159" s="26">
        <f t="shared" si="13"/>
        <v>750000</v>
      </c>
      <c r="J159" s="10" t="s">
        <v>19</v>
      </c>
      <c r="K159" s="10" t="s">
        <v>206</v>
      </c>
    </row>
    <row r="160" spans="1:11" s="12" customFormat="1" ht="94.5">
      <c r="A160" s="67">
        <v>132</v>
      </c>
      <c r="B160" s="10" t="s">
        <v>229</v>
      </c>
      <c r="C160" s="10" t="s">
        <v>230</v>
      </c>
      <c r="D160" s="10" t="s">
        <v>203</v>
      </c>
      <c r="E160" s="14"/>
      <c r="F160" s="25">
        <v>1261493</v>
      </c>
      <c r="G160" s="27"/>
      <c r="H160" s="27"/>
      <c r="I160" s="26">
        <f t="shared" si="13"/>
        <v>1261493</v>
      </c>
      <c r="J160" s="10" t="s">
        <v>19</v>
      </c>
      <c r="K160" s="10" t="s">
        <v>206</v>
      </c>
    </row>
    <row r="161" spans="1:11" s="12" customFormat="1" ht="63">
      <c r="A161" s="67">
        <v>133</v>
      </c>
      <c r="B161" s="10" t="s">
        <v>231</v>
      </c>
      <c r="C161" s="10" t="s">
        <v>232</v>
      </c>
      <c r="D161" s="10" t="s">
        <v>203</v>
      </c>
      <c r="E161" s="14"/>
      <c r="F161" s="25">
        <v>200000</v>
      </c>
      <c r="G161" s="27"/>
      <c r="H161" s="27"/>
      <c r="I161" s="26">
        <f t="shared" si="13"/>
        <v>200000</v>
      </c>
      <c r="J161" s="10" t="s">
        <v>19</v>
      </c>
      <c r="K161" s="10" t="s">
        <v>206</v>
      </c>
    </row>
    <row r="162" spans="1:11" s="12" customFormat="1" ht="110.25">
      <c r="A162" s="67">
        <v>134</v>
      </c>
      <c r="B162" s="10" t="s">
        <v>233</v>
      </c>
      <c r="C162" s="10" t="s">
        <v>234</v>
      </c>
      <c r="D162" s="10" t="s">
        <v>203</v>
      </c>
      <c r="E162" s="14"/>
      <c r="F162" s="25">
        <v>3391156.1</v>
      </c>
      <c r="G162" s="27"/>
      <c r="H162" s="27"/>
      <c r="I162" s="26">
        <f t="shared" si="13"/>
        <v>3391156.1</v>
      </c>
      <c r="J162" s="10" t="s">
        <v>19</v>
      </c>
      <c r="K162" s="10" t="s">
        <v>206</v>
      </c>
    </row>
    <row r="163" spans="1:11" s="12" customFormat="1" ht="63">
      <c r="A163" s="67">
        <v>135</v>
      </c>
      <c r="B163" s="10" t="s">
        <v>235</v>
      </c>
      <c r="C163" s="10" t="s">
        <v>236</v>
      </c>
      <c r="D163" s="10" t="s">
        <v>203</v>
      </c>
      <c r="E163" s="14"/>
      <c r="F163" s="25">
        <v>587670</v>
      </c>
      <c r="G163" s="27"/>
      <c r="H163" s="27"/>
      <c r="I163" s="26">
        <f t="shared" si="13"/>
        <v>587670</v>
      </c>
      <c r="J163" s="10" t="s">
        <v>19</v>
      </c>
      <c r="K163" s="10" t="s">
        <v>206</v>
      </c>
    </row>
    <row r="164" spans="1:11" s="12" customFormat="1" ht="78.75">
      <c r="A164" s="67">
        <v>136</v>
      </c>
      <c r="B164" s="10" t="s">
        <v>237</v>
      </c>
      <c r="C164" s="10" t="s">
        <v>238</v>
      </c>
      <c r="D164" s="10" t="s">
        <v>203</v>
      </c>
      <c r="E164" s="14"/>
      <c r="F164" s="25">
        <v>1480454</v>
      </c>
      <c r="G164" s="26">
        <v>30548400</v>
      </c>
      <c r="H164" s="27"/>
      <c r="I164" s="26">
        <f t="shared" si="13"/>
        <v>32028854</v>
      </c>
      <c r="J164" s="10" t="s">
        <v>19</v>
      </c>
      <c r="K164" s="10" t="s">
        <v>206</v>
      </c>
    </row>
    <row r="165" spans="1:11" s="12" customFormat="1" ht="94.5">
      <c r="A165" s="67">
        <v>137</v>
      </c>
      <c r="B165" s="10" t="s">
        <v>239</v>
      </c>
      <c r="C165" s="10" t="s">
        <v>240</v>
      </c>
      <c r="D165" s="10" t="s">
        <v>203</v>
      </c>
      <c r="E165" s="14"/>
      <c r="F165" s="25">
        <v>200000</v>
      </c>
      <c r="G165" s="27"/>
      <c r="H165" s="27"/>
      <c r="I165" s="26">
        <f t="shared" si="13"/>
        <v>200000</v>
      </c>
      <c r="J165" s="10" t="s">
        <v>19</v>
      </c>
      <c r="K165" s="10" t="s">
        <v>206</v>
      </c>
    </row>
    <row r="166" spans="1:11" s="12" customFormat="1" ht="63">
      <c r="A166" s="67">
        <v>138</v>
      </c>
      <c r="B166" s="10" t="s">
        <v>241</v>
      </c>
      <c r="C166" s="10" t="s">
        <v>242</v>
      </c>
      <c r="D166" s="10" t="s">
        <v>203</v>
      </c>
      <c r="E166" s="14"/>
      <c r="F166" s="25">
        <v>500000</v>
      </c>
      <c r="G166" s="27"/>
      <c r="H166" s="27"/>
      <c r="I166" s="26">
        <f t="shared" si="13"/>
        <v>500000</v>
      </c>
      <c r="J166" s="10" t="s">
        <v>19</v>
      </c>
      <c r="K166" s="10" t="s">
        <v>206</v>
      </c>
    </row>
    <row r="167" spans="1:11" s="12" customFormat="1" ht="63">
      <c r="A167" s="67">
        <v>139</v>
      </c>
      <c r="B167" s="10" t="s">
        <v>243</v>
      </c>
      <c r="C167" s="10" t="s">
        <v>244</v>
      </c>
      <c r="D167" s="10" t="s">
        <v>203</v>
      </c>
      <c r="E167" s="14"/>
      <c r="F167" s="25">
        <v>49840</v>
      </c>
      <c r="G167" s="27"/>
      <c r="H167" s="27"/>
      <c r="I167" s="26">
        <f t="shared" si="13"/>
        <v>49840</v>
      </c>
      <c r="J167" s="10" t="s">
        <v>19</v>
      </c>
      <c r="K167" s="10" t="s">
        <v>206</v>
      </c>
    </row>
    <row r="168" spans="1:11" s="12" customFormat="1" ht="63">
      <c r="A168" s="67">
        <v>140</v>
      </c>
      <c r="B168" s="10" t="s">
        <v>245</v>
      </c>
      <c r="C168" s="10" t="s">
        <v>246</v>
      </c>
      <c r="D168" s="10" t="s">
        <v>203</v>
      </c>
      <c r="E168" s="14"/>
      <c r="F168" s="25">
        <v>279640</v>
      </c>
      <c r="G168" s="26">
        <v>39251600</v>
      </c>
      <c r="H168" s="26">
        <v>21548400</v>
      </c>
      <c r="I168" s="26">
        <f t="shared" si="13"/>
        <v>61079640</v>
      </c>
      <c r="J168" s="10" t="s">
        <v>19</v>
      </c>
      <c r="K168" s="10" t="s">
        <v>206</v>
      </c>
    </row>
    <row r="169" spans="1:11" s="12" customFormat="1" ht="78.75">
      <c r="A169" s="67">
        <v>141</v>
      </c>
      <c r="B169" s="10" t="s">
        <v>247</v>
      </c>
      <c r="C169" s="10" t="s">
        <v>248</v>
      </c>
      <c r="D169" s="10" t="s">
        <v>203</v>
      </c>
      <c r="E169" s="14"/>
      <c r="F169" s="25">
        <v>350000</v>
      </c>
      <c r="G169" s="27"/>
      <c r="H169" s="27"/>
      <c r="I169" s="26">
        <f t="shared" si="13"/>
        <v>350000</v>
      </c>
      <c r="J169" s="10" t="s">
        <v>19</v>
      </c>
      <c r="K169" s="10" t="s">
        <v>206</v>
      </c>
    </row>
    <row r="170" spans="1:11" s="12" customFormat="1" ht="63">
      <c r="A170" s="67">
        <v>142</v>
      </c>
      <c r="B170" s="10" t="s">
        <v>249</v>
      </c>
      <c r="C170" s="10" t="s">
        <v>250</v>
      </c>
      <c r="D170" s="10" t="s">
        <v>203</v>
      </c>
      <c r="E170" s="14"/>
      <c r="F170" s="25">
        <v>100000</v>
      </c>
      <c r="G170" s="27"/>
      <c r="H170" s="27"/>
      <c r="I170" s="26">
        <f t="shared" si="13"/>
        <v>100000</v>
      </c>
      <c r="J170" s="10" t="s">
        <v>19</v>
      </c>
      <c r="K170" s="10" t="s">
        <v>206</v>
      </c>
    </row>
    <row r="171" spans="1:11" s="12" customFormat="1" ht="78.75">
      <c r="A171" s="67">
        <v>143</v>
      </c>
      <c r="B171" s="10" t="s">
        <v>251</v>
      </c>
      <c r="C171" s="10" t="s">
        <v>252</v>
      </c>
      <c r="D171" s="10" t="s">
        <v>203</v>
      </c>
      <c r="E171" s="14"/>
      <c r="F171" s="25">
        <v>708690</v>
      </c>
      <c r="G171" s="27"/>
      <c r="H171" s="27"/>
      <c r="I171" s="26">
        <f t="shared" si="13"/>
        <v>708690</v>
      </c>
      <c r="J171" s="10" t="s">
        <v>19</v>
      </c>
      <c r="K171" s="10" t="s">
        <v>206</v>
      </c>
    </row>
    <row r="172" spans="1:11" s="12" customFormat="1" ht="63">
      <c r="A172" s="67">
        <v>144</v>
      </c>
      <c r="B172" s="10" t="s">
        <v>253</v>
      </c>
      <c r="C172" s="10" t="s">
        <v>254</v>
      </c>
      <c r="D172" s="10" t="s">
        <v>203</v>
      </c>
      <c r="E172" s="14"/>
      <c r="F172" s="25">
        <v>1000000</v>
      </c>
      <c r="G172" s="27"/>
      <c r="H172" s="27"/>
      <c r="I172" s="26">
        <f t="shared" si="13"/>
        <v>1000000</v>
      </c>
      <c r="J172" s="10" t="s">
        <v>19</v>
      </c>
      <c r="K172" s="10" t="s">
        <v>206</v>
      </c>
    </row>
    <row r="173" spans="1:11" s="12" customFormat="1" ht="78.75">
      <c r="A173" s="67">
        <v>145</v>
      </c>
      <c r="B173" s="10" t="s">
        <v>255</v>
      </c>
      <c r="C173" s="10" t="s">
        <v>256</v>
      </c>
      <c r="D173" s="10" t="s">
        <v>203</v>
      </c>
      <c r="E173" s="14"/>
      <c r="F173" s="25">
        <v>200000</v>
      </c>
      <c r="G173" s="27"/>
      <c r="H173" s="27"/>
      <c r="I173" s="26">
        <f t="shared" si="13"/>
        <v>200000</v>
      </c>
      <c r="J173" s="10" t="s">
        <v>19</v>
      </c>
      <c r="K173" s="10" t="s">
        <v>206</v>
      </c>
    </row>
    <row r="174" spans="1:11" s="12" customFormat="1" ht="94.5">
      <c r="A174" s="67">
        <v>146</v>
      </c>
      <c r="B174" s="10" t="s">
        <v>257</v>
      </c>
      <c r="C174" s="10" t="s">
        <v>258</v>
      </c>
      <c r="D174" s="10" t="s">
        <v>203</v>
      </c>
      <c r="E174" s="14"/>
      <c r="F174" s="25">
        <v>2322219.1800000002</v>
      </c>
      <c r="G174" s="27"/>
      <c r="H174" s="27"/>
      <c r="I174" s="26">
        <f t="shared" si="13"/>
        <v>2322219.1800000002</v>
      </c>
      <c r="J174" s="10" t="s">
        <v>19</v>
      </c>
      <c r="K174" s="10" t="s">
        <v>206</v>
      </c>
    </row>
    <row r="175" spans="1:11" s="12" customFormat="1" ht="94.5">
      <c r="A175" s="67">
        <v>147</v>
      </c>
      <c r="B175" s="10" t="s">
        <v>259</v>
      </c>
      <c r="C175" s="10" t="s">
        <v>260</v>
      </c>
      <c r="D175" s="10" t="s">
        <v>203</v>
      </c>
      <c r="E175" s="14"/>
      <c r="F175" s="25">
        <v>300000</v>
      </c>
      <c r="G175" s="27"/>
      <c r="H175" s="27"/>
      <c r="I175" s="26">
        <f t="shared" si="13"/>
        <v>300000</v>
      </c>
      <c r="J175" s="10" t="s">
        <v>19</v>
      </c>
      <c r="K175" s="10" t="s">
        <v>206</v>
      </c>
    </row>
    <row r="176" spans="1:11" s="12" customFormat="1" ht="78.75">
      <c r="A176" s="67">
        <v>148</v>
      </c>
      <c r="B176" s="10" t="s">
        <v>261</v>
      </c>
      <c r="C176" s="10" t="s">
        <v>262</v>
      </c>
      <c r="D176" s="10" t="s">
        <v>203</v>
      </c>
      <c r="E176" s="14"/>
      <c r="F176" s="25">
        <v>500000</v>
      </c>
      <c r="G176" s="27"/>
      <c r="H176" s="27"/>
      <c r="I176" s="26">
        <f t="shared" si="13"/>
        <v>500000</v>
      </c>
      <c r="J176" s="10" t="s">
        <v>19</v>
      </c>
      <c r="K176" s="10" t="s">
        <v>206</v>
      </c>
    </row>
    <row r="177" spans="1:11" ht="36" customHeight="1">
      <c r="B177" s="97" t="s">
        <v>46</v>
      </c>
      <c r="C177" s="98"/>
      <c r="D177" s="10"/>
      <c r="E177" s="8"/>
      <c r="F177" s="25"/>
      <c r="G177" s="26"/>
      <c r="H177" s="26"/>
      <c r="I177" s="26"/>
      <c r="J177" s="8"/>
      <c r="K177" s="8"/>
    </row>
    <row r="178" spans="1:11" s="12" customFormat="1" ht="63">
      <c r="A178" s="67">
        <v>149</v>
      </c>
      <c r="B178" s="10" t="s">
        <v>263</v>
      </c>
      <c r="C178" s="10" t="s">
        <v>264</v>
      </c>
      <c r="D178" s="10" t="s">
        <v>203</v>
      </c>
      <c r="E178" s="14"/>
      <c r="F178" s="25">
        <v>1000000</v>
      </c>
      <c r="G178" s="27"/>
      <c r="H178" s="27"/>
      <c r="I178" s="26">
        <f t="shared" si="13"/>
        <v>1000000</v>
      </c>
      <c r="J178" s="10" t="s">
        <v>19</v>
      </c>
      <c r="K178" s="10" t="s">
        <v>206</v>
      </c>
    </row>
    <row r="179" spans="1:11" s="12" customFormat="1" ht="110.25">
      <c r="A179" s="67">
        <v>150</v>
      </c>
      <c r="B179" s="10" t="s">
        <v>265</v>
      </c>
      <c r="C179" s="10" t="s">
        <v>266</v>
      </c>
      <c r="D179" s="10" t="s">
        <v>203</v>
      </c>
      <c r="E179" s="14"/>
      <c r="F179" s="25">
        <v>100000</v>
      </c>
      <c r="G179" s="27"/>
      <c r="H179" s="27"/>
      <c r="I179" s="26">
        <f t="shared" si="13"/>
        <v>100000</v>
      </c>
      <c r="J179" s="10" t="s">
        <v>38</v>
      </c>
      <c r="K179" s="10" t="s">
        <v>206</v>
      </c>
    </row>
    <row r="180" spans="1:11" s="12" customFormat="1" ht="63">
      <c r="A180" s="67">
        <v>151</v>
      </c>
      <c r="B180" s="10" t="s">
        <v>267</v>
      </c>
      <c r="C180" s="10" t="s">
        <v>268</v>
      </c>
      <c r="D180" s="10" t="s">
        <v>203</v>
      </c>
      <c r="E180" s="14"/>
      <c r="F180" s="25">
        <v>100000</v>
      </c>
      <c r="G180" s="27"/>
      <c r="H180" s="27"/>
      <c r="I180" s="26">
        <f t="shared" si="13"/>
        <v>100000</v>
      </c>
      <c r="J180" s="10" t="s">
        <v>38</v>
      </c>
      <c r="K180" s="10" t="s">
        <v>206</v>
      </c>
    </row>
    <row r="181" spans="1:11" s="12" customFormat="1" ht="63">
      <c r="A181" s="67">
        <v>152</v>
      </c>
      <c r="B181" s="10" t="s">
        <v>269</v>
      </c>
      <c r="C181" s="10" t="s">
        <v>270</v>
      </c>
      <c r="D181" s="10" t="s">
        <v>203</v>
      </c>
      <c r="E181" s="14"/>
      <c r="F181" s="25">
        <v>7645915.2000000002</v>
      </c>
      <c r="G181" s="27"/>
      <c r="H181" s="27"/>
      <c r="I181" s="26">
        <f t="shared" si="13"/>
        <v>7645915.2000000002</v>
      </c>
      <c r="J181" s="10" t="s">
        <v>19</v>
      </c>
      <c r="K181" s="10" t="s">
        <v>206</v>
      </c>
    </row>
    <row r="182" spans="1:11" s="12" customFormat="1" ht="78.75">
      <c r="A182" s="67">
        <v>153</v>
      </c>
      <c r="B182" s="10" t="s">
        <v>271</v>
      </c>
      <c r="C182" s="10" t="s">
        <v>272</v>
      </c>
      <c r="D182" s="10" t="s">
        <v>203</v>
      </c>
      <c r="E182" s="14"/>
      <c r="F182" s="25">
        <v>250000</v>
      </c>
      <c r="G182" s="27"/>
      <c r="H182" s="27"/>
      <c r="I182" s="26">
        <f t="shared" si="13"/>
        <v>250000</v>
      </c>
      <c r="J182" s="10" t="s">
        <v>19</v>
      </c>
      <c r="K182" s="10" t="s">
        <v>206</v>
      </c>
    </row>
    <row r="183" spans="1:11" s="12" customFormat="1" ht="63">
      <c r="A183" s="67">
        <v>154</v>
      </c>
      <c r="B183" s="10" t="s">
        <v>273</v>
      </c>
      <c r="C183" s="10" t="s">
        <v>274</v>
      </c>
      <c r="D183" s="10" t="s">
        <v>203</v>
      </c>
      <c r="E183" s="14"/>
      <c r="F183" s="25">
        <v>700000</v>
      </c>
      <c r="G183" s="27"/>
      <c r="H183" s="27"/>
      <c r="I183" s="26">
        <f t="shared" si="13"/>
        <v>700000</v>
      </c>
      <c r="J183" s="10" t="s">
        <v>19</v>
      </c>
      <c r="K183" s="10" t="s">
        <v>206</v>
      </c>
    </row>
    <row r="184" spans="1:11" s="12" customFormat="1" ht="131.25" customHeight="1">
      <c r="A184" s="67">
        <v>155</v>
      </c>
      <c r="B184" s="10" t="s">
        <v>275</v>
      </c>
      <c r="C184" s="10" t="s">
        <v>276</v>
      </c>
      <c r="D184" s="10" t="s">
        <v>203</v>
      </c>
      <c r="E184" s="14"/>
      <c r="F184" s="25">
        <v>100000</v>
      </c>
      <c r="G184" s="27"/>
      <c r="H184" s="27"/>
      <c r="I184" s="26">
        <f t="shared" si="13"/>
        <v>100000</v>
      </c>
      <c r="J184" s="10" t="s">
        <v>19</v>
      </c>
      <c r="K184" s="10" t="s">
        <v>206</v>
      </c>
    </row>
    <row r="185" spans="1:11" s="12" customFormat="1" ht="78.75">
      <c r="A185" s="67">
        <v>156</v>
      </c>
      <c r="B185" s="10" t="s">
        <v>277</v>
      </c>
      <c r="C185" s="10" t="s">
        <v>278</v>
      </c>
      <c r="D185" s="10" t="s">
        <v>203</v>
      </c>
      <c r="E185" s="14"/>
      <c r="F185" s="25">
        <v>350000</v>
      </c>
      <c r="G185" s="27"/>
      <c r="H185" s="27"/>
      <c r="I185" s="26">
        <f t="shared" si="13"/>
        <v>350000</v>
      </c>
      <c r="J185" s="10" t="s">
        <v>19</v>
      </c>
      <c r="K185" s="10" t="s">
        <v>206</v>
      </c>
    </row>
    <row r="186" spans="1:11" s="12" customFormat="1" ht="63">
      <c r="A186" s="67">
        <v>157</v>
      </c>
      <c r="B186" s="10" t="s">
        <v>279</v>
      </c>
      <c r="C186" s="10" t="s">
        <v>280</v>
      </c>
      <c r="D186" s="10" t="s">
        <v>203</v>
      </c>
      <c r="E186" s="14"/>
      <c r="F186" s="25">
        <v>100000</v>
      </c>
      <c r="G186" s="27"/>
      <c r="H186" s="27"/>
      <c r="I186" s="26">
        <f t="shared" si="13"/>
        <v>100000</v>
      </c>
      <c r="J186" s="10" t="s">
        <v>19</v>
      </c>
      <c r="K186" s="10" t="s">
        <v>206</v>
      </c>
    </row>
    <row r="187" spans="1:11" s="12" customFormat="1" ht="110.25">
      <c r="A187" s="67">
        <v>158</v>
      </c>
      <c r="B187" s="10" t="s">
        <v>281</v>
      </c>
      <c r="C187" s="10" t="s">
        <v>282</v>
      </c>
      <c r="D187" s="10" t="s">
        <v>203</v>
      </c>
      <c r="E187" s="14"/>
      <c r="F187" s="25">
        <v>3000000</v>
      </c>
      <c r="G187" s="27"/>
      <c r="H187" s="27"/>
      <c r="I187" s="26">
        <f t="shared" si="13"/>
        <v>3000000</v>
      </c>
      <c r="J187" s="10" t="s">
        <v>19</v>
      </c>
      <c r="K187" s="10" t="s">
        <v>206</v>
      </c>
    </row>
    <row r="188" spans="1:11" ht="18">
      <c r="A188" s="83"/>
      <c r="B188" s="102" t="s">
        <v>283</v>
      </c>
      <c r="C188" s="102"/>
      <c r="D188" s="102"/>
      <c r="E188" s="83"/>
      <c r="F188" s="85">
        <f>SUM(F190:F205)</f>
        <v>77910799.680000007</v>
      </c>
      <c r="G188" s="85">
        <f t="shared" ref="G188:I188" si="14">SUM(G190:G205)</f>
        <v>14480000</v>
      </c>
      <c r="H188" s="85">
        <f t="shared" si="14"/>
        <v>13600000</v>
      </c>
      <c r="I188" s="85">
        <f t="shared" si="14"/>
        <v>105990799.68000001</v>
      </c>
      <c r="J188" s="83"/>
      <c r="K188" s="83"/>
    </row>
    <row r="189" spans="1:11" ht="15.6" customHeight="1">
      <c r="B189" s="97" t="s">
        <v>16</v>
      </c>
      <c r="C189" s="98"/>
      <c r="D189" s="35"/>
      <c r="E189" s="14"/>
      <c r="F189" s="61"/>
      <c r="G189" s="27"/>
      <c r="H189" s="27"/>
      <c r="I189" s="27"/>
      <c r="J189" s="14"/>
      <c r="K189" s="14"/>
    </row>
    <row r="190" spans="1:11" ht="94.5">
      <c r="A190" s="67">
        <v>159</v>
      </c>
      <c r="B190" s="10" t="s">
        <v>284</v>
      </c>
      <c r="C190" s="10" t="s">
        <v>285</v>
      </c>
      <c r="D190" s="11" t="s">
        <v>283</v>
      </c>
      <c r="E190" s="10"/>
      <c r="F190" s="28">
        <v>6500000</v>
      </c>
      <c r="G190" s="25"/>
      <c r="H190" s="25"/>
      <c r="I190" s="26">
        <f>F190+G190+H190</f>
        <v>6500000</v>
      </c>
      <c r="J190" s="10" t="s">
        <v>19</v>
      </c>
      <c r="K190" s="11" t="s">
        <v>102</v>
      </c>
    </row>
    <row r="191" spans="1:11" ht="47.25">
      <c r="A191" s="67">
        <v>160</v>
      </c>
      <c r="B191" s="10" t="s">
        <v>286</v>
      </c>
      <c r="C191" s="10" t="s">
        <v>287</v>
      </c>
      <c r="D191" s="11" t="s">
        <v>283</v>
      </c>
      <c r="E191" s="10"/>
      <c r="F191" s="28">
        <v>3000000</v>
      </c>
      <c r="G191" s="25">
        <v>500000</v>
      </c>
      <c r="H191" s="25"/>
      <c r="I191" s="26">
        <f t="shared" ref="I191:I204" si="15">F191+G191+H191</f>
        <v>3500000</v>
      </c>
      <c r="J191" s="10" t="s">
        <v>19</v>
      </c>
      <c r="K191" s="11" t="s">
        <v>288</v>
      </c>
    </row>
    <row r="192" spans="1:11" ht="78.75">
      <c r="A192" s="67">
        <v>161</v>
      </c>
      <c r="B192" s="10" t="s">
        <v>289</v>
      </c>
      <c r="C192" s="10" t="s">
        <v>290</v>
      </c>
      <c r="D192" s="11" t="s">
        <v>283</v>
      </c>
      <c r="E192" s="10"/>
      <c r="F192" s="28">
        <v>2866953.67</v>
      </c>
      <c r="G192" s="25">
        <v>500000</v>
      </c>
      <c r="H192" s="25">
        <v>3000000</v>
      </c>
      <c r="I192" s="26">
        <f t="shared" si="15"/>
        <v>6366953.6699999999</v>
      </c>
      <c r="J192" s="10" t="s">
        <v>19</v>
      </c>
      <c r="K192" s="11" t="s">
        <v>288</v>
      </c>
    </row>
    <row r="193" spans="1:11" ht="63">
      <c r="A193" s="67">
        <v>162</v>
      </c>
      <c r="B193" s="10" t="s">
        <v>291</v>
      </c>
      <c r="C193" s="10" t="s">
        <v>292</v>
      </c>
      <c r="D193" s="11" t="s">
        <v>283</v>
      </c>
      <c r="E193" s="10"/>
      <c r="F193" s="28">
        <v>2000000</v>
      </c>
      <c r="G193" s="25"/>
      <c r="H193" s="25"/>
      <c r="I193" s="26">
        <f t="shared" si="15"/>
        <v>2000000</v>
      </c>
      <c r="J193" s="10" t="s">
        <v>19</v>
      </c>
      <c r="K193" s="11" t="s">
        <v>293</v>
      </c>
    </row>
    <row r="194" spans="1:11" ht="63">
      <c r="A194" s="67">
        <v>163</v>
      </c>
      <c r="B194" s="10" t="s">
        <v>294</v>
      </c>
      <c r="C194" s="10" t="s">
        <v>295</v>
      </c>
      <c r="D194" s="11" t="s">
        <v>283</v>
      </c>
      <c r="E194" s="10"/>
      <c r="F194" s="28">
        <v>4298846.01</v>
      </c>
      <c r="G194" s="25"/>
      <c r="H194" s="25"/>
      <c r="I194" s="26">
        <f t="shared" si="15"/>
        <v>4298846.01</v>
      </c>
      <c r="J194" s="10" t="s">
        <v>19</v>
      </c>
      <c r="K194" s="11" t="s">
        <v>288</v>
      </c>
    </row>
    <row r="195" spans="1:11" ht="78.75">
      <c r="A195" s="67">
        <v>164</v>
      </c>
      <c r="B195" s="10" t="s">
        <v>296</v>
      </c>
      <c r="C195" s="10" t="s">
        <v>297</v>
      </c>
      <c r="D195" s="11" t="s">
        <v>283</v>
      </c>
      <c r="E195" s="10"/>
      <c r="F195" s="28">
        <v>20000000</v>
      </c>
      <c r="G195" s="25"/>
      <c r="H195" s="25"/>
      <c r="I195" s="26">
        <f>F195+G195+H195</f>
        <v>20000000</v>
      </c>
      <c r="J195" s="11" t="s">
        <v>38</v>
      </c>
      <c r="K195" s="11" t="s">
        <v>102</v>
      </c>
    </row>
    <row r="196" spans="1:11" ht="63">
      <c r="A196" s="67">
        <v>165</v>
      </c>
      <c r="B196" s="10" t="s">
        <v>298</v>
      </c>
      <c r="C196" s="10" t="s">
        <v>299</v>
      </c>
      <c r="D196" s="11" t="s">
        <v>283</v>
      </c>
      <c r="E196" s="10"/>
      <c r="F196" s="28">
        <v>5000000</v>
      </c>
      <c r="G196" s="25"/>
      <c r="H196" s="25"/>
      <c r="I196" s="26">
        <f t="shared" si="15"/>
        <v>5000000</v>
      </c>
      <c r="J196" s="10" t="s">
        <v>19</v>
      </c>
      <c r="K196" s="11" t="s">
        <v>293</v>
      </c>
    </row>
    <row r="197" spans="1:11" ht="15.6" customHeight="1">
      <c r="B197" s="97" t="s">
        <v>46</v>
      </c>
      <c r="C197" s="98"/>
      <c r="D197" s="11" t="s">
        <v>283</v>
      </c>
      <c r="E197" s="8"/>
      <c r="F197" s="25"/>
      <c r="G197" s="26"/>
      <c r="H197" s="26"/>
      <c r="I197" s="28"/>
      <c r="J197" s="8"/>
      <c r="K197" s="8"/>
    </row>
    <row r="198" spans="1:11" ht="47.25">
      <c r="A198" s="67">
        <v>166</v>
      </c>
      <c r="B198" s="10" t="s">
        <v>300</v>
      </c>
      <c r="C198" s="10" t="s">
        <v>301</v>
      </c>
      <c r="D198" s="11" t="s">
        <v>283</v>
      </c>
      <c r="E198" s="10"/>
      <c r="F198" s="28">
        <v>1000000</v>
      </c>
      <c r="G198" s="25"/>
      <c r="H198" s="25"/>
      <c r="I198" s="26">
        <f t="shared" si="15"/>
        <v>1000000</v>
      </c>
      <c r="J198" s="10" t="s">
        <v>19</v>
      </c>
      <c r="K198" s="11" t="s">
        <v>302</v>
      </c>
    </row>
    <row r="199" spans="1:11" ht="63">
      <c r="A199" s="67">
        <v>167</v>
      </c>
      <c r="B199" s="10" t="s">
        <v>303</v>
      </c>
      <c r="C199" s="10" t="s">
        <v>304</v>
      </c>
      <c r="D199" s="11" t="s">
        <v>283</v>
      </c>
      <c r="E199" s="10"/>
      <c r="F199" s="28">
        <v>25000000</v>
      </c>
      <c r="G199" s="25">
        <v>5000000</v>
      </c>
      <c r="H199" s="25"/>
      <c r="I199" s="26">
        <f t="shared" si="15"/>
        <v>30000000</v>
      </c>
      <c r="J199" s="10" t="s">
        <v>19</v>
      </c>
      <c r="K199" s="11" t="s">
        <v>288</v>
      </c>
    </row>
    <row r="200" spans="1:11" ht="63">
      <c r="A200" s="67">
        <v>168</v>
      </c>
      <c r="B200" s="10" t="s">
        <v>305</v>
      </c>
      <c r="C200" s="10" t="s">
        <v>306</v>
      </c>
      <c r="D200" s="11" t="s">
        <v>283</v>
      </c>
      <c r="E200" s="10"/>
      <c r="F200" s="28">
        <v>2000000</v>
      </c>
      <c r="G200" s="25">
        <v>2055000</v>
      </c>
      <c r="H200" s="25"/>
      <c r="I200" s="26">
        <f t="shared" si="15"/>
        <v>4055000</v>
      </c>
      <c r="J200" s="10" t="s">
        <v>19</v>
      </c>
      <c r="K200" s="11" t="s">
        <v>293</v>
      </c>
    </row>
    <row r="201" spans="1:11" ht="63">
      <c r="A201" s="67">
        <v>169</v>
      </c>
      <c r="B201" s="10" t="s">
        <v>307</v>
      </c>
      <c r="C201" s="10" t="s">
        <v>308</v>
      </c>
      <c r="D201" s="11" t="s">
        <v>283</v>
      </c>
      <c r="E201" s="10"/>
      <c r="F201" s="28">
        <v>2000000</v>
      </c>
      <c r="G201" s="25">
        <v>5000000</v>
      </c>
      <c r="H201" s="25">
        <v>6542500</v>
      </c>
      <c r="I201" s="26">
        <f t="shared" si="15"/>
        <v>13542500</v>
      </c>
      <c r="J201" s="10" t="s">
        <v>19</v>
      </c>
      <c r="K201" s="11" t="s">
        <v>288</v>
      </c>
    </row>
    <row r="202" spans="1:11" ht="63">
      <c r="A202" s="67">
        <v>170</v>
      </c>
      <c r="B202" s="10" t="s">
        <v>309</v>
      </c>
      <c r="C202" s="10" t="s">
        <v>310</v>
      </c>
      <c r="D202" s="11" t="s">
        <v>283</v>
      </c>
      <c r="E202" s="10"/>
      <c r="F202" s="28">
        <v>1000000</v>
      </c>
      <c r="G202" s="25"/>
      <c r="H202" s="25"/>
      <c r="I202" s="26">
        <f t="shared" si="15"/>
        <v>1000000</v>
      </c>
      <c r="J202" s="10" t="s">
        <v>19</v>
      </c>
      <c r="K202" s="11" t="s">
        <v>293</v>
      </c>
    </row>
    <row r="203" spans="1:11" ht="63">
      <c r="A203" s="67">
        <v>171</v>
      </c>
      <c r="B203" s="10" t="s">
        <v>311</v>
      </c>
      <c r="C203" s="10" t="s">
        <v>312</v>
      </c>
      <c r="D203" s="11" t="s">
        <v>283</v>
      </c>
      <c r="E203" s="10"/>
      <c r="F203" s="28">
        <v>2000000</v>
      </c>
      <c r="G203" s="25">
        <v>1000000</v>
      </c>
      <c r="H203" s="25">
        <v>1000000</v>
      </c>
      <c r="I203" s="26">
        <f t="shared" si="15"/>
        <v>4000000</v>
      </c>
      <c r="J203" s="10" t="s">
        <v>19</v>
      </c>
      <c r="K203" s="11" t="s">
        <v>293</v>
      </c>
    </row>
    <row r="204" spans="1:11" ht="63">
      <c r="A204" s="67">
        <v>172</v>
      </c>
      <c r="B204" s="10" t="s">
        <v>313</v>
      </c>
      <c r="C204" s="10" t="s">
        <v>314</v>
      </c>
      <c r="D204" s="11" t="s">
        <v>283</v>
      </c>
      <c r="E204" s="10"/>
      <c r="F204" s="28">
        <v>1145000</v>
      </c>
      <c r="G204" s="25"/>
      <c r="H204" s="25"/>
      <c r="I204" s="26">
        <f t="shared" si="15"/>
        <v>1145000</v>
      </c>
      <c r="J204" s="10" t="s">
        <v>19</v>
      </c>
      <c r="K204" s="11" t="s">
        <v>293</v>
      </c>
    </row>
    <row r="205" spans="1:11" ht="63">
      <c r="A205" s="67">
        <v>173</v>
      </c>
      <c r="B205" s="10" t="s">
        <v>315</v>
      </c>
      <c r="C205" s="10" t="s">
        <v>316</v>
      </c>
      <c r="D205" s="11" t="s">
        <v>283</v>
      </c>
      <c r="E205" s="10"/>
      <c r="F205" s="28">
        <v>100000</v>
      </c>
      <c r="G205" s="25">
        <v>425000</v>
      </c>
      <c r="H205" s="25">
        <v>3057500</v>
      </c>
      <c r="I205" s="26">
        <f>F205+G205+H205</f>
        <v>3582500</v>
      </c>
      <c r="J205" s="11" t="s">
        <v>38</v>
      </c>
      <c r="K205" s="11" t="s">
        <v>41</v>
      </c>
    </row>
    <row r="206" spans="1:11" ht="18">
      <c r="A206" s="83"/>
      <c r="B206" s="102" t="s">
        <v>317</v>
      </c>
      <c r="C206" s="102"/>
      <c r="D206" s="102"/>
      <c r="E206" s="83"/>
      <c r="F206" s="85">
        <f>SUM(F207:F218)</f>
        <v>35409539</v>
      </c>
      <c r="G206" s="86">
        <f t="shared" ref="G206:I206" si="16">SUM(G207:G218)</f>
        <v>7850000</v>
      </c>
      <c r="H206" s="86">
        <f t="shared" si="16"/>
        <v>5060000</v>
      </c>
      <c r="I206" s="86">
        <f t="shared" si="16"/>
        <v>48319539</v>
      </c>
      <c r="J206" s="83"/>
      <c r="K206" s="83"/>
    </row>
    <row r="207" spans="1:11" ht="15.6" customHeight="1">
      <c r="B207" s="97" t="s">
        <v>16</v>
      </c>
      <c r="C207" s="98"/>
      <c r="D207" s="35"/>
      <c r="E207" s="8"/>
      <c r="F207" s="25"/>
      <c r="G207" s="26"/>
      <c r="H207" s="26"/>
      <c r="I207" s="26"/>
      <c r="J207" s="8"/>
      <c r="K207" s="8"/>
    </row>
    <row r="208" spans="1:11" ht="126">
      <c r="A208" s="67">
        <v>174</v>
      </c>
      <c r="B208" s="10" t="s">
        <v>318</v>
      </c>
      <c r="C208" s="10" t="s">
        <v>319</v>
      </c>
      <c r="D208" s="10" t="s">
        <v>317</v>
      </c>
      <c r="E208" s="8"/>
      <c r="F208" s="25">
        <v>1200000</v>
      </c>
      <c r="G208" s="26"/>
      <c r="H208" s="26"/>
      <c r="I208" s="26">
        <f t="shared" ref="I208:I211" si="17">F208+G208+H208</f>
        <v>1200000</v>
      </c>
      <c r="J208" s="8" t="s">
        <v>38</v>
      </c>
      <c r="K208" s="10" t="s">
        <v>190</v>
      </c>
    </row>
    <row r="209" spans="1:11" ht="126">
      <c r="A209" s="67">
        <v>175</v>
      </c>
      <c r="B209" s="10" t="s">
        <v>320</v>
      </c>
      <c r="C209" s="10" t="s">
        <v>321</v>
      </c>
      <c r="D209" s="10" t="s">
        <v>317</v>
      </c>
      <c r="E209" s="8"/>
      <c r="F209" s="25">
        <v>20000000</v>
      </c>
      <c r="G209" s="26"/>
      <c r="H209" s="26"/>
      <c r="I209" s="26">
        <f t="shared" si="17"/>
        <v>20000000</v>
      </c>
      <c r="J209" s="8" t="s">
        <v>38</v>
      </c>
      <c r="K209" s="10" t="s">
        <v>190</v>
      </c>
    </row>
    <row r="210" spans="1:11" ht="94.5">
      <c r="A210" s="67">
        <v>176</v>
      </c>
      <c r="B210" s="10" t="s">
        <v>322</v>
      </c>
      <c r="C210" s="10" t="s">
        <v>323</v>
      </c>
      <c r="D210" s="10" t="s">
        <v>317</v>
      </c>
      <c r="E210" s="8"/>
      <c r="F210" s="25">
        <v>509539</v>
      </c>
      <c r="G210" s="26"/>
      <c r="H210" s="26"/>
      <c r="I210" s="26">
        <f t="shared" si="17"/>
        <v>509539</v>
      </c>
      <c r="J210" s="10" t="s">
        <v>19</v>
      </c>
      <c r="K210" s="10" t="s">
        <v>324</v>
      </c>
    </row>
    <row r="211" spans="1:11" ht="126">
      <c r="A211" s="67">
        <v>177</v>
      </c>
      <c r="B211" s="10" t="s">
        <v>325</v>
      </c>
      <c r="C211" s="10" t="s">
        <v>326</v>
      </c>
      <c r="D211" s="10" t="s">
        <v>317</v>
      </c>
      <c r="E211" s="8"/>
      <c r="F211" s="25">
        <v>10000000</v>
      </c>
      <c r="G211" s="26"/>
      <c r="H211" s="26"/>
      <c r="I211" s="26">
        <f t="shared" si="17"/>
        <v>10000000</v>
      </c>
      <c r="J211" s="8" t="s">
        <v>38</v>
      </c>
      <c r="K211" s="10" t="s">
        <v>190</v>
      </c>
    </row>
    <row r="212" spans="1:11" ht="15.6" customHeight="1">
      <c r="B212" s="97" t="s">
        <v>46</v>
      </c>
      <c r="C212" s="98"/>
      <c r="D212" s="10"/>
      <c r="E212" s="8"/>
      <c r="F212" s="25"/>
      <c r="G212" s="26"/>
      <c r="H212" s="26"/>
      <c r="I212" s="28"/>
      <c r="J212" s="8"/>
      <c r="K212" s="8"/>
    </row>
    <row r="213" spans="1:11" s="73" customFormat="1" ht="47.25">
      <c r="A213" s="67">
        <v>178</v>
      </c>
      <c r="B213" s="67" t="s">
        <v>443</v>
      </c>
      <c r="C213" s="67" t="s">
        <v>444</v>
      </c>
      <c r="D213" s="67" t="s">
        <v>317</v>
      </c>
      <c r="E213" s="70"/>
      <c r="F213" s="77">
        <v>100000</v>
      </c>
      <c r="G213" s="77"/>
      <c r="H213" s="77"/>
      <c r="I213" s="71">
        <f t="shared" ref="I213" si="18">SUM(F213:H213)</f>
        <v>100000</v>
      </c>
      <c r="J213" s="67" t="s">
        <v>19</v>
      </c>
      <c r="K213" s="67" t="s">
        <v>383</v>
      </c>
    </row>
    <row r="214" spans="1:11" ht="63">
      <c r="A214" s="67">
        <v>179</v>
      </c>
      <c r="B214" s="10" t="s">
        <v>327</v>
      </c>
      <c r="C214" s="10" t="s">
        <v>328</v>
      </c>
      <c r="D214" s="10" t="s">
        <v>317</v>
      </c>
      <c r="E214" s="8"/>
      <c r="F214" s="25">
        <v>1500000</v>
      </c>
      <c r="G214" s="26"/>
      <c r="H214" s="26"/>
      <c r="I214" s="26">
        <f t="shared" ref="I214:I218" si="19">F214+G214+H214</f>
        <v>1500000</v>
      </c>
      <c r="J214" s="8" t="s">
        <v>38</v>
      </c>
      <c r="K214" s="10" t="s">
        <v>324</v>
      </c>
    </row>
    <row r="215" spans="1:11" ht="47.25">
      <c r="A215" s="67">
        <v>180</v>
      </c>
      <c r="B215" s="10" t="s">
        <v>329</v>
      </c>
      <c r="C215" s="10" t="s">
        <v>330</v>
      </c>
      <c r="D215" s="10" t="s">
        <v>317</v>
      </c>
      <c r="E215" s="8"/>
      <c r="F215" s="25">
        <v>600000</v>
      </c>
      <c r="G215" s="26">
        <v>2400000</v>
      </c>
      <c r="H215" s="26">
        <v>2050000</v>
      </c>
      <c r="I215" s="26">
        <f t="shared" si="19"/>
        <v>5050000</v>
      </c>
      <c r="J215" s="10" t="s">
        <v>19</v>
      </c>
      <c r="K215" s="10" t="s">
        <v>99</v>
      </c>
    </row>
    <row r="216" spans="1:11" ht="63">
      <c r="A216" s="67">
        <v>181</v>
      </c>
      <c r="B216" s="10" t="s">
        <v>331</v>
      </c>
      <c r="C216" s="10" t="s">
        <v>332</v>
      </c>
      <c r="D216" s="10" t="s">
        <v>317</v>
      </c>
      <c r="E216" s="8"/>
      <c r="F216" s="25">
        <v>500000</v>
      </c>
      <c r="G216" s="26">
        <v>1250000</v>
      </c>
      <c r="H216" s="26">
        <v>1150000</v>
      </c>
      <c r="I216" s="26">
        <f t="shared" si="19"/>
        <v>2900000</v>
      </c>
      <c r="J216" s="10" t="s">
        <v>19</v>
      </c>
      <c r="K216" s="10" t="s">
        <v>99</v>
      </c>
    </row>
    <row r="217" spans="1:11" ht="47.25">
      <c r="A217" s="67">
        <v>182</v>
      </c>
      <c r="B217" s="10" t="s">
        <v>333</v>
      </c>
      <c r="C217" s="10" t="s">
        <v>334</v>
      </c>
      <c r="D217" s="10" t="s">
        <v>317</v>
      </c>
      <c r="E217" s="8"/>
      <c r="F217" s="25">
        <v>500000</v>
      </c>
      <c r="G217" s="26">
        <v>800000</v>
      </c>
      <c r="H217" s="26">
        <v>700000</v>
      </c>
      <c r="I217" s="26">
        <f t="shared" si="19"/>
        <v>2000000</v>
      </c>
      <c r="J217" s="10" t="s">
        <v>19</v>
      </c>
      <c r="K217" s="10" t="s">
        <v>142</v>
      </c>
    </row>
    <row r="218" spans="1:11" ht="47.25">
      <c r="A218" s="67">
        <v>183</v>
      </c>
      <c r="B218" s="10" t="s">
        <v>335</v>
      </c>
      <c r="C218" s="10" t="s">
        <v>336</v>
      </c>
      <c r="D218" s="10" t="s">
        <v>317</v>
      </c>
      <c r="E218" s="8"/>
      <c r="F218" s="25">
        <v>500000</v>
      </c>
      <c r="G218" s="26">
        <v>3400000</v>
      </c>
      <c r="H218" s="26">
        <v>1160000</v>
      </c>
      <c r="I218" s="26">
        <f t="shared" si="19"/>
        <v>5060000</v>
      </c>
      <c r="J218" s="10" t="s">
        <v>19</v>
      </c>
      <c r="K218" s="10" t="s">
        <v>23</v>
      </c>
    </row>
    <row r="219" spans="1:11" ht="18">
      <c r="A219" s="83"/>
      <c r="B219" s="102" t="s">
        <v>337</v>
      </c>
      <c r="C219" s="102"/>
      <c r="D219" s="102"/>
      <c r="E219" s="83"/>
      <c r="F219" s="85">
        <f>SUM(F221:F223)</f>
        <v>6043884</v>
      </c>
      <c r="G219" s="86">
        <f t="shared" ref="G219:I219" si="20">SUM(G221:G223)</f>
        <v>0</v>
      </c>
      <c r="H219" s="86">
        <f t="shared" si="20"/>
        <v>0</v>
      </c>
      <c r="I219" s="86">
        <f t="shared" si="20"/>
        <v>6043884</v>
      </c>
      <c r="J219" s="83"/>
      <c r="K219" s="83"/>
    </row>
    <row r="220" spans="1:11" ht="15.6" customHeight="1">
      <c r="B220" s="97" t="s">
        <v>16</v>
      </c>
      <c r="C220" s="98"/>
      <c r="D220" s="35"/>
      <c r="E220" s="8"/>
      <c r="F220" s="25"/>
      <c r="G220" s="26"/>
      <c r="H220" s="26"/>
      <c r="I220" s="26"/>
      <c r="J220" s="8"/>
      <c r="K220" s="8"/>
    </row>
    <row r="221" spans="1:11" ht="78.75">
      <c r="A221" s="67">
        <v>184</v>
      </c>
      <c r="B221" s="10" t="s">
        <v>338</v>
      </c>
      <c r="C221" s="10" t="s">
        <v>339</v>
      </c>
      <c r="D221" s="11" t="s">
        <v>337</v>
      </c>
      <c r="E221" s="15"/>
      <c r="F221" s="28">
        <v>6043884</v>
      </c>
      <c r="G221" s="28"/>
      <c r="H221" s="28"/>
      <c r="I221" s="26">
        <f t="shared" ref="I221" si="21">F221+G221+H221</f>
        <v>6043884</v>
      </c>
      <c r="J221" s="10" t="s">
        <v>19</v>
      </c>
      <c r="K221" s="10" t="s">
        <v>340</v>
      </c>
    </row>
    <row r="222" spans="1:11" ht="15.6" customHeight="1">
      <c r="B222" s="110" t="s">
        <v>46</v>
      </c>
      <c r="C222" s="111"/>
      <c r="D222" s="35"/>
      <c r="E222" s="8"/>
      <c r="F222" s="25"/>
      <c r="G222" s="26"/>
      <c r="H222" s="26"/>
      <c r="I222" s="28"/>
      <c r="J222" s="8"/>
      <c r="K222" s="8"/>
    </row>
    <row r="223" spans="1:11" ht="15.75">
      <c r="A223" s="5"/>
      <c r="B223" s="5"/>
      <c r="C223" s="5"/>
      <c r="D223" s="5"/>
      <c r="E223" s="8"/>
      <c r="F223" s="25"/>
      <c r="G223" s="26"/>
      <c r="H223" s="26"/>
      <c r="I223" s="28"/>
      <c r="J223" s="8"/>
      <c r="K223" s="8"/>
    </row>
    <row r="224" spans="1:11" ht="18">
      <c r="A224" s="83"/>
      <c r="B224" s="102" t="s">
        <v>341</v>
      </c>
      <c r="C224" s="102"/>
      <c r="D224" s="102"/>
      <c r="E224" s="83"/>
      <c r="F224" s="85">
        <f>SUM(F226:F230)</f>
        <v>10200255</v>
      </c>
      <c r="G224" s="86">
        <f t="shared" ref="G224:I224" si="22">SUM(G226:G230)</f>
        <v>3400000</v>
      </c>
      <c r="H224" s="86">
        <f t="shared" si="22"/>
        <v>3000000</v>
      </c>
      <c r="I224" s="86">
        <f t="shared" si="22"/>
        <v>16600255</v>
      </c>
      <c r="J224" s="83"/>
      <c r="K224" s="83"/>
    </row>
    <row r="225" spans="1:11" ht="15.6" customHeight="1">
      <c r="B225" s="97" t="s">
        <v>16</v>
      </c>
      <c r="C225" s="98"/>
      <c r="D225" s="35"/>
      <c r="E225" s="8"/>
      <c r="F225" s="25"/>
      <c r="G225" s="26"/>
      <c r="H225" s="26"/>
      <c r="I225" s="26"/>
      <c r="J225" s="8"/>
      <c r="K225" s="8"/>
    </row>
    <row r="226" spans="1:11" ht="47.25">
      <c r="A226" s="67">
        <v>185</v>
      </c>
      <c r="B226" s="10" t="s">
        <v>342</v>
      </c>
      <c r="C226" s="10" t="s">
        <v>343</v>
      </c>
      <c r="D226" s="11" t="s">
        <v>341</v>
      </c>
      <c r="E226" s="15"/>
      <c r="F226" s="28">
        <v>2823631</v>
      </c>
      <c r="G226" s="28"/>
      <c r="H226" s="28"/>
      <c r="I226" s="26">
        <f t="shared" ref="I226:I230" si="23">F226+G226+H226</f>
        <v>2823631</v>
      </c>
      <c r="J226" s="10" t="s">
        <v>19</v>
      </c>
      <c r="K226" s="10" t="s">
        <v>344</v>
      </c>
    </row>
    <row r="227" spans="1:11" ht="47.25">
      <c r="A227" s="67">
        <v>186</v>
      </c>
      <c r="B227" s="10" t="s">
        <v>345</v>
      </c>
      <c r="C227" s="10" t="s">
        <v>346</v>
      </c>
      <c r="D227" s="11" t="s">
        <v>341</v>
      </c>
      <c r="E227" s="15"/>
      <c r="F227" s="28">
        <v>2876624</v>
      </c>
      <c r="G227" s="28"/>
      <c r="H227" s="28"/>
      <c r="I227" s="26">
        <f t="shared" si="23"/>
        <v>2876624</v>
      </c>
      <c r="J227" s="10" t="s">
        <v>19</v>
      </c>
      <c r="K227" s="10" t="s">
        <v>344</v>
      </c>
    </row>
    <row r="228" spans="1:11" ht="78.75">
      <c r="A228" s="67">
        <v>187</v>
      </c>
      <c r="B228" s="10" t="s">
        <v>347</v>
      </c>
      <c r="C228" s="10" t="s">
        <v>348</v>
      </c>
      <c r="D228" s="11" t="s">
        <v>341</v>
      </c>
      <c r="E228" s="15"/>
      <c r="F228" s="28">
        <v>1500000</v>
      </c>
      <c r="G228" s="28">
        <v>1700000</v>
      </c>
      <c r="H228" s="28">
        <v>1500000</v>
      </c>
      <c r="I228" s="26">
        <f t="shared" si="23"/>
        <v>4700000</v>
      </c>
      <c r="J228" s="10" t="s">
        <v>19</v>
      </c>
      <c r="K228" s="10" t="s">
        <v>344</v>
      </c>
    </row>
    <row r="229" spans="1:11" ht="15.6" customHeight="1">
      <c r="B229" s="97" t="s">
        <v>46</v>
      </c>
      <c r="C229" s="98"/>
      <c r="D229" s="35"/>
      <c r="E229" s="8"/>
      <c r="F229" s="25"/>
      <c r="G229" s="26"/>
      <c r="H229" s="26"/>
      <c r="I229" s="26"/>
      <c r="J229" s="8"/>
      <c r="K229" s="8"/>
    </row>
    <row r="230" spans="1:11" ht="47.25">
      <c r="A230" s="67">
        <v>188</v>
      </c>
      <c r="B230" s="10" t="s">
        <v>349</v>
      </c>
      <c r="C230" s="10" t="s">
        <v>350</v>
      </c>
      <c r="D230" s="11" t="s">
        <v>341</v>
      </c>
      <c r="E230" s="15"/>
      <c r="F230" s="28">
        <v>3000000</v>
      </c>
      <c r="G230" s="28">
        <v>1700000</v>
      </c>
      <c r="H230" s="28">
        <v>1500000</v>
      </c>
      <c r="I230" s="26">
        <f t="shared" si="23"/>
        <v>6200000</v>
      </c>
      <c r="J230" s="10" t="s">
        <v>19</v>
      </c>
      <c r="K230" s="10" t="s">
        <v>344</v>
      </c>
    </row>
    <row r="231" spans="1:11" s="16" customFormat="1" ht="18">
      <c r="A231" s="87"/>
      <c r="B231" s="101" t="s">
        <v>351</v>
      </c>
      <c r="C231" s="101"/>
      <c r="D231" s="87"/>
      <c r="E231" s="87"/>
      <c r="F231" s="89">
        <f>F9+F35+F73+F81+F104+F133+F188+F206+F219+F224</f>
        <v>1859083235.72</v>
      </c>
      <c r="G231" s="89">
        <f t="shared" ref="G231:I231" si="24">G9+G35+G73+G81+G104+G133+G188+G206+G219+G224</f>
        <v>669241223.06692803</v>
      </c>
      <c r="H231" s="89">
        <f t="shared" si="24"/>
        <v>219553761.67215213</v>
      </c>
      <c r="I231" s="89">
        <f t="shared" si="24"/>
        <v>2747878220.4590802</v>
      </c>
      <c r="J231" s="87"/>
      <c r="K231" s="87"/>
    </row>
    <row r="232" spans="1:11" s="16" customFormat="1" ht="28.5" customHeight="1">
      <c r="A232" s="17"/>
      <c r="C232" s="17"/>
      <c r="D232" s="17"/>
      <c r="E232" s="17"/>
      <c r="F232" s="62"/>
      <c r="G232" s="18"/>
      <c r="H232" s="18"/>
      <c r="I232" s="18"/>
      <c r="J232" s="17"/>
      <c r="K232" s="17"/>
    </row>
    <row r="233" spans="1:11" s="16" customFormat="1" ht="22.9" customHeight="1">
      <c r="B233" s="81" t="s">
        <v>352</v>
      </c>
      <c r="C233" s="81"/>
      <c r="F233" s="12" t="s">
        <v>353</v>
      </c>
      <c r="G233" s="12" t="s">
        <v>354</v>
      </c>
      <c r="K233" s="17"/>
    </row>
    <row r="234" spans="1:11" ht="21" customHeight="1">
      <c r="B234" s="117" t="s">
        <v>16</v>
      </c>
      <c r="C234" s="118"/>
      <c r="D234" s="118"/>
      <c r="E234" s="119"/>
      <c r="F234" s="78">
        <f>F20+F21+F22+F23+F24+F25+F26+F27+F28+F29+F30+F31+F44+F45+F46+F47+F48+F49+F50+F51+F52+F53+F54+F55+F75+F76+F77+F78+F83+F84+F85+F86+F87+F113+F114+F115+F116+F117+F118+F119+F120+F121+F122+F123+F124+F148+F149+F150+F151+F152+F153+F154+F155+F156+F157+F158+F159+F160+F161+F162+F163+F164+F165+F166+F167+F168+F169+F170+F171+F172+F173+F174+F175+F176+F190+F191+F192+F193+F194+F195+F196+F208+F209+F210+F211+F221+F226+F227+F228+F56+F147+F146+F145+F144+F143+F142+F141+F140+F139+F138+F137+F136+F135+F112+F111+F110+F109+F108+F107+F106+F43+F42+F41+F40+F39+F38+F37+F19+F18+F17+F16+F15+F14+F13+F12+F11</f>
        <v>1751875653.52</v>
      </c>
      <c r="G234" s="79">
        <f>F234/F231*100</f>
        <v>94.233309184863913</v>
      </c>
      <c r="K234" s="20"/>
    </row>
    <row r="235" spans="1:11" ht="21.6" customHeight="1">
      <c r="B235" s="117" t="s">
        <v>46</v>
      </c>
      <c r="C235" s="118"/>
      <c r="D235" s="118"/>
      <c r="E235" s="119"/>
      <c r="F235" s="80">
        <f>F33+F34+F59+F60+F61+F62+F63+F64+F65+F66+F67+F68+F69+F70+F71+F89+F90+F91+F92+F93+F94+F95+F96+F97+F98+F99+F100+F101+F102+F103+F126+F127+F128+F129+F130+F131+F132+F178+F179+F180+F181+F182+F183+F184+F185+F186+F187+F198+F199+F200+F201+F202+F203+F204+F205+F214+F215+F216+F217+F218+F230+F213+F58</f>
        <v>107207582.2</v>
      </c>
      <c r="G235" s="79">
        <f>F235/F231*100</f>
        <v>5.7666908151360863</v>
      </c>
      <c r="H235" s="66"/>
      <c r="I235" s="66"/>
      <c r="J235" s="112" t="s">
        <v>355</v>
      </c>
      <c r="K235" s="112"/>
    </row>
    <row r="236" spans="1:11" ht="15.75" customHeight="1">
      <c r="D236" s="29"/>
    </row>
    <row r="237" spans="1:11" ht="15.75" customHeight="1"/>
    <row r="238" spans="1:11" ht="15.75" customHeight="1"/>
    <row r="239" spans="1:11" ht="15.75" customHeight="1"/>
    <row r="240" spans="1:1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</sheetData>
  <autoFilter ref="A8:K235" xr:uid="{00000000-0001-0000-0000-000000000000}"/>
  <mergeCells count="54">
    <mergeCell ref="J1:K2"/>
    <mergeCell ref="A3:K3"/>
    <mergeCell ref="A5:A7"/>
    <mergeCell ref="B5:B7"/>
    <mergeCell ref="C5:C7"/>
    <mergeCell ref="D5:D7"/>
    <mergeCell ref="E5:E7"/>
    <mergeCell ref="F5:I5"/>
    <mergeCell ref="J5:J7"/>
    <mergeCell ref="K5:K7"/>
    <mergeCell ref="A27:A28"/>
    <mergeCell ref="B27:B28"/>
    <mergeCell ref="C27:C28"/>
    <mergeCell ref="D27:D28"/>
    <mergeCell ref="E27:E28"/>
    <mergeCell ref="B74:C74"/>
    <mergeCell ref="F6:F7"/>
    <mergeCell ref="G6:G7"/>
    <mergeCell ref="H6:H7"/>
    <mergeCell ref="I6:I7"/>
    <mergeCell ref="B10:C10"/>
    <mergeCell ref="B73:C73"/>
    <mergeCell ref="B9:C9"/>
    <mergeCell ref="K27:K28"/>
    <mergeCell ref="B32:C32"/>
    <mergeCell ref="B35:C35"/>
    <mergeCell ref="B36:C36"/>
    <mergeCell ref="B57:C57"/>
    <mergeCell ref="B207:C207"/>
    <mergeCell ref="B79:C79"/>
    <mergeCell ref="B82:C82"/>
    <mergeCell ref="B88:C88"/>
    <mergeCell ref="B105:C105"/>
    <mergeCell ref="B125:C125"/>
    <mergeCell ref="B134:C134"/>
    <mergeCell ref="B177:C177"/>
    <mergeCell ref="B188:D188"/>
    <mergeCell ref="B189:C189"/>
    <mergeCell ref="B197:C197"/>
    <mergeCell ref="B206:D206"/>
    <mergeCell ref="B104:C104"/>
    <mergeCell ref="B81:C81"/>
    <mergeCell ref="B133:C133"/>
    <mergeCell ref="B229:C229"/>
    <mergeCell ref="B231:C231"/>
    <mergeCell ref="J235:K235"/>
    <mergeCell ref="B212:C212"/>
    <mergeCell ref="B219:D219"/>
    <mergeCell ref="B220:C220"/>
    <mergeCell ref="B222:C222"/>
    <mergeCell ref="B224:D224"/>
    <mergeCell ref="B225:C225"/>
    <mergeCell ref="B234:E234"/>
    <mergeCell ref="B235:E235"/>
  </mergeCells>
  <printOptions horizontalCentered="1"/>
  <pageMargins left="0.11811023622047245" right="0.11811023622047245" top="0.15748031496062992" bottom="0.15748031496062992" header="0" footer="0"/>
  <pageSetup paperSize="9" scale="45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55BFFA3BE492449F26975E0B8E063C" ma:contentTypeVersion="17" ma:contentTypeDescription="Створення нового документа." ma:contentTypeScope="" ma:versionID="bb89df8dc5c36442d71ab2fbc4cf0460">
  <xsd:schema xmlns:xsd="http://www.w3.org/2001/XMLSchema" xmlns:xs="http://www.w3.org/2001/XMLSchema" xmlns:p="http://schemas.microsoft.com/office/2006/metadata/properties" xmlns:ns2="a4917ab7-37e8-4443-aef6-e3f4ea2db8b6" xmlns:ns3="56b8d2b0-cf23-4afa-88f3-419d7659e6b1" targetNamespace="http://schemas.microsoft.com/office/2006/metadata/properties" ma:root="true" ma:fieldsID="5e03d330c6c2783836791cff64a61ee3" ns2:_="" ns3:_="">
    <xsd:import namespace="a4917ab7-37e8-4443-aef6-e3f4ea2db8b6"/>
    <xsd:import namespace="56b8d2b0-cf23-4afa-88f3-419d7659e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17ab7-37e8-4443-aef6-e3f4ea2db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b355bb-cffc-47a1-83db-275e32157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8d2b0-cf23-4afa-88f3-419d7659e6b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37ef67c-2bbf-454f-9a4f-59b58a1bc060}" ma:internalName="TaxCatchAll" ma:showField="CatchAllData" ma:web="56b8d2b0-cf23-4afa-88f3-419d7659e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917ab7-37e8-4443-aef6-e3f4ea2db8b6">
      <Terms xmlns="http://schemas.microsoft.com/office/infopath/2007/PartnerControls"/>
    </lcf76f155ced4ddcb4097134ff3c332f>
    <TaxCatchAll xmlns="56b8d2b0-cf23-4afa-88f3-419d7659e6b1" xsi:nil="true"/>
  </documentManagement>
</p:properties>
</file>

<file path=customXml/itemProps1.xml><?xml version="1.0" encoding="utf-8"?>
<ds:datastoreItem xmlns:ds="http://schemas.openxmlformats.org/officeDocument/2006/customXml" ds:itemID="{01AA88D5-C25C-4B41-800B-BB7C4DAA86B1}"/>
</file>

<file path=customXml/itemProps2.xml><?xml version="1.0" encoding="utf-8"?>
<ds:datastoreItem xmlns:ds="http://schemas.openxmlformats.org/officeDocument/2006/customXml" ds:itemID="{785EB6F8-3337-4228-8AD4-B4314F72A5AB}"/>
</file>

<file path=customXml/itemProps3.xml><?xml version="1.0" encoding="utf-8"?>
<ds:datastoreItem xmlns:ds="http://schemas.openxmlformats.org/officeDocument/2006/customXml" ds:itemID="{232CD9F4-7BE0-4388-A070-1D9A1D8365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Fin-ivent</dc:creator>
  <cp:keywords/>
  <dc:description/>
  <cp:lastModifiedBy>Онисько Петро</cp:lastModifiedBy>
  <cp:revision/>
  <dcterms:created xsi:type="dcterms:W3CDTF">2015-06-05T18:19:34Z</dcterms:created>
  <dcterms:modified xsi:type="dcterms:W3CDTF">2026-01-20T07:58:34Z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0x0101009855BFFA3BE492449F26975E0B8E063C</vt:lpwstr>
  </property>
  <property fmtid="{D5CDD505-2E9C-101B-9397-08002B2CF9AE}" pid="3" name="MediaServiceImageTags">
    <vt:lpwstr/>
  </property>
</Properties>
</file>