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65" windowWidth="15480" windowHeight="10380" tabRatio="602"/>
  </bookViews>
  <sheets>
    <sheet name="додаток1" sheetId="13" r:id="rId1"/>
    <sheet name="додаток2" sheetId="12" r:id="rId2"/>
    <sheet name="додаток3" sheetId="1" r:id="rId3"/>
    <sheet name="додаток4" sheetId="21" r:id="rId4"/>
    <sheet name="додаток5" sheetId="11" r:id="rId5"/>
    <sheet name="додаток6" sheetId="6" r:id="rId6"/>
    <sheet name="додаток7" sheetId="19" r:id="rId7"/>
  </sheets>
  <definedNames>
    <definedName name="_xlnm.Print_Titles" localSheetId="0">додаток1!$A:$E,додаток1!$9:$9</definedName>
    <definedName name="_xlnm.Print_Titles" localSheetId="1">додаток2!$8:$8</definedName>
    <definedName name="_xlnm.Print_Titles" localSheetId="2">додаток3!$11:$11</definedName>
    <definedName name="_xlnm.Print_Titles" localSheetId="3">додаток4!$12:$12</definedName>
    <definedName name="_xlnm.Print_Titles" localSheetId="5">додаток6!$9:$9</definedName>
    <definedName name="_xlnm.Print_Titles" localSheetId="6">додаток7!$10:$10</definedName>
    <definedName name="_xlnm.Print_Area" localSheetId="0">додаток1!$A$1:$F$119</definedName>
    <definedName name="_xlnm.Print_Area" localSheetId="1">додаток2!$A$1:$F$44</definedName>
    <definedName name="_xlnm.Print_Area" localSheetId="2">додаток3!$A$1:$P$337</definedName>
    <definedName name="_xlnm.Print_Area" localSheetId="3">додаток4!$A$1:$P$58</definedName>
    <definedName name="_xlnm.Print_Area" localSheetId="4">додаток5!$A$1:$I$26</definedName>
    <definedName name="_xlnm.Print_Area" localSheetId="5">додаток6!$A$1:$F$54</definedName>
    <definedName name="_xlnm.Print_Area" localSheetId="6">додаток7!$A$1:$J$170</definedName>
  </definedNames>
  <calcPr calcId="125725"/>
</workbook>
</file>

<file path=xl/calcChain.xml><?xml version="1.0" encoding="utf-8"?>
<calcChain xmlns="http://schemas.openxmlformats.org/spreadsheetml/2006/main">
  <c r="H40" i="19"/>
  <c r="G40"/>
  <c r="G269" i="1"/>
  <c r="H269"/>
  <c r="I269"/>
  <c r="J269"/>
  <c r="K269"/>
  <c r="M269"/>
  <c r="N269"/>
  <c r="O269"/>
  <c r="E269"/>
  <c r="D99" i="13"/>
  <c r="E99"/>
  <c r="F99"/>
  <c r="F98" s="1"/>
  <c r="E102"/>
  <c r="F102"/>
  <c r="D102"/>
  <c r="J119" i="1"/>
  <c r="F10" i="6"/>
  <c r="F41"/>
  <c r="E45" i="1"/>
  <c r="L54"/>
  <c r="F54"/>
  <c r="P54"/>
  <c r="G16" i="11"/>
  <c r="H16"/>
  <c r="I16"/>
  <c r="F16"/>
  <c r="P254" i="1"/>
  <c r="F254"/>
  <c r="E172"/>
  <c r="P172" s="1"/>
  <c r="P175"/>
  <c r="F175"/>
  <c r="E98" i="13" l="1"/>
  <c r="D98"/>
  <c r="C99"/>
  <c r="G164" i="1"/>
  <c r="E164"/>
  <c r="P164" s="1"/>
  <c r="F165"/>
  <c r="L165"/>
  <c r="P165"/>
  <c r="H76" i="19"/>
  <c r="E166" i="1" l="1"/>
  <c r="E163"/>
  <c r="D30" i="12"/>
  <c r="E128" i="1"/>
  <c r="P129"/>
  <c r="F129"/>
  <c r="G88" i="19"/>
  <c r="J121" i="1"/>
  <c r="K121" s="1"/>
  <c r="F39" i="6"/>
  <c r="J148" i="1"/>
  <c r="F148"/>
  <c r="G261"/>
  <c r="H261"/>
  <c r="I261"/>
  <c r="M261"/>
  <c r="J265"/>
  <c r="J261" s="1"/>
  <c r="F265"/>
  <c r="G45"/>
  <c r="H45"/>
  <c r="I45"/>
  <c r="M45"/>
  <c r="N45"/>
  <c r="J48"/>
  <c r="J45" s="1"/>
  <c r="F48"/>
  <c r="J75"/>
  <c r="K75" s="1"/>
  <c r="J84"/>
  <c r="F35" i="6"/>
  <c r="F34"/>
  <c r="F32" s="1"/>
  <c r="F29"/>
  <c r="F26"/>
  <c r="F24"/>
  <c r="F22" s="1"/>
  <c r="F19"/>
  <c r="F17"/>
  <c r="F16"/>
  <c r="J126" i="1" s="1"/>
  <c r="K126" s="1"/>
  <c r="O238"/>
  <c r="N238"/>
  <c r="M238"/>
  <c r="O236"/>
  <c r="N236"/>
  <c r="M236"/>
  <c r="O234"/>
  <c r="N234"/>
  <c r="M234"/>
  <c r="O232"/>
  <c r="N232"/>
  <c r="M232"/>
  <c r="O230"/>
  <c r="N230"/>
  <c r="M230"/>
  <c r="K238"/>
  <c r="J238"/>
  <c r="L238" s="1"/>
  <c r="K236"/>
  <c r="J236"/>
  <c r="K234"/>
  <c r="J234"/>
  <c r="K232"/>
  <c r="J232"/>
  <c r="K230"/>
  <c r="J230"/>
  <c r="L230" s="1"/>
  <c r="O226"/>
  <c r="N226"/>
  <c r="M226"/>
  <c r="O224"/>
  <c r="N224"/>
  <c r="M224"/>
  <c r="O222"/>
  <c r="N222"/>
  <c r="M222"/>
  <c r="O220"/>
  <c r="N220"/>
  <c r="M220"/>
  <c r="O218"/>
  <c r="N218"/>
  <c r="M218"/>
  <c r="O216"/>
  <c r="N216"/>
  <c r="M216"/>
  <c r="O214"/>
  <c r="N214"/>
  <c r="M214"/>
  <c r="K226"/>
  <c r="J226"/>
  <c r="K224"/>
  <c r="J224"/>
  <c r="L224" s="1"/>
  <c r="K222"/>
  <c r="J222"/>
  <c r="L222" s="1"/>
  <c r="K220"/>
  <c r="J220"/>
  <c r="P220" s="1"/>
  <c r="K218"/>
  <c r="J218"/>
  <c r="K216"/>
  <c r="K212" s="1"/>
  <c r="J216"/>
  <c r="K214"/>
  <c r="J214"/>
  <c r="L214" s="1"/>
  <c r="O207"/>
  <c r="N207"/>
  <c r="M207"/>
  <c r="O205"/>
  <c r="N205"/>
  <c r="M205"/>
  <c r="M203" s="1"/>
  <c r="K207"/>
  <c r="J207"/>
  <c r="K205"/>
  <c r="K203" s="1"/>
  <c r="J205"/>
  <c r="L205" s="1"/>
  <c r="L204"/>
  <c r="L206"/>
  <c r="L208"/>
  <c r="L210"/>
  <c r="L211"/>
  <c r="L213"/>
  <c r="L215"/>
  <c r="L217"/>
  <c r="L219"/>
  <c r="L221"/>
  <c r="L223"/>
  <c r="L225"/>
  <c r="L227"/>
  <c r="L229"/>
  <c r="L231"/>
  <c r="L233"/>
  <c r="L235"/>
  <c r="L237"/>
  <c r="L239"/>
  <c r="L241"/>
  <c r="L242"/>
  <c r="L244"/>
  <c r="L245"/>
  <c r="L246"/>
  <c r="L248"/>
  <c r="L249"/>
  <c r="L250"/>
  <c r="L252"/>
  <c r="L253"/>
  <c r="P208"/>
  <c r="P210"/>
  <c r="P211"/>
  <c r="P215"/>
  <c r="P217"/>
  <c r="P219"/>
  <c r="P221"/>
  <c r="P223"/>
  <c r="P225"/>
  <c r="P227"/>
  <c r="P231"/>
  <c r="P233"/>
  <c r="P235"/>
  <c r="P237"/>
  <c r="P239"/>
  <c r="P241"/>
  <c r="P242"/>
  <c r="P244"/>
  <c r="P245"/>
  <c r="P246"/>
  <c r="P248"/>
  <c r="P250"/>
  <c r="P252"/>
  <c r="P253"/>
  <c r="P202"/>
  <c r="C105" i="13"/>
  <c r="C106"/>
  <c r="F250" i="1"/>
  <c r="I249"/>
  <c r="H249"/>
  <c r="G249"/>
  <c r="E249"/>
  <c r="P249" s="1"/>
  <c r="F239"/>
  <c r="I238"/>
  <c r="H238"/>
  <c r="G238"/>
  <c r="E238"/>
  <c r="F237"/>
  <c r="I236"/>
  <c r="H236"/>
  <c r="G236"/>
  <c r="F236"/>
  <c r="E236"/>
  <c r="F235"/>
  <c r="I234"/>
  <c r="H234"/>
  <c r="G234"/>
  <c r="E234"/>
  <c r="F233"/>
  <c r="I232"/>
  <c r="H232"/>
  <c r="G232"/>
  <c r="E232"/>
  <c r="F231"/>
  <c r="I230"/>
  <c r="H230"/>
  <c r="G230"/>
  <c r="E230"/>
  <c r="F230" s="1"/>
  <c r="E229"/>
  <c r="P229" s="1"/>
  <c r="F227"/>
  <c r="I226"/>
  <c r="H226"/>
  <c r="G226"/>
  <c r="E226"/>
  <c r="F225"/>
  <c r="I224"/>
  <c r="H224"/>
  <c r="G224"/>
  <c r="E224"/>
  <c r="F223"/>
  <c r="I222"/>
  <c r="H222"/>
  <c r="G222"/>
  <c r="E222"/>
  <c r="F222" s="1"/>
  <c r="F221"/>
  <c r="I220"/>
  <c r="H220"/>
  <c r="G220"/>
  <c r="E220"/>
  <c r="F219"/>
  <c r="I218"/>
  <c r="H218"/>
  <c r="G218"/>
  <c r="E218"/>
  <c r="F217"/>
  <c r="I216"/>
  <c r="H216"/>
  <c r="G216"/>
  <c r="E216"/>
  <c r="F215"/>
  <c r="I214"/>
  <c r="H214"/>
  <c r="G214"/>
  <c r="E214"/>
  <c r="F214" s="1"/>
  <c r="E213"/>
  <c r="P213" s="1"/>
  <c r="F208"/>
  <c r="F204" s="1"/>
  <c r="E204" s="1"/>
  <c r="P204" s="1"/>
  <c r="I207"/>
  <c r="H207"/>
  <c r="G207"/>
  <c r="E207"/>
  <c r="E206"/>
  <c r="E205" s="1"/>
  <c r="I205"/>
  <c r="H205"/>
  <c r="G205"/>
  <c r="F205"/>
  <c r="E209"/>
  <c r="G209"/>
  <c r="H209"/>
  <c r="I209"/>
  <c r="F213" l="1"/>
  <c r="F220"/>
  <c r="P236"/>
  <c r="P216"/>
  <c r="J141"/>
  <c r="H228"/>
  <c r="J203"/>
  <c r="M212"/>
  <c r="G203"/>
  <c r="P224"/>
  <c r="F232"/>
  <c r="P206"/>
  <c r="L216"/>
  <c r="L232"/>
  <c r="M228"/>
  <c r="M200" s="1"/>
  <c r="O203"/>
  <c r="N212"/>
  <c r="O212"/>
  <c r="P148"/>
  <c r="K148"/>
  <c r="P119"/>
  <c r="P265"/>
  <c r="K265"/>
  <c r="K261" s="1"/>
  <c r="K48"/>
  <c r="K45" s="1"/>
  <c r="F207"/>
  <c r="F218"/>
  <c r="F224"/>
  <c r="F229"/>
  <c r="L207"/>
  <c r="L218"/>
  <c r="L226"/>
  <c r="K228"/>
  <c r="K200" s="1"/>
  <c r="N228"/>
  <c r="O228"/>
  <c r="P48"/>
  <c r="J212"/>
  <c r="P232"/>
  <c r="N203"/>
  <c r="L236"/>
  <c r="L220"/>
  <c r="K119"/>
  <c r="F42" i="6"/>
  <c r="L234" i="1"/>
  <c r="J228"/>
  <c r="P228" s="1"/>
  <c r="P238"/>
  <c r="P234"/>
  <c r="P230"/>
  <c r="P226"/>
  <c r="P222"/>
  <c r="P218"/>
  <c r="P214"/>
  <c r="P205"/>
  <c r="L203"/>
  <c r="P207"/>
  <c r="F216"/>
  <c r="F234"/>
  <c r="F249"/>
  <c r="I228"/>
  <c r="G228"/>
  <c r="H212"/>
  <c r="F238"/>
  <c r="E228"/>
  <c r="I212"/>
  <c r="G212"/>
  <c r="F203"/>
  <c r="H203"/>
  <c r="I203"/>
  <c r="F226"/>
  <c r="E212"/>
  <c r="E203"/>
  <c r="I200" l="1"/>
  <c r="G200"/>
  <c r="L212"/>
  <c r="P203"/>
  <c r="F212"/>
  <c r="J200"/>
  <c r="E200"/>
  <c r="L228"/>
  <c r="P212"/>
  <c r="F228"/>
  <c r="P200" l="1"/>
  <c r="L130"/>
  <c r="F130"/>
  <c r="P130"/>
  <c r="G44" i="19" l="1"/>
  <c r="H11"/>
  <c r="G43" l="1"/>
  <c r="C107" i="13" l="1"/>
  <c r="C103"/>
  <c r="C104"/>
  <c r="G195" i="1" l="1"/>
  <c r="F195"/>
  <c r="E195"/>
  <c r="P195" s="1"/>
  <c r="G278"/>
  <c r="E278"/>
  <c r="P278" s="1"/>
  <c r="G98"/>
  <c r="E98"/>
  <c r="P98" s="1"/>
  <c r="G158"/>
  <c r="F158"/>
  <c r="E158"/>
  <c r="P158" s="1"/>
  <c r="F278" l="1"/>
  <c r="F98"/>
  <c r="J120"/>
  <c r="K120" s="1"/>
  <c r="P121"/>
  <c r="F96" i="13"/>
  <c r="C96"/>
  <c r="F95"/>
  <c r="F94" s="1"/>
  <c r="E95"/>
  <c r="C95" s="1"/>
  <c r="F93"/>
  <c r="F89" s="1"/>
  <c r="C93"/>
  <c r="C92"/>
  <c r="C91"/>
  <c r="F90"/>
  <c r="E90"/>
  <c r="D90"/>
  <c r="E89"/>
  <c r="C87"/>
  <c r="C86"/>
  <c r="C85"/>
  <c r="C84"/>
  <c r="E83"/>
  <c r="E82" s="1"/>
  <c r="C82" s="1"/>
  <c r="F81"/>
  <c r="C81"/>
  <c r="C80"/>
  <c r="C79"/>
  <c r="C78"/>
  <c r="E77"/>
  <c r="E76" s="1"/>
  <c r="E74" s="1"/>
  <c r="D77"/>
  <c r="C75"/>
  <c r="F74"/>
  <c r="C73"/>
  <c r="C72"/>
  <c r="C71"/>
  <c r="F70"/>
  <c r="E70"/>
  <c r="D70"/>
  <c r="C69"/>
  <c r="C68"/>
  <c r="C67"/>
  <c r="D66"/>
  <c r="C66" s="1"/>
  <c r="E65"/>
  <c r="E59" s="1"/>
  <c r="C64"/>
  <c r="C63"/>
  <c r="C62"/>
  <c r="C61"/>
  <c r="F60"/>
  <c r="E60"/>
  <c r="D60"/>
  <c r="C58"/>
  <c r="C57"/>
  <c r="C56"/>
  <c r="C55"/>
  <c r="F54"/>
  <c r="E54"/>
  <c r="E50" s="1"/>
  <c r="D54"/>
  <c r="C53"/>
  <c r="C52"/>
  <c r="D51"/>
  <c r="C51" s="1"/>
  <c r="F50"/>
  <c r="C48"/>
  <c r="C47"/>
  <c r="C46"/>
  <c r="F45"/>
  <c r="F44" s="1"/>
  <c r="E45"/>
  <c r="E44" s="1"/>
  <c r="D45"/>
  <c r="D44" s="1"/>
  <c r="C43"/>
  <c r="F42"/>
  <c r="F41" s="1"/>
  <c r="C42"/>
  <c r="E41"/>
  <c r="D41"/>
  <c r="F40"/>
  <c r="C40"/>
  <c r="F39"/>
  <c r="C39"/>
  <c r="F38"/>
  <c r="D38"/>
  <c r="C38" s="1"/>
  <c r="F37"/>
  <c r="C37"/>
  <c r="F36"/>
  <c r="C36"/>
  <c r="F35"/>
  <c r="D35"/>
  <c r="C35" s="1"/>
  <c r="F34"/>
  <c r="C34"/>
  <c r="F33"/>
  <c r="C33"/>
  <c r="C32"/>
  <c r="C31"/>
  <c r="C30"/>
  <c r="C29"/>
  <c r="F28"/>
  <c r="C28"/>
  <c r="F27"/>
  <c r="C27"/>
  <c r="F26"/>
  <c r="C26"/>
  <c r="F25"/>
  <c r="C25"/>
  <c r="E24"/>
  <c r="D24"/>
  <c r="C22"/>
  <c r="C21"/>
  <c r="D20"/>
  <c r="C20" s="1"/>
  <c r="C19"/>
  <c r="D18"/>
  <c r="C18" s="1"/>
  <c r="C16"/>
  <c r="C15"/>
  <c r="C14"/>
  <c r="C13"/>
  <c r="F12"/>
  <c r="F11" s="1"/>
  <c r="E12"/>
  <c r="E11" s="1"/>
  <c r="D12"/>
  <c r="D11" s="1"/>
  <c r="F49" l="1"/>
  <c r="C54"/>
  <c r="D50"/>
  <c r="C50" s="1"/>
  <c r="D65"/>
  <c r="C65" s="1"/>
  <c r="F24"/>
  <c r="F23" s="1"/>
  <c r="F10" s="1"/>
  <c r="E94"/>
  <c r="C94" s="1"/>
  <c r="C24"/>
  <c r="C60"/>
  <c r="E49"/>
  <c r="C90"/>
  <c r="C11"/>
  <c r="C44"/>
  <c r="C77"/>
  <c r="D17"/>
  <c r="C17" s="1"/>
  <c r="C70"/>
  <c r="D76"/>
  <c r="D74" s="1"/>
  <c r="C74" s="1"/>
  <c r="C83"/>
  <c r="D89"/>
  <c r="F88"/>
  <c r="E23"/>
  <c r="E10" s="1"/>
  <c r="C12"/>
  <c r="C41"/>
  <c r="P120" i="1"/>
  <c r="C76" i="13"/>
  <c r="D23"/>
  <c r="D10" s="1"/>
  <c r="C45"/>
  <c r="D59" l="1"/>
  <c r="D49" s="1"/>
  <c r="C49" s="1"/>
  <c r="E88"/>
  <c r="C89"/>
  <c r="D88"/>
  <c r="C10"/>
  <c r="C23"/>
  <c r="C59"/>
  <c r="C88" l="1"/>
  <c r="F125" i="1"/>
  <c r="F126"/>
  <c r="F127"/>
  <c r="F128"/>
  <c r="L306"/>
  <c r="G107" i="19"/>
  <c r="G108"/>
  <c r="H187" i="1" l="1"/>
  <c r="H27" i="19"/>
  <c r="I98"/>
  <c r="J98"/>
  <c r="H106"/>
  <c r="H104"/>
  <c r="H98" l="1"/>
  <c r="G98" s="1"/>
  <c r="G120"/>
  <c r="G81" l="1"/>
  <c r="G79"/>
  <c r="G97" l="1"/>
  <c r="G96"/>
  <c r="I94"/>
  <c r="J94"/>
  <c r="H94"/>
  <c r="G94" l="1"/>
  <c r="H149" i="1"/>
  <c r="I149"/>
  <c r="J149"/>
  <c r="K149"/>
  <c r="M149"/>
  <c r="K323"/>
  <c r="K271"/>
  <c r="K266"/>
  <c r="K255"/>
  <c r="K102"/>
  <c r="M102"/>
  <c r="K70"/>
  <c r="J65"/>
  <c r="K65"/>
  <c r="M65"/>
  <c r="J55"/>
  <c r="K55"/>
  <c r="M55"/>
  <c r="J62"/>
  <c r="K62"/>
  <c r="M62"/>
  <c r="J58"/>
  <c r="K58"/>
  <c r="M58"/>
  <c r="K37"/>
  <c r="K25"/>
  <c r="K12"/>
  <c r="J271"/>
  <c r="G21"/>
  <c r="H21"/>
  <c r="I21"/>
  <c r="J21"/>
  <c r="K21"/>
  <c r="M21"/>
  <c r="N21"/>
  <c r="O21"/>
  <c r="E21"/>
  <c r="P23"/>
  <c r="F23"/>
  <c r="E40"/>
  <c r="E16"/>
  <c r="G16" i="19"/>
  <c r="G40" i="1"/>
  <c r="H40"/>
  <c r="I40"/>
  <c r="J40"/>
  <c r="K40"/>
  <c r="M40"/>
  <c r="P43"/>
  <c r="F43"/>
  <c r="E187"/>
  <c r="E106"/>
  <c r="E58"/>
  <c r="G49"/>
  <c r="H49"/>
  <c r="I49"/>
  <c r="J49"/>
  <c r="K49"/>
  <c r="M49"/>
  <c r="K31"/>
  <c r="E25"/>
  <c r="H121" i="19"/>
  <c r="K17" i="1" l="1"/>
  <c r="K154"/>
  <c r="E251"/>
  <c r="F253"/>
  <c r="F252"/>
  <c r="E52"/>
  <c r="E49" s="1"/>
  <c r="E17"/>
  <c r="E264"/>
  <c r="E261" s="1"/>
  <c r="L256"/>
  <c r="L257"/>
  <c r="L258"/>
  <c r="L259"/>
  <c r="L260"/>
  <c r="H252"/>
  <c r="O251"/>
  <c r="N251"/>
  <c r="M251"/>
  <c r="K251"/>
  <c r="J251"/>
  <c r="I251"/>
  <c r="G251"/>
  <c r="E247"/>
  <c r="F246"/>
  <c r="H251" l="1"/>
  <c r="H200"/>
  <c r="L251"/>
  <c r="P251"/>
  <c r="F251"/>
  <c r="E243" l="1"/>
  <c r="E240"/>
  <c r="I90" i="19"/>
  <c r="J90"/>
  <c r="H90"/>
  <c r="G93"/>
  <c r="G92"/>
  <c r="F260" i="1"/>
  <c r="E259"/>
  <c r="E255" l="1"/>
  <c r="E12"/>
  <c r="F259"/>
  <c r="G91" l="1"/>
  <c r="H91"/>
  <c r="I91"/>
  <c r="J91"/>
  <c r="K91"/>
  <c r="M91"/>
  <c r="N91"/>
  <c r="O91"/>
  <c r="E91"/>
  <c r="E87" s="1"/>
  <c r="E86"/>
  <c r="E80" s="1"/>
  <c r="L97" l="1"/>
  <c r="F282"/>
  <c r="G97"/>
  <c r="G93" s="1"/>
  <c r="H97"/>
  <c r="I97"/>
  <c r="I93" s="1"/>
  <c r="J97"/>
  <c r="J93" s="1"/>
  <c r="K97"/>
  <c r="K93" s="1"/>
  <c r="M97"/>
  <c r="M93" s="1"/>
  <c r="N97"/>
  <c r="O97"/>
  <c r="E97"/>
  <c r="E93" s="1"/>
  <c r="F97"/>
  <c r="P97"/>
  <c r="F157" l="1"/>
  <c r="F159"/>
  <c r="F160"/>
  <c r="F161"/>
  <c r="F162"/>
  <c r="F164"/>
  <c r="F166"/>
  <c r="F167"/>
  <c r="F168"/>
  <c r="G281"/>
  <c r="H281"/>
  <c r="I281"/>
  <c r="J281"/>
  <c r="L281"/>
  <c r="M281"/>
  <c r="N281"/>
  <c r="O281"/>
  <c r="E281"/>
  <c r="E271" s="1"/>
  <c r="F283"/>
  <c r="F281" s="1"/>
  <c r="P283"/>
  <c r="P282"/>
  <c r="P281" l="1"/>
  <c r="L274" l="1"/>
  <c r="H155" i="19"/>
  <c r="H153"/>
  <c r="H152"/>
  <c r="H148"/>
  <c r="H147"/>
  <c r="H144"/>
  <c r="I141"/>
  <c r="J141"/>
  <c r="H143"/>
  <c r="H139"/>
  <c r="H137"/>
  <c r="H133"/>
  <c r="H132"/>
  <c r="H141" l="1"/>
  <c r="H128"/>
  <c r="H127"/>
  <c r="G66"/>
  <c r="G62"/>
  <c r="H58"/>
  <c r="H57"/>
  <c r="H119"/>
  <c r="H117" s="1"/>
  <c r="H47"/>
  <c r="J54" l="1"/>
  <c r="H125"/>
  <c r="C101" i="13"/>
  <c r="C100"/>
  <c r="C102"/>
  <c r="F97"/>
  <c r="F108" l="1"/>
  <c r="C98"/>
  <c r="E97" l="1"/>
  <c r="E108" s="1"/>
  <c r="D97" l="1"/>
  <c r="D108" s="1"/>
  <c r="C97" l="1"/>
  <c r="C108" s="1"/>
  <c r="K87" i="1" l="1"/>
  <c r="G80"/>
  <c r="H80"/>
  <c r="I80"/>
  <c r="M80"/>
  <c r="F84"/>
  <c r="L181"/>
  <c r="P181"/>
  <c r="F181"/>
  <c r="E183"/>
  <c r="E182"/>
  <c r="E169" s="1"/>
  <c r="P126" l="1"/>
  <c r="O84"/>
  <c r="K84"/>
  <c r="K80" s="1"/>
  <c r="J80"/>
  <c r="P84"/>
  <c r="G182" l="1"/>
  <c r="G169" s="1"/>
  <c r="H182"/>
  <c r="H169" s="1"/>
  <c r="I182"/>
  <c r="I169" s="1"/>
  <c r="J182"/>
  <c r="J169" s="1"/>
  <c r="K182"/>
  <c r="L182"/>
  <c r="M182"/>
  <c r="N182"/>
  <c r="O182"/>
  <c r="P186"/>
  <c r="F186"/>
  <c r="P185"/>
  <c r="F185"/>
  <c r="P184"/>
  <c r="P182" s="1"/>
  <c r="F184"/>
  <c r="F182" s="1"/>
  <c r="G90" i="19"/>
  <c r="P180" i="1"/>
  <c r="F180"/>
  <c r="P179"/>
  <c r="K179"/>
  <c r="F179"/>
  <c r="P178"/>
  <c r="O178"/>
  <c r="K178"/>
  <c r="F178"/>
  <c r="P177"/>
  <c r="K177"/>
  <c r="F177"/>
  <c r="P176"/>
  <c r="O176"/>
  <c r="K176"/>
  <c r="F176"/>
  <c r="O172"/>
  <c r="K172"/>
  <c r="F172"/>
  <c r="P174"/>
  <c r="K174"/>
  <c r="F174"/>
  <c r="K169" l="1"/>
  <c r="M169"/>
  <c r="E147" l="1"/>
  <c r="E131"/>
  <c r="E124" l="1"/>
  <c r="P123"/>
  <c r="L123"/>
  <c r="L124"/>
  <c r="L125"/>
  <c r="F123"/>
  <c r="G122"/>
  <c r="H122"/>
  <c r="I122"/>
  <c r="J122"/>
  <c r="K122"/>
  <c r="K111" s="1"/>
  <c r="M122"/>
  <c r="N122"/>
  <c r="O122"/>
  <c r="E122" l="1"/>
  <c r="P122" s="1"/>
  <c r="F124"/>
  <c r="P124"/>
  <c r="L122"/>
  <c r="F122" l="1"/>
  <c r="H96"/>
  <c r="H93" s="1"/>
  <c r="E115"/>
  <c r="H56" i="19" s="1"/>
  <c r="G145" i="1"/>
  <c r="G142" s="1"/>
  <c r="H145"/>
  <c r="H142" s="1"/>
  <c r="I145"/>
  <c r="I142" s="1"/>
  <c r="J145"/>
  <c r="J142" s="1"/>
  <c r="K145"/>
  <c r="K142" s="1"/>
  <c r="M145"/>
  <c r="M142" s="1"/>
  <c r="N145"/>
  <c r="O145"/>
  <c r="E145"/>
  <c r="E142" s="1"/>
  <c r="P146"/>
  <c r="P145" s="1"/>
  <c r="L146"/>
  <c r="L145" s="1"/>
  <c r="F146"/>
  <c r="F145" s="1"/>
  <c r="P320"/>
  <c r="P319" s="1"/>
  <c r="L320"/>
  <c r="L319" s="1"/>
  <c r="F320"/>
  <c r="F319" s="1"/>
  <c r="O319"/>
  <c r="N319"/>
  <c r="M319"/>
  <c r="K319"/>
  <c r="K316" s="1"/>
  <c r="J319"/>
  <c r="I319"/>
  <c r="H319"/>
  <c r="G319"/>
  <c r="E319"/>
  <c r="E316" s="1"/>
  <c r="P314"/>
  <c r="P313" s="1"/>
  <c r="L314"/>
  <c r="L313" s="1"/>
  <c r="F314"/>
  <c r="F313" s="1"/>
  <c r="O313"/>
  <c r="N313"/>
  <c r="M313"/>
  <c r="K313"/>
  <c r="K310" s="1"/>
  <c r="J313"/>
  <c r="I313"/>
  <c r="H313"/>
  <c r="G313"/>
  <c r="E313"/>
  <c r="P308"/>
  <c r="P307" s="1"/>
  <c r="L308"/>
  <c r="L307" s="1"/>
  <c r="F308"/>
  <c r="F307" s="1"/>
  <c r="O307"/>
  <c r="N307"/>
  <c r="M307"/>
  <c r="M304" s="1"/>
  <c r="K304"/>
  <c r="J307"/>
  <c r="J304" s="1"/>
  <c r="I307"/>
  <c r="I304" s="1"/>
  <c r="H307"/>
  <c r="H304" s="1"/>
  <c r="G307"/>
  <c r="G304" s="1"/>
  <c r="E307"/>
  <c r="E304" s="1"/>
  <c r="P302"/>
  <c r="P301" s="1"/>
  <c r="L302"/>
  <c r="L301" s="1"/>
  <c r="F302"/>
  <c r="F301" s="1"/>
  <c r="O301"/>
  <c r="N301"/>
  <c r="M301"/>
  <c r="K301"/>
  <c r="K298" s="1"/>
  <c r="J301"/>
  <c r="I301"/>
  <c r="H301"/>
  <c r="G301"/>
  <c r="E301"/>
  <c r="P296"/>
  <c r="P295" s="1"/>
  <c r="L296"/>
  <c r="L295" s="1"/>
  <c r="F296"/>
  <c r="F295" s="1"/>
  <c r="O295"/>
  <c r="N295"/>
  <c r="M295"/>
  <c r="K295"/>
  <c r="K292" s="1"/>
  <c r="J295"/>
  <c r="I295"/>
  <c r="H295"/>
  <c r="G295"/>
  <c r="E295"/>
  <c r="G289"/>
  <c r="H289"/>
  <c r="I289"/>
  <c r="J289"/>
  <c r="K289"/>
  <c r="K286" s="1"/>
  <c r="M289"/>
  <c r="N289"/>
  <c r="O289"/>
  <c r="E289"/>
  <c r="E286" s="1"/>
  <c r="P167"/>
  <c r="L167"/>
  <c r="G106"/>
  <c r="H106"/>
  <c r="I106"/>
  <c r="J106"/>
  <c r="K106"/>
  <c r="M106"/>
  <c r="P157"/>
  <c r="G198"/>
  <c r="H198"/>
  <c r="I198"/>
  <c r="J198"/>
  <c r="K198"/>
  <c r="M198"/>
  <c r="N198"/>
  <c r="O198"/>
  <c r="E198"/>
  <c r="H54" i="19" l="1"/>
  <c r="G187" i="1"/>
  <c r="I187"/>
  <c r="J187"/>
  <c r="K187"/>
  <c r="M187"/>
  <c r="G196"/>
  <c r="H196"/>
  <c r="I196"/>
  <c r="J196"/>
  <c r="K196"/>
  <c r="M196"/>
  <c r="N196"/>
  <c r="O196"/>
  <c r="E196"/>
  <c r="G194"/>
  <c r="H194"/>
  <c r="I194"/>
  <c r="J194"/>
  <c r="K194"/>
  <c r="M194"/>
  <c r="N194"/>
  <c r="O194"/>
  <c r="E194"/>
  <c r="G152"/>
  <c r="G149" s="1"/>
  <c r="E152"/>
  <c r="E149" s="1"/>
  <c r="I51" i="19"/>
  <c r="J51"/>
  <c r="H51"/>
  <c r="L101" i="1"/>
  <c r="F95"/>
  <c r="N46" i="21"/>
  <c r="N44" s="1"/>
  <c r="N43" s="1"/>
  <c r="L46"/>
  <c r="P46" s="1"/>
  <c r="K46"/>
  <c r="K44" s="1"/>
  <c r="K43" s="1"/>
  <c r="N45"/>
  <c r="G45"/>
  <c r="G44" s="1"/>
  <c r="G43" s="1"/>
  <c r="M44"/>
  <c r="L44"/>
  <c r="J44"/>
  <c r="J43" s="1"/>
  <c r="I44"/>
  <c r="F44"/>
  <c r="E44"/>
  <c r="E43" s="1"/>
  <c r="M43"/>
  <c r="L43"/>
  <c r="I43"/>
  <c r="F43"/>
  <c r="N42"/>
  <c r="L42"/>
  <c r="L40" s="1"/>
  <c r="L39" s="1"/>
  <c r="K42"/>
  <c r="O42" s="1"/>
  <c r="O40" s="1"/>
  <c r="O39" s="1"/>
  <c r="O41"/>
  <c r="N41"/>
  <c r="H41"/>
  <c r="P41" s="1"/>
  <c r="N40"/>
  <c r="M40"/>
  <c r="J40"/>
  <c r="I40"/>
  <c r="G40"/>
  <c r="F40"/>
  <c r="E40"/>
  <c r="N39"/>
  <c r="M39"/>
  <c r="J39"/>
  <c r="I39"/>
  <c r="G39"/>
  <c r="F39"/>
  <c r="E39"/>
  <c r="O38"/>
  <c r="N38"/>
  <c r="K38"/>
  <c r="L38" s="1"/>
  <c r="P37"/>
  <c r="N37"/>
  <c r="N36" s="1"/>
  <c r="H37"/>
  <c r="G37"/>
  <c r="G36" s="1"/>
  <c r="M36"/>
  <c r="K36"/>
  <c r="J36"/>
  <c r="I36"/>
  <c r="H36"/>
  <c r="F36"/>
  <c r="E36"/>
  <c r="N35"/>
  <c r="M35"/>
  <c r="K35"/>
  <c r="O35" s="1"/>
  <c r="N34"/>
  <c r="N33" s="1"/>
  <c r="N32" s="1"/>
  <c r="L34"/>
  <c r="H34"/>
  <c r="P34" s="1"/>
  <c r="G34"/>
  <c r="G33" s="1"/>
  <c r="G32" s="1"/>
  <c r="G30" s="1"/>
  <c r="M33"/>
  <c r="K33"/>
  <c r="J33"/>
  <c r="I33"/>
  <c r="H33"/>
  <c r="F33"/>
  <c r="E33"/>
  <c r="M32"/>
  <c r="K32"/>
  <c r="J32"/>
  <c r="I32"/>
  <c r="I30" s="1"/>
  <c r="H32"/>
  <c r="F32"/>
  <c r="E32"/>
  <c r="M30"/>
  <c r="N29"/>
  <c r="P29" s="1"/>
  <c r="L29"/>
  <c r="H29"/>
  <c r="N28"/>
  <c r="P28" s="1"/>
  <c r="L28"/>
  <c r="J28"/>
  <c r="F28"/>
  <c r="H28" s="1"/>
  <c r="E28"/>
  <c r="N27"/>
  <c r="N26" s="1"/>
  <c r="N25" s="1"/>
  <c r="N23" s="1"/>
  <c r="M27"/>
  <c r="M26" s="1"/>
  <c r="K27"/>
  <c r="H27"/>
  <c r="H26"/>
  <c r="F26"/>
  <c r="E26"/>
  <c r="O25"/>
  <c r="L25"/>
  <c r="K25"/>
  <c r="J25"/>
  <c r="I25"/>
  <c r="G25"/>
  <c r="F25"/>
  <c r="E25"/>
  <c r="O23"/>
  <c r="L23"/>
  <c r="K23"/>
  <c r="J23"/>
  <c r="I23"/>
  <c r="G23"/>
  <c r="F23"/>
  <c r="E23"/>
  <c r="N22"/>
  <c r="P22" s="1"/>
  <c r="L22"/>
  <c r="J21"/>
  <c r="L21" s="1"/>
  <c r="L20" s="1"/>
  <c r="L18" s="1"/>
  <c r="O20"/>
  <c r="M20"/>
  <c r="M18" s="1"/>
  <c r="K20"/>
  <c r="J20"/>
  <c r="I20"/>
  <c r="H20"/>
  <c r="G20"/>
  <c r="F20"/>
  <c r="E20"/>
  <c r="O18"/>
  <c r="K18"/>
  <c r="J18"/>
  <c r="I18"/>
  <c r="H18"/>
  <c r="G18"/>
  <c r="F18"/>
  <c r="E18"/>
  <c r="N17"/>
  <c r="L17"/>
  <c r="P17" s="1"/>
  <c r="J16"/>
  <c r="L16" s="1"/>
  <c r="O15"/>
  <c r="M15"/>
  <c r="K15"/>
  <c r="I15"/>
  <c r="H15"/>
  <c r="G15"/>
  <c r="F15"/>
  <c r="E15"/>
  <c r="P38" l="1"/>
  <c r="P36" s="1"/>
  <c r="L36"/>
  <c r="F47"/>
  <c r="N30"/>
  <c r="O37"/>
  <c r="O36" s="1"/>
  <c r="I47"/>
  <c r="H25"/>
  <c r="H23" s="1"/>
  <c r="F30"/>
  <c r="K40"/>
  <c r="K39" s="1"/>
  <c r="K30" s="1"/>
  <c r="K47" s="1"/>
  <c r="L35"/>
  <c r="J30"/>
  <c r="E30"/>
  <c r="E47" s="1"/>
  <c r="O46"/>
  <c r="M25"/>
  <c r="M23" s="1"/>
  <c r="M47" s="1"/>
  <c r="P26"/>
  <c r="P25" s="1"/>
  <c r="P23" s="1"/>
  <c r="L15"/>
  <c r="L13" s="1"/>
  <c r="P16"/>
  <c r="P15" s="1"/>
  <c r="P13" s="1"/>
  <c r="G47"/>
  <c r="P27"/>
  <c r="O34"/>
  <c r="O33" s="1"/>
  <c r="H45"/>
  <c r="N16"/>
  <c r="N15" s="1"/>
  <c r="N13" s="1"/>
  <c r="P42"/>
  <c r="P40" s="1"/>
  <c r="P39" s="1"/>
  <c r="O45"/>
  <c r="O44" s="1"/>
  <c r="O43" s="1"/>
  <c r="J15"/>
  <c r="J13" s="1"/>
  <c r="N21"/>
  <c r="H40"/>
  <c r="H39" s="1"/>
  <c r="L47" l="1"/>
  <c r="P35"/>
  <c r="P33" s="1"/>
  <c r="P32" s="1"/>
  <c r="L33"/>
  <c r="L32" s="1"/>
  <c r="L30" s="1"/>
  <c r="O32"/>
  <c r="J47"/>
  <c r="H44"/>
  <c r="H43" s="1"/>
  <c r="H30" s="1"/>
  <c r="H47" s="1"/>
  <c r="P45"/>
  <c r="P44" s="1"/>
  <c r="P43" s="1"/>
  <c r="P21"/>
  <c r="P20" s="1"/>
  <c r="P18" s="1"/>
  <c r="N20"/>
  <c r="N18" s="1"/>
  <c r="N47" s="1"/>
  <c r="O30"/>
  <c r="O47" s="1"/>
  <c r="P30" l="1"/>
  <c r="P47" s="1"/>
  <c r="E75" i="1"/>
  <c r="G34" l="1"/>
  <c r="G31" s="1"/>
  <c r="H34"/>
  <c r="H31" s="1"/>
  <c r="I34"/>
  <c r="J34"/>
  <c r="M34"/>
  <c r="N34"/>
  <c r="O34"/>
  <c r="E34"/>
  <c r="P35"/>
  <c r="P34" s="1"/>
  <c r="L35"/>
  <c r="L34" s="1"/>
  <c r="F35"/>
  <c r="F34" s="1"/>
  <c r="I112" i="19"/>
  <c r="J112"/>
  <c r="H112"/>
  <c r="G116"/>
  <c r="I11"/>
  <c r="J11"/>
  <c r="G17"/>
  <c r="K141" i="1" l="1"/>
  <c r="J31"/>
  <c r="E31"/>
  <c r="M31"/>
  <c r="I31"/>
  <c r="G247"/>
  <c r="H247"/>
  <c r="I247"/>
  <c r="J247"/>
  <c r="M247"/>
  <c r="N247"/>
  <c r="O247"/>
  <c r="F248"/>
  <c r="F247" s="1"/>
  <c r="F245"/>
  <c r="G190"/>
  <c r="H190"/>
  <c r="I190"/>
  <c r="J190"/>
  <c r="M190"/>
  <c r="N190"/>
  <c r="O190"/>
  <c r="E190"/>
  <c r="G243"/>
  <c r="H243"/>
  <c r="I243"/>
  <c r="J243"/>
  <c r="M243"/>
  <c r="N243"/>
  <c r="O243"/>
  <c r="G240"/>
  <c r="H240"/>
  <c r="I240"/>
  <c r="J240"/>
  <c r="M240"/>
  <c r="N240"/>
  <c r="O240"/>
  <c r="J209"/>
  <c r="M209"/>
  <c r="N209"/>
  <c r="O209"/>
  <c r="L240" l="1"/>
  <c r="P240"/>
  <c r="L247"/>
  <c r="P247"/>
  <c r="L243"/>
  <c r="P243"/>
  <c r="P209"/>
  <c r="L209"/>
  <c r="K135"/>
  <c r="K326" s="1"/>
  <c r="L15"/>
  <c r="L16"/>
  <c r="L20"/>
  <c r="L22"/>
  <c r="L24"/>
  <c r="L36"/>
  <c r="L52"/>
  <c r="L53"/>
  <c r="L68"/>
  <c r="L69"/>
  <c r="L74"/>
  <c r="L76"/>
  <c r="L78"/>
  <c r="L79"/>
  <c r="L83"/>
  <c r="L86"/>
  <c r="L92"/>
  <c r="L91" s="1"/>
  <c r="L99"/>
  <c r="L100"/>
  <c r="L110"/>
  <c r="L115"/>
  <c r="L116"/>
  <c r="L117"/>
  <c r="L127"/>
  <c r="L128"/>
  <c r="L131"/>
  <c r="L134"/>
  <c r="L139"/>
  <c r="L140"/>
  <c r="L147"/>
  <c r="L152"/>
  <c r="L153"/>
  <c r="L156"/>
  <c r="L157"/>
  <c r="L159"/>
  <c r="L161"/>
  <c r="L162"/>
  <c r="L164"/>
  <c r="L166"/>
  <c r="L168"/>
  <c r="L191"/>
  <c r="L192"/>
  <c r="L193"/>
  <c r="L197"/>
  <c r="L199"/>
  <c r="L262"/>
  <c r="L264"/>
  <c r="L267"/>
  <c r="L270"/>
  <c r="L272"/>
  <c r="L275"/>
  <c r="L276"/>
  <c r="L277"/>
  <c r="L279"/>
  <c r="L280"/>
  <c r="L285"/>
  <c r="L290"/>
  <c r="L289" s="1"/>
  <c r="L322"/>
  <c r="L325"/>
  <c r="F312"/>
  <c r="F306"/>
  <c r="F268"/>
  <c r="P260"/>
  <c r="P259"/>
  <c r="P258"/>
  <c r="F258"/>
  <c r="P257"/>
  <c r="F257"/>
  <c r="O255"/>
  <c r="N255"/>
  <c r="M255"/>
  <c r="J255"/>
  <c r="I255"/>
  <c r="H255"/>
  <c r="G255"/>
  <c r="L269" l="1"/>
  <c r="L21"/>
  <c r="L255"/>
  <c r="L194"/>
  <c r="L196"/>
  <c r="L198"/>
  <c r="L190"/>
  <c r="P255"/>
  <c r="F255"/>
  <c r="F151" l="1"/>
  <c r="F113"/>
  <c r="I156" i="19" l="1"/>
  <c r="I150"/>
  <c r="I145"/>
  <c r="I135"/>
  <c r="I130"/>
  <c r="I125"/>
  <c r="G125" s="1"/>
  <c r="I122"/>
  <c r="I117"/>
  <c r="I76"/>
  <c r="I73"/>
  <c r="I69"/>
  <c r="I54"/>
  <c r="I45"/>
  <c r="I40"/>
  <c r="I33"/>
  <c r="I27"/>
  <c r="G27" s="1"/>
  <c r="I24"/>
  <c r="I21"/>
  <c r="I18"/>
  <c r="G13"/>
  <c r="G14"/>
  <c r="G15"/>
  <c r="G20"/>
  <c r="G23"/>
  <c r="G26"/>
  <c r="G29"/>
  <c r="G30"/>
  <c r="G31"/>
  <c r="G32"/>
  <c r="G35"/>
  <c r="G36"/>
  <c r="G37"/>
  <c r="G38"/>
  <c r="G39"/>
  <c r="G42"/>
  <c r="G47"/>
  <c r="G48"/>
  <c r="G49"/>
  <c r="G50"/>
  <c r="G53"/>
  <c r="G56"/>
  <c r="G57"/>
  <c r="G58"/>
  <c r="G59"/>
  <c r="G60"/>
  <c r="G63"/>
  <c r="G61"/>
  <c r="G64"/>
  <c r="G65"/>
  <c r="G67"/>
  <c r="G68"/>
  <c r="G71"/>
  <c r="G72"/>
  <c r="G75"/>
  <c r="G85"/>
  <c r="G80"/>
  <c r="G78"/>
  <c r="G82"/>
  <c r="G83"/>
  <c r="G84"/>
  <c r="G86"/>
  <c r="G87"/>
  <c r="G89"/>
  <c r="G100"/>
  <c r="G101"/>
  <c r="G102"/>
  <c r="G103"/>
  <c r="G104"/>
  <c r="G105"/>
  <c r="G106"/>
  <c r="G109"/>
  <c r="G110"/>
  <c r="G114"/>
  <c r="G115"/>
  <c r="G119"/>
  <c r="G121"/>
  <c r="G124"/>
  <c r="G127"/>
  <c r="G128"/>
  <c r="G129"/>
  <c r="G132"/>
  <c r="G133"/>
  <c r="G134"/>
  <c r="G137"/>
  <c r="G138"/>
  <c r="G139"/>
  <c r="G140"/>
  <c r="G143"/>
  <c r="G144"/>
  <c r="G147"/>
  <c r="G148"/>
  <c r="G149"/>
  <c r="G152"/>
  <c r="G153"/>
  <c r="G154"/>
  <c r="G155"/>
  <c r="G158"/>
  <c r="I159" l="1"/>
  <c r="G141"/>
  <c r="P153" i="1"/>
  <c r="F153"/>
  <c r="P152"/>
  <c r="F152"/>
  <c r="F149" s="1"/>
  <c r="P166"/>
  <c r="P163" s="1"/>
  <c r="G163"/>
  <c r="G154" s="1"/>
  <c r="H163"/>
  <c r="H154" s="1"/>
  <c r="I163"/>
  <c r="J163"/>
  <c r="M163"/>
  <c r="M154" s="1"/>
  <c r="N163"/>
  <c r="N154" s="1"/>
  <c r="O163"/>
  <c r="E154"/>
  <c r="G76" i="19"/>
  <c r="G111"/>
  <c r="H24"/>
  <c r="G24" s="1"/>
  <c r="H21"/>
  <c r="G21" s="1"/>
  <c r="J154" i="1" l="1"/>
  <c r="F163"/>
  <c r="L163"/>
  <c r="G133"/>
  <c r="H133"/>
  <c r="I133"/>
  <c r="J133"/>
  <c r="M133"/>
  <c r="N133"/>
  <c r="O133"/>
  <c r="E133"/>
  <c r="P14"/>
  <c r="P15"/>
  <c r="P16"/>
  <c r="P19"/>
  <c r="P20"/>
  <c r="P22"/>
  <c r="P24"/>
  <c r="P27"/>
  <c r="P30"/>
  <c r="P33"/>
  <c r="P36"/>
  <c r="P39"/>
  <c r="P42"/>
  <c r="P40" s="1"/>
  <c r="P44"/>
  <c r="P47"/>
  <c r="P45" s="1"/>
  <c r="P51"/>
  <c r="P52"/>
  <c r="P53"/>
  <c r="P57"/>
  <c r="P60"/>
  <c r="P61"/>
  <c r="P64"/>
  <c r="P67"/>
  <c r="P68"/>
  <c r="P69"/>
  <c r="P72"/>
  <c r="P73"/>
  <c r="P74"/>
  <c r="P75"/>
  <c r="P76"/>
  <c r="P78"/>
  <c r="P79"/>
  <c r="P82"/>
  <c r="P83"/>
  <c r="P86"/>
  <c r="P89"/>
  <c r="P92"/>
  <c r="P91" s="1"/>
  <c r="P95"/>
  <c r="P96"/>
  <c r="P99"/>
  <c r="P100"/>
  <c r="P101"/>
  <c r="P104"/>
  <c r="P105"/>
  <c r="P108"/>
  <c r="P109"/>
  <c r="P110"/>
  <c r="P113"/>
  <c r="P115"/>
  <c r="P116"/>
  <c r="P117"/>
  <c r="P118"/>
  <c r="P125"/>
  <c r="P127"/>
  <c r="P128"/>
  <c r="P131"/>
  <c r="P134"/>
  <c r="P133" s="1"/>
  <c r="P137"/>
  <c r="P139"/>
  <c r="P140"/>
  <c r="P141"/>
  <c r="P144"/>
  <c r="P147"/>
  <c r="P151"/>
  <c r="P149" s="1"/>
  <c r="P156"/>
  <c r="P159"/>
  <c r="P160"/>
  <c r="P161"/>
  <c r="P162"/>
  <c r="P168"/>
  <c r="P171"/>
  <c r="P169" s="1"/>
  <c r="P183"/>
  <c r="P189"/>
  <c r="P191"/>
  <c r="P192"/>
  <c r="P193"/>
  <c r="P197"/>
  <c r="P199"/>
  <c r="P263"/>
  <c r="P264"/>
  <c r="P273"/>
  <c r="P274"/>
  <c r="P275"/>
  <c r="P276"/>
  <c r="P277"/>
  <c r="P279"/>
  <c r="P280"/>
  <c r="P284"/>
  <c r="P285"/>
  <c r="P268"/>
  <c r="P270"/>
  <c r="P288"/>
  <c r="P290"/>
  <c r="P289" s="1"/>
  <c r="P291"/>
  <c r="P294"/>
  <c r="P297"/>
  <c r="P300"/>
  <c r="P303"/>
  <c r="P306"/>
  <c r="P309"/>
  <c r="P312"/>
  <c r="P315"/>
  <c r="P318"/>
  <c r="P321"/>
  <c r="P322"/>
  <c r="P325"/>
  <c r="P142" l="1"/>
  <c r="P261"/>
  <c r="P21"/>
  <c r="P49"/>
  <c r="P154"/>
  <c r="P93"/>
  <c r="P31"/>
  <c r="P304"/>
  <c r="P194"/>
  <c r="P196"/>
  <c r="P80"/>
  <c r="P106"/>
  <c r="P190"/>
  <c r="P187"/>
  <c r="P198"/>
  <c r="L133"/>
  <c r="F25" i="12"/>
  <c r="C25"/>
  <c r="F24"/>
  <c r="E24"/>
  <c r="C24" s="1"/>
  <c r="F23"/>
  <c r="E23"/>
  <c r="D23"/>
  <c r="C23" s="1"/>
  <c r="F22"/>
  <c r="E22"/>
  <c r="D22"/>
  <c r="C22" s="1"/>
  <c r="F19"/>
  <c r="F17" s="1"/>
  <c r="E19"/>
  <c r="C19" s="1"/>
  <c r="C17" s="1"/>
  <c r="C16" s="1"/>
  <c r="F16" s="1"/>
  <c r="D18"/>
  <c r="C18"/>
  <c r="D17"/>
  <c r="D16"/>
  <c r="E17" l="1"/>
  <c r="E16" s="1"/>
  <c r="G54" i="19" l="1"/>
  <c r="H33"/>
  <c r="G33" s="1"/>
  <c r="H145"/>
  <c r="G145" s="1"/>
  <c r="F76" i="1" l="1"/>
  <c r="G90" l="1"/>
  <c r="H90"/>
  <c r="I90"/>
  <c r="J90"/>
  <c r="M90"/>
  <c r="N90"/>
  <c r="O90"/>
  <c r="E90"/>
  <c r="G85"/>
  <c r="H85"/>
  <c r="I85"/>
  <c r="J85"/>
  <c r="M85"/>
  <c r="N85"/>
  <c r="O85"/>
  <c r="G51" i="19"/>
  <c r="J45"/>
  <c r="H45"/>
  <c r="F131" i="1"/>
  <c r="F134"/>
  <c r="F133" s="1"/>
  <c r="G138"/>
  <c r="G135" s="1"/>
  <c r="H138"/>
  <c r="H135" s="1"/>
  <c r="I138"/>
  <c r="I135" s="1"/>
  <c r="J138"/>
  <c r="M138"/>
  <c r="M135" s="1"/>
  <c r="N138"/>
  <c r="O138"/>
  <c r="E138"/>
  <c r="E135" s="1"/>
  <c r="F290"/>
  <c r="F289" s="1"/>
  <c r="G114"/>
  <c r="H114"/>
  <c r="I114"/>
  <c r="J114"/>
  <c r="M114"/>
  <c r="N114"/>
  <c r="O114"/>
  <c r="E114"/>
  <c r="E111" s="1"/>
  <c r="F116"/>
  <c r="F115"/>
  <c r="F117"/>
  <c r="M111" l="1"/>
  <c r="G111"/>
  <c r="H111"/>
  <c r="I111"/>
  <c r="J111"/>
  <c r="G45" i="19"/>
  <c r="L114" i="1"/>
  <c r="L138"/>
  <c r="L85"/>
  <c r="L90"/>
  <c r="P269"/>
  <c r="P90"/>
  <c r="P138"/>
  <c r="P114"/>
  <c r="P111" s="1"/>
  <c r="E85"/>
  <c r="P85" s="1"/>
  <c r="F53"/>
  <c r="F114"/>
  <c r="H135" i="19"/>
  <c r="G135" s="1"/>
  <c r="H130"/>
  <c r="G130" s="1"/>
  <c r="J76"/>
  <c r="J21"/>
  <c r="J18"/>
  <c r="H18"/>
  <c r="G11"/>
  <c r="J73"/>
  <c r="H73"/>
  <c r="G73" s="1"/>
  <c r="G18" l="1"/>
  <c r="F14" i="1" l="1"/>
  <c r="F15"/>
  <c r="F19"/>
  <c r="F20"/>
  <c r="F22"/>
  <c r="F21" s="1"/>
  <c r="F24"/>
  <c r="F27"/>
  <c r="F30"/>
  <c r="F33"/>
  <c r="F31" s="1"/>
  <c r="F36"/>
  <c r="F39"/>
  <c r="F42"/>
  <c r="F47"/>
  <c r="F45" s="1"/>
  <c r="F51"/>
  <c r="F57"/>
  <c r="F60"/>
  <c r="F61"/>
  <c r="F64"/>
  <c r="F67"/>
  <c r="F68"/>
  <c r="F69"/>
  <c r="F72"/>
  <c r="F73"/>
  <c r="F74"/>
  <c r="F78"/>
  <c r="F82"/>
  <c r="F83"/>
  <c r="F86"/>
  <c r="F85" s="1"/>
  <c r="F89"/>
  <c r="F92"/>
  <c r="F91" s="1"/>
  <c r="F96"/>
  <c r="F99"/>
  <c r="F100"/>
  <c r="F101"/>
  <c r="F104"/>
  <c r="F105"/>
  <c r="F108"/>
  <c r="F109"/>
  <c r="F110"/>
  <c r="F118"/>
  <c r="F111" s="1"/>
  <c r="F137"/>
  <c r="F139"/>
  <c r="F140"/>
  <c r="F141"/>
  <c r="F144"/>
  <c r="F142" s="1"/>
  <c r="F147"/>
  <c r="F156"/>
  <c r="F171"/>
  <c r="F169" s="1"/>
  <c r="F183"/>
  <c r="F189"/>
  <c r="F191"/>
  <c r="F192"/>
  <c r="F193"/>
  <c r="F197"/>
  <c r="F199"/>
  <c r="F202"/>
  <c r="F211"/>
  <c r="F241"/>
  <c r="F242"/>
  <c r="F263"/>
  <c r="F273"/>
  <c r="F274"/>
  <c r="F275"/>
  <c r="F276"/>
  <c r="F277"/>
  <c r="F279"/>
  <c r="F280"/>
  <c r="F284"/>
  <c r="F285"/>
  <c r="F270"/>
  <c r="F269" s="1"/>
  <c r="F288"/>
  <c r="F291"/>
  <c r="F294"/>
  <c r="F297"/>
  <c r="F300"/>
  <c r="F303"/>
  <c r="F309"/>
  <c r="F304" s="1"/>
  <c r="F315"/>
  <c r="F318"/>
  <c r="F321"/>
  <c r="F325"/>
  <c r="M323"/>
  <c r="O323"/>
  <c r="N323"/>
  <c r="F93" l="1"/>
  <c r="F194"/>
  <c r="F90"/>
  <c r="F196"/>
  <c r="F198"/>
  <c r="F80"/>
  <c r="F106"/>
  <c r="F187"/>
  <c r="F190"/>
  <c r="F240"/>
  <c r="F138"/>
  <c r="F135" s="1"/>
  <c r="G323"/>
  <c r="H323"/>
  <c r="I323"/>
  <c r="J323"/>
  <c r="L323" s="1"/>
  <c r="E323"/>
  <c r="G271"/>
  <c r="H271"/>
  <c r="I271"/>
  <c r="M271"/>
  <c r="P323" l="1"/>
  <c r="F323"/>
  <c r="E310"/>
  <c r="G316"/>
  <c r="H316"/>
  <c r="I316"/>
  <c r="J316"/>
  <c r="M316"/>
  <c r="G298"/>
  <c r="I298"/>
  <c r="J298"/>
  <c r="M298"/>
  <c r="E298"/>
  <c r="G292"/>
  <c r="H292"/>
  <c r="I292"/>
  <c r="J292"/>
  <c r="M292"/>
  <c r="E292"/>
  <c r="G286"/>
  <c r="H286"/>
  <c r="I286"/>
  <c r="F286" s="1"/>
  <c r="J286"/>
  <c r="M286"/>
  <c r="G266"/>
  <c r="H266"/>
  <c r="I266"/>
  <c r="J266"/>
  <c r="M266"/>
  <c r="E266"/>
  <c r="G102"/>
  <c r="H102"/>
  <c r="I102"/>
  <c r="J102"/>
  <c r="E102"/>
  <c r="G87"/>
  <c r="H87"/>
  <c r="I87"/>
  <c r="J87"/>
  <c r="M87"/>
  <c r="G65"/>
  <c r="H65"/>
  <c r="I65"/>
  <c r="E65"/>
  <c r="G62"/>
  <c r="H62"/>
  <c r="I62"/>
  <c r="E62"/>
  <c r="G58"/>
  <c r="H58"/>
  <c r="I58"/>
  <c r="G55"/>
  <c r="H55"/>
  <c r="I55"/>
  <c r="E55"/>
  <c r="G37"/>
  <c r="H37"/>
  <c r="I37"/>
  <c r="J37"/>
  <c r="M37"/>
  <c r="E37"/>
  <c r="G28"/>
  <c r="H28"/>
  <c r="I28"/>
  <c r="J28"/>
  <c r="M28"/>
  <c r="E28"/>
  <c r="G25"/>
  <c r="H25"/>
  <c r="I25"/>
  <c r="J25"/>
  <c r="M25"/>
  <c r="I17"/>
  <c r="M17"/>
  <c r="G12"/>
  <c r="H12"/>
  <c r="I12"/>
  <c r="J12"/>
  <c r="M12"/>
  <c r="P286" l="1"/>
  <c r="P28"/>
  <c r="F298"/>
  <c r="P298"/>
  <c r="F292"/>
  <c r="P292"/>
  <c r="F266"/>
  <c r="P266"/>
  <c r="F271"/>
  <c r="P271"/>
  <c r="F102"/>
  <c r="P102"/>
  <c r="F87"/>
  <c r="P87"/>
  <c r="F65"/>
  <c r="P65"/>
  <c r="F62"/>
  <c r="P62"/>
  <c r="F58"/>
  <c r="P58"/>
  <c r="F55"/>
  <c r="P55"/>
  <c r="F37"/>
  <c r="P37"/>
  <c r="F25"/>
  <c r="P25"/>
  <c r="F28"/>
  <c r="F17" l="1"/>
  <c r="G112" i="19" l="1"/>
  <c r="H17" i="1" l="1"/>
  <c r="G17"/>
  <c r="F264"/>
  <c r="F261" s="1"/>
  <c r="D15" i="12"/>
  <c r="J135" i="1" l="1"/>
  <c r="N73"/>
  <c r="J156" i="19"/>
  <c r="H156"/>
  <c r="G156" s="1"/>
  <c r="J150"/>
  <c r="H150"/>
  <c r="G150" l="1"/>
  <c r="P135" i="1"/>
  <c r="O73"/>
  <c r="L73" s="1"/>
  <c r="J135" i="19"/>
  <c r="J130"/>
  <c r="J125"/>
  <c r="J145"/>
  <c r="J69" l="1"/>
  <c r="H69"/>
  <c r="J117"/>
  <c r="G117"/>
  <c r="J27"/>
  <c r="J40"/>
  <c r="J33"/>
  <c r="G69" l="1"/>
  <c r="P316" i="1" l="1"/>
  <c r="J17"/>
  <c r="F322"/>
  <c r="F75"/>
  <c r="F52"/>
  <c r="F49" s="1"/>
  <c r="F16"/>
  <c r="P17" l="1"/>
  <c r="P12"/>
  <c r="F12"/>
  <c r="F316"/>
  <c r="G310"/>
  <c r="H310"/>
  <c r="I310"/>
  <c r="F310" s="1"/>
  <c r="J310"/>
  <c r="M310"/>
  <c r="P310" l="1"/>
  <c r="F44" l="1"/>
  <c r="F40" s="1"/>
  <c r="N105" l="1"/>
  <c r="N44"/>
  <c r="O44" l="1"/>
  <c r="O105"/>
  <c r="L105" s="1"/>
  <c r="L44" l="1"/>
  <c r="N144" l="1"/>
  <c r="N142" s="1"/>
  <c r="O144" l="1"/>
  <c r="O142" s="1"/>
  <c r="L144" l="1"/>
  <c r="L142" s="1"/>
  <c r="H298"/>
  <c r="N284" l="1"/>
  <c r="O284" l="1"/>
  <c r="L284" s="1"/>
  <c r="L160" l="1"/>
  <c r="N321"/>
  <c r="N315"/>
  <c r="N309"/>
  <c r="N304" s="1"/>
  <c r="N303"/>
  <c r="N297"/>
  <c r="N291"/>
  <c r="N118"/>
  <c r="O118" l="1"/>
  <c r="L118" s="1"/>
  <c r="O291"/>
  <c r="L291" s="1"/>
  <c r="O297"/>
  <c r="L297" s="1"/>
  <c r="O303"/>
  <c r="L303" s="1"/>
  <c r="O309"/>
  <c r="O304" s="1"/>
  <c r="O315"/>
  <c r="L315" s="1"/>
  <c r="O321"/>
  <c r="L321" s="1"/>
  <c r="L309" l="1"/>
  <c r="L304" s="1"/>
  <c r="N263" l="1"/>
  <c r="N261" s="1"/>
  <c r="N273"/>
  <c r="N271" l="1"/>
  <c r="O263"/>
  <c r="O261" s="1"/>
  <c r="O273"/>
  <c r="L263" l="1"/>
  <c r="L261" s="1"/>
  <c r="O271"/>
  <c r="L271" s="1"/>
  <c r="L273"/>
  <c r="F210" l="1"/>
  <c r="F244"/>
  <c r="F209" l="1"/>
  <c r="F200"/>
  <c r="F243"/>
  <c r="J24" i="19" l="1"/>
  <c r="D27" i="12" l="1"/>
  <c r="D13"/>
  <c r="D14"/>
  <c r="C29"/>
  <c r="E28"/>
  <c r="C28" s="1"/>
  <c r="E14"/>
  <c r="E13"/>
  <c r="D12" l="1"/>
  <c r="D11" s="1"/>
  <c r="C14"/>
  <c r="C13"/>
  <c r="D26"/>
  <c r="E30"/>
  <c r="E15" l="1"/>
  <c r="F30"/>
  <c r="D20"/>
  <c r="C30"/>
  <c r="E27"/>
  <c r="C27" s="1"/>
  <c r="J122" i="19"/>
  <c r="J159" s="1"/>
  <c r="D31" i="12" l="1"/>
  <c r="D32" s="1"/>
  <c r="F15"/>
  <c r="F12" s="1"/>
  <c r="F11" s="1"/>
  <c r="F20" s="1"/>
  <c r="F27"/>
  <c r="F26" s="1"/>
  <c r="F31" s="1"/>
  <c r="F32" s="1"/>
  <c r="C15"/>
  <c r="E12"/>
  <c r="C12" s="1"/>
  <c r="E26"/>
  <c r="E31" s="1"/>
  <c r="N27" i="1"/>
  <c r="C31" i="12" l="1"/>
  <c r="N25" i="1"/>
  <c r="O27"/>
  <c r="C26" i="12"/>
  <c r="E32"/>
  <c r="C32" s="1"/>
  <c r="E11"/>
  <c r="O25" i="1" l="1"/>
  <c r="L25" s="1"/>
  <c r="L27"/>
  <c r="E20" i="12"/>
  <c r="C11"/>
  <c r="C20" s="1"/>
  <c r="H122" i="19"/>
  <c r="H159" s="1"/>
  <c r="G159" l="1"/>
  <c r="G122"/>
  <c r="N14" i="1" l="1"/>
  <c r="N19"/>
  <c r="N30"/>
  <c r="N33"/>
  <c r="N31" s="1"/>
  <c r="N39"/>
  <c r="N42"/>
  <c r="N40" s="1"/>
  <c r="N51"/>
  <c r="N49" s="1"/>
  <c r="N57"/>
  <c r="N55" s="1"/>
  <c r="N60"/>
  <c r="N61"/>
  <c r="N64"/>
  <c r="N62" s="1"/>
  <c r="N67"/>
  <c r="N72"/>
  <c r="E77"/>
  <c r="G77"/>
  <c r="H77"/>
  <c r="I77"/>
  <c r="J77"/>
  <c r="M77"/>
  <c r="N77"/>
  <c r="O77"/>
  <c r="N82"/>
  <c r="N80" s="1"/>
  <c r="N89"/>
  <c r="N95"/>
  <c r="N96"/>
  <c r="N104"/>
  <c r="N108"/>
  <c r="N109"/>
  <c r="N113"/>
  <c r="N111" s="1"/>
  <c r="N137"/>
  <c r="N135" s="1"/>
  <c r="N151"/>
  <c r="N149" s="1"/>
  <c r="I154"/>
  <c r="O154"/>
  <c r="N171"/>
  <c r="N169" s="1"/>
  <c r="O180"/>
  <c r="N189"/>
  <c r="N187" s="1"/>
  <c r="N202"/>
  <c r="N268"/>
  <c r="N288"/>
  <c r="N294"/>
  <c r="N300"/>
  <c r="N312"/>
  <c r="N318"/>
  <c r="N200" l="1"/>
  <c r="L77"/>
  <c r="N58"/>
  <c r="E70"/>
  <c r="E326" s="1"/>
  <c r="J70"/>
  <c r="J326" s="1"/>
  <c r="M70"/>
  <c r="N106"/>
  <c r="N93"/>
  <c r="F154"/>
  <c r="L180"/>
  <c r="M326"/>
  <c r="N70"/>
  <c r="P77"/>
  <c r="G70"/>
  <c r="G326" s="1"/>
  <c r="H70"/>
  <c r="H326" s="1"/>
  <c r="I70"/>
  <c r="I326" s="1"/>
  <c r="N292"/>
  <c r="N310"/>
  <c r="N266"/>
  <c r="N87"/>
  <c r="N37"/>
  <c r="N12"/>
  <c r="N316"/>
  <c r="N286"/>
  <c r="N102"/>
  <c r="N17"/>
  <c r="N65"/>
  <c r="N28"/>
  <c r="N298"/>
  <c r="F77"/>
  <c r="O109"/>
  <c r="O312"/>
  <c r="O300"/>
  <c r="O202"/>
  <c r="O151"/>
  <c r="O149" s="1"/>
  <c r="O89"/>
  <c r="O82"/>
  <c r="O80" s="1"/>
  <c r="O57"/>
  <c r="O51"/>
  <c r="O49" s="1"/>
  <c r="O19"/>
  <c r="O14"/>
  <c r="O294"/>
  <c r="O104"/>
  <c r="O47"/>
  <c r="O45" s="1"/>
  <c r="O42"/>
  <c r="O40" s="1"/>
  <c r="O318"/>
  <c r="O113"/>
  <c r="O111" s="1"/>
  <c r="O95"/>
  <c r="O67"/>
  <c r="O60"/>
  <c r="O171"/>
  <c r="O169" s="1"/>
  <c r="O61"/>
  <c r="O108"/>
  <c r="O64"/>
  <c r="O189"/>
  <c r="O187" s="1"/>
  <c r="O137"/>
  <c r="O72"/>
  <c r="O70" s="1"/>
  <c r="O39"/>
  <c r="O30"/>
  <c r="O33"/>
  <c r="O31" s="1"/>
  <c r="O288"/>
  <c r="O268"/>
  <c r="L268" s="1"/>
  <c r="O96"/>
  <c r="O200" l="1"/>
  <c r="L60"/>
  <c r="O58"/>
  <c r="L154"/>
  <c r="O93"/>
  <c r="N326"/>
  <c r="L113"/>
  <c r="L111" s="1"/>
  <c r="L61"/>
  <c r="L95"/>
  <c r="L108"/>
  <c r="O106"/>
  <c r="O37"/>
  <c r="L37" s="1"/>
  <c r="L39"/>
  <c r="O102"/>
  <c r="L104"/>
  <c r="L102" s="1"/>
  <c r="L96"/>
  <c r="O135"/>
  <c r="L137"/>
  <c r="O17"/>
  <c r="L17" s="1"/>
  <c r="L19"/>
  <c r="O286"/>
  <c r="L286" s="1"/>
  <c r="L288"/>
  <c r="L72"/>
  <c r="L70" s="1"/>
  <c r="O65"/>
  <c r="L67"/>
  <c r="L65" s="1"/>
  <c r="L42"/>
  <c r="L40" s="1"/>
  <c r="O292"/>
  <c r="L292" s="1"/>
  <c r="L294"/>
  <c r="O55"/>
  <c r="L57"/>
  <c r="L55" s="1"/>
  <c r="L202"/>
  <c r="L189"/>
  <c r="L187" s="1"/>
  <c r="O316"/>
  <c r="L316" s="1"/>
  <c r="L318"/>
  <c r="L51"/>
  <c r="L49" s="1"/>
  <c r="L151"/>
  <c r="L149" s="1"/>
  <c r="L109"/>
  <c r="O28"/>
  <c r="L28" s="1"/>
  <c r="L30"/>
  <c r="L171"/>
  <c r="L169" s="1"/>
  <c r="L47"/>
  <c r="L45" s="1"/>
  <c r="O87"/>
  <c r="L87" s="1"/>
  <c r="L89"/>
  <c r="O310"/>
  <c r="L310" s="1"/>
  <c r="L312"/>
  <c r="L33"/>
  <c r="L31" s="1"/>
  <c r="O62"/>
  <c r="L64"/>
  <c r="L62" s="1"/>
  <c r="L14"/>
  <c r="L82"/>
  <c r="L80" s="1"/>
  <c r="O298"/>
  <c r="L298" s="1"/>
  <c r="L300"/>
  <c r="O266"/>
  <c r="L266" s="1"/>
  <c r="O12"/>
  <c r="P70"/>
  <c r="P326" s="1"/>
  <c r="F70"/>
  <c r="F326" s="1"/>
  <c r="L200" l="1"/>
  <c r="L58"/>
  <c r="L93"/>
  <c r="L12"/>
  <c r="O326"/>
  <c r="L106"/>
  <c r="L326" l="1"/>
</calcChain>
</file>

<file path=xl/sharedStrings.xml><?xml version="1.0" encoding="utf-8"?>
<sst xmlns="http://schemas.openxmlformats.org/spreadsheetml/2006/main" count="2108" uniqueCount="996">
  <si>
    <t>Код</t>
  </si>
  <si>
    <t>Найменування 
згідно з класифікацією фінансування бюджету</t>
  </si>
  <si>
    <t>Фінансування за борговими операціями</t>
  </si>
  <si>
    <t>Погашення</t>
  </si>
  <si>
    <t>Зовнішні зобов'язання</t>
  </si>
  <si>
    <t>Фінансування за активними операціями</t>
  </si>
  <si>
    <t>Зміни обсягів бюджетних коштів</t>
  </si>
  <si>
    <t>Найменування згідно
 з класифікацією доходів бюджету</t>
  </si>
  <si>
    <t>Податкові надходження</t>
  </si>
  <si>
    <t>Податки на доходи, податки на прибуток, податки на збільшення ринкової вартості</t>
  </si>
  <si>
    <t>Інші податки та збори</t>
  </si>
  <si>
    <t>Неподаткові надходження</t>
  </si>
  <si>
    <t>Доходи від власності та підприємницької діяльності</t>
  </si>
  <si>
    <t>Адміністративні збори та платежі, доходи від некомерційної господарської діяльності</t>
  </si>
  <si>
    <t>-</t>
  </si>
  <si>
    <t>Надання кредитів</t>
  </si>
  <si>
    <t>Повернення кредитів</t>
  </si>
  <si>
    <t>Інші неподаткові надходження</t>
  </si>
  <si>
    <t>Доходи від операцій з капіталом</t>
  </si>
  <si>
    <t>Надходження від продажу основного капіталу</t>
  </si>
  <si>
    <t>Загальний фонд</t>
  </si>
  <si>
    <t>Спеціальний фонд</t>
  </si>
  <si>
    <t>Разом</t>
  </si>
  <si>
    <t>Всього</t>
  </si>
  <si>
    <t>видатки споживання</t>
  </si>
  <si>
    <t>з них</t>
  </si>
  <si>
    <t>видатки розвитку</t>
  </si>
  <si>
    <t>оплата праці</t>
  </si>
  <si>
    <t>комунальні послуги та енергоносії</t>
  </si>
  <si>
    <t>0111</t>
  </si>
  <si>
    <t>Код бюджету</t>
  </si>
  <si>
    <t xml:space="preserve">Назва місцевого бюджету адміністративно-територіальної одиниці  </t>
  </si>
  <si>
    <t>О5</t>
  </si>
  <si>
    <t>О6</t>
  </si>
  <si>
    <t>О8</t>
  </si>
  <si>
    <t>О7</t>
  </si>
  <si>
    <t>O2</t>
  </si>
  <si>
    <t>О4</t>
  </si>
  <si>
    <t>в т.ч. бюджет розвитку</t>
  </si>
  <si>
    <t>…</t>
  </si>
  <si>
    <t>Власні надходження бюджетних установ</t>
  </si>
  <si>
    <t>Всього доходів</t>
  </si>
  <si>
    <t xml:space="preserve">Всього </t>
  </si>
  <si>
    <t>101ххх0</t>
  </si>
  <si>
    <t>101ххх1</t>
  </si>
  <si>
    <t>101ххх2</t>
  </si>
  <si>
    <t>Разом загальний та спеціальний фонди</t>
  </si>
  <si>
    <t>1060</t>
  </si>
  <si>
    <t>0490</t>
  </si>
  <si>
    <t>0411</t>
  </si>
  <si>
    <t>0170</t>
  </si>
  <si>
    <t>Назва бюджетної програми/напряму видатків</t>
  </si>
  <si>
    <t>Назва підпрограми 1/напряму видатків</t>
  </si>
  <si>
    <t>Назва підпрограми 2/напряму видатків</t>
  </si>
  <si>
    <t>Структура коду програмної класифікації видатків та кредитування місцевих бюджетів зтверджена наказом Міністерства фінансів України від 02.12.2014 № 1195 (зі змінами).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</si>
  <si>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</si>
  <si>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</si>
  <si>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</si>
  <si>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</si>
  <si>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Акцизний податок з реалізації суб'єктами господарювання роздрібної торгівлі підакцизних товарів</t>
  </si>
  <si>
    <t xml:space="preserve"> Місцеві податки 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</si>
  <si>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</si>
  <si>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</si>
  <si>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</si>
  <si>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</si>
  <si>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об'єктів нежитлової нерухомості</t>
  </si>
  <si>
    <t>Земельний податок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</si>
  <si>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</si>
  <si>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</si>
  <si>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</si>
  <si>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</si>
  <si>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Збір за місця для паркування транспортних засобів</t>
  </si>
  <si>
    <t>Збір за місця для паркування транспортних засобів, сплачений юридичними особами</t>
  </si>
  <si>
    <t>Збір за місця для паркування транспортних засобів, сплачений фізичними особами</t>
  </si>
  <si>
    <t>Туристичний збір</t>
  </si>
  <si>
    <t>Туристичний збір, сплачений фізичними особами</t>
  </si>
  <si>
    <t xml:space="preserve">Єдиний податок </t>
  </si>
  <si>
    <t>Єдиний податок з юридичних осіб</t>
  </si>
  <si>
    <t>Єдиний податок з фізичних осіб</t>
  </si>
  <si>
    <t>Екологічний податок</t>
  </si>
  <si>
    <t>Надходження від викидів забруднюючих речовин в атмосферне повітря стаціонарними джерелами забруднення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</si>
  <si>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</si>
  <si>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Інші надходження</t>
  </si>
  <si>
    <t>Адміністративні штрафи та інші санкції</t>
  </si>
  <si>
    <t>Надходження від орендної плати за користування цілісним майновим комплексом та іншим державним майном</t>
  </si>
  <si>
    <t>Надходження від орендної плати за користування цілісним майновим комплексом та іншим майном, що перебуває в комунальній власності, в тому числі:</t>
  </si>
  <si>
    <t xml:space="preserve"> - орендна плата за нежитлові приміщення </t>
  </si>
  <si>
    <t>- орендна плата за майнові комплекси</t>
  </si>
  <si>
    <t>- орендна плата окремих конструктивних елементів благоустрою  комунальної власності для розміщення пересувних малих архітектурних форм</t>
  </si>
  <si>
    <t>22090000</t>
  </si>
  <si>
    <t>Державне мито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</si>
  <si>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</si>
  <si>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</si>
  <si>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</si>
  <si>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Плата за надання інших адміністративних послуг</t>
  </si>
  <si>
    <t>24000000</t>
  </si>
  <si>
    <t>24030000</t>
  </si>
  <si>
    <t>24060000</t>
  </si>
  <si>
    <t>24060300</t>
  </si>
  <si>
    <t>Інші надходження, в тому числі:</t>
  </si>
  <si>
    <t xml:space="preserve"> </t>
  </si>
  <si>
    <t xml:space="preserve"> - інші надходження</t>
  </si>
  <si>
    <t xml:space="preserve">Надходження коштів пайової участі у розвитку інфраструктури населеного пункту </t>
  </si>
  <si>
    <t>25000000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</si>
  <si>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</si>
  <si>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</si>
  <si>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</si>
  <si>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Плата за оренду майна бюджетних установ</t>
  </si>
  <si>
    <t>Надходження бюджетних установ від реалізації в установленому порядку майна (крім нерухомого майна)</t>
  </si>
  <si>
    <t>Кошти від реалізації безхазяйного майна, знахідок, спадкового майна, майна, одержаного територіальною громадою  в порядку спадкування чи дарування, а також валютні цінності і грошові кошти, власники яких невідомі</t>
  </si>
  <si>
    <t>31020000</t>
  </si>
  <si>
    <t>31030000</t>
  </si>
  <si>
    <t>33000000</t>
  </si>
  <si>
    <t>Кошти від продажу землі і нематеріальних активів</t>
  </si>
  <si>
    <t>33010000</t>
  </si>
  <si>
    <t>Кошти від продажу землі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</si>
  <si>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</si>
  <si>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Разом доходів без врахування міжбюджетних трансфертів</t>
  </si>
  <si>
    <t>40000000</t>
  </si>
  <si>
    <t xml:space="preserve">Офіційні трансферти </t>
  </si>
  <si>
    <t>Освітня субвенція з державного бюджету місцевим бюджетам</t>
  </si>
  <si>
    <t>Медична субвенція з державного бюджету місцевим бюджетам</t>
  </si>
  <si>
    <t>Візи:</t>
  </si>
  <si>
    <t xml:space="preserve">Директор департаменту фінансової політики </t>
  </si>
  <si>
    <t>О. Іщук</t>
  </si>
  <si>
    <t>Л. Римар</t>
  </si>
  <si>
    <t>Управління "Секретаріат ради"</t>
  </si>
  <si>
    <t>у тому числі видатки ради</t>
  </si>
  <si>
    <t>Виконавчий комітет Львівської міської ради</t>
  </si>
  <si>
    <t xml:space="preserve"> - видатки на утримання комунальної установи Львівської міської ради "Трудовий архів"</t>
  </si>
  <si>
    <t xml:space="preserve"> - на виконання рішень судів</t>
  </si>
  <si>
    <t>Департамент "Адміністрація міського голови"</t>
  </si>
  <si>
    <t>Управління державної реєстрації</t>
  </si>
  <si>
    <t>Управління охорони історичного середовища</t>
  </si>
  <si>
    <t>Управління з питань надзвичайних ситуацій та цивільного захисту населення</t>
  </si>
  <si>
    <t>Департамент фінансової політики</t>
  </si>
  <si>
    <t>Управління фінансів</t>
  </si>
  <si>
    <t>Реверсна дотація</t>
  </si>
  <si>
    <t>у тому числі на коригування міжбюджетних трансфертів</t>
  </si>
  <si>
    <t>Інші заходи, пов'язані з економічною діяльністю</t>
  </si>
  <si>
    <t>Управління комунальної власності</t>
  </si>
  <si>
    <t>Департамент містобудування</t>
  </si>
  <si>
    <t>Інспекція державного архітектурно-будівельного контролю у м. Львові</t>
  </si>
  <si>
    <t>Департамент житлового господарства та інфраструктури</t>
  </si>
  <si>
    <t>Управління капітального будівництва</t>
  </si>
  <si>
    <t>Департамент гуманітарної політики</t>
  </si>
  <si>
    <t>Управління освіти</t>
  </si>
  <si>
    <t>у тому числі за рахунок освітньої субвенції з Державного бюджету України</t>
  </si>
  <si>
    <t>Управління охорони здоров'я</t>
  </si>
  <si>
    <t>у тому числі за рахунок медичної субвенції з Державного бюджету України</t>
  </si>
  <si>
    <t xml:space="preserve">Управління культури </t>
  </si>
  <si>
    <t>Управління соціального захисту</t>
  </si>
  <si>
    <t>Департамент розвитку</t>
  </si>
  <si>
    <t>Управління туризму</t>
  </si>
  <si>
    <t>Галицька районна адміністрація</t>
  </si>
  <si>
    <t>Залізнична районна адміністрація</t>
  </si>
  <si>
    <t>Личаківська районна адміністрація</t>
  </si>
  <si>
    <t>Франківська районна адміністрація</t>
  </si>
  <si>
    <t>Шевченківська районна адміністрація</t>
  </si>
  <si>
    <t>Сихівська районна адміністрація</t>
  </si>
  <si>
    <t>Резервний фонд</t>
  </si>
  <si>
    <t>Директор департаменту фінансової політики</t>
  </si>
  <si>
    <t>Департамент економічного розвитку</t>
  </si>
  <si>
    <t>Управління архітектури та урбаністики</t>
  </si>
  <si>
    <t>Юридичний департамент</t>
  </si>
  <si>
    <t>Управління транспорту</t>
  </si>
  <si>
    <t>Управління молоді та спорту</t>
  </si>
  <si>
    <t>Управління земельних ресурсів</t>
  </si>
  <si>
    <t>Управління безпеки міста</t>
  </si>
  <si>
    <t>Управління персоналом</t>
  </si>
  <si>
    <t>Департамент адміністративних послуг</t>
  </si>
  <si>
    <t>Управління адміністрування послуг</t>
  </si>
  <si>
    <t>0180</t>
  </si>
  <si>
    <t>1010</t>
  </si>
  <si>
    <t>1020</t>
  </si>
  <si>
    <t>1030</t>
  </si>
  <si>
    <t>1040</t>
  </si>
  <si>
    <t>1090</t>
  </si>
  <si>
    <t>2010</t>
  </si>
  <si>
    <t>0910</t>
  </si>
  <si>
    <t>0921</t>
  </si>
  <si>
    <t>0960</t>
  </si>
  <si>
    <t>0990</t>
  </si>
  <si>
    <t>0930</t>
  </si>
  <si>
    <t>0731</t>
  </si>
  <si>
    <t>0733</t>
  </si>
  <si>
    <t>0721</t>
  </si>
  <si>
    <t>0722</t>
  </si>
  <si>
    <t>0763</t>
  </si>
  <si>
    <t>1070</t>
  </si>
  <si>
    <t>3031</t>
  </si>
  <si>
    <t>3104</t>
  </si>
  <si>
    <t>3132</t>
  </si>
  <si>
    <t>3140</t>
  </si>
  <si>
    <t>3160</t>
  </si>
  <si>
    <t>3105</t>
  </si>
  <si>
    <t>4020</t>
  </si>
  <si>
    <t>0821</t>
  </si>
  <si>
    <t>4030</t>
  </si>
  <si>
    <t>0822</t>
  </si>
  <si>
    <t>4060</t>
  </si>
  <si>
    <t>0824</t>
  </si>
  <si>
    <t>4070</t>
  </si>
  <si>
    <t>0828</t>
  </si>
  <si>
    <t>0823</t>
  </si>
  <si>
    <t>0829</t>
  </si>
  <si>
    <t>0810</t>
  </si>
  <si>
    <t>6010</t>
  </si>
  <si>
    <t>0610</t>
  </si>
  <si>
    <t>0620</t>
  </si>
  <si>
    <t>Компенсаційні виплати на пільговий проїзд автомобільним транспортом окремим категоріям громадян</t>
  </si>
  <si>
    <t>Компенсаційні виплати на пільговий проїзд електротранспортом окремим категоріям громадян</t>
  </si>
  <si>
    <t>0830</t>
  </si>
  <si>
    <t>8600</t>
  </si>
  <si>
    <t>0133</t>
  </si>
  <si>
    <t>0421</t>
  </si>
  <si>
    <t>0470</t>
  </si>
  <si>
    <t>0320</t>
  </si>
  <si>
    <t>0540</t>
  </si>
  <si>
    <t>0443</t>
  </si>
  <si>
    <t>0456</t>
  </si>
  <si>
    <t>1150</t>
  </si>
  <si>
    <t>0520</t>
  </si>
  <si>
    <t>Керівництво і управління у сфері забезпечення діяльності депутатського корпусу Львівської міської ради</t>
  </si>
  <si>
    <t>Керівництво і управління у сфері забезпечення діяльності виконавчих органів Львівської міської ради</t>
  </si>
  <si>
    <t>Керівництво і управління у сфері надання інформаційних та адміністративних послуг</t>
  </si>
  <si>
    <t>Керівництво і управління у сфері адміністрування послуг</t>
  </si>
  <si>
    <t>Керівництво і управління у сфері організації правової роботи у Львівській міській раді та її виконавчих органах</t>
  </si>
  <si>
    <t>Керівництво і управління у сфері державної реєстрації</t>
  </si>
  <si>
    <t>Керівництво і управління у сфері реалізації кадрової стратегії Львівської міської ради</t>
  </si>
  <si>
    <t>Керівництво і управління у сфері забезпечення безпеки міста</t>
  </si>
  <si>
    <t>Керівництво і управління у сфері реалізації інформаційної та внутрішньої політики Львівської міської ради</t>
  </si>
  <si>
    <t>Керівництво і управління у сфері здійснення заходів цивільного захисту та запобігання виникненню надзвичайних ситуацій</t>
  </si>
  <si>
    <t>Керівництво і управління у сфері охорони культурної спадщини</t>
  </si>
  <si>
    <t>Керівництво і управління у сфері державного архітектурно-будівельного контролю</t>
  </si>
  <si>
    <t>Керівництво і управління у сфері реалізації фінансової політики при виконанні повноважень органами місцевого самоврядування</t>
  </si>
  <si>
    <t>Керівництво і управління у сфері складання та виконання місцевого бюджету</t>
  </si>
  <si>
    <t>Керівництво і управління у сфері економіки</t>
  </si>
  <si>
    <t>Керівництво і управління у сфері комунальної власності</t>
  </si>
  <si>
    <t>Керівництво і управління у сфері містобудування</t>
  </si>
  <si>
    <t>Керівництво і управління у сфері архітектури та урбаністики</t>
  </si>
  <si>
    <t>Керівництво і управління у сфері земельних відносин і організації землеустрою</t>
  </si>
  <si>
    <t>Керівництво і управління у сфері гуманітарної політики</t>
  </si>
  <si>
    <t>Керівництво і управління у сфері освіти</t>
  </si>
  <si>
    <t>Керівництво і управління у сфері охорони здоров'я</t>
  </si>
  <si>
    <t>Керівництво і управління у сфері культури</t>
  </si>
  <si>
    <t xml:space="preserve">Керівництво і управління у сфері молодіжної та спортивної політики </t>
  </si>
  <si>
    <t>Керівництво і управління у сфері соціального захисту населення</t>
  </si>
  <si>
    <t>Керівництво і управління у сфері інформатизації та аналітичного забезпечення</t>
  </si>
  <si>
    <t>Керівництво і управління у сфері туризму</t>
  </si>
  <si>
    <t>Керівництво і управління у сфері повноважень, делегованих Львівською міською радою на території району</t>
  </si>
  <si>
    <t>Керівництво і управління у сфері виконання функцій замовника будівництва, ремонту та реконструкції</t>
  </si>
  <si>
    <t>Сприяння розвитку малого та середнього підприємництва</t>
  </si>
  <si>
    <t>Збереження природно-заповідного фонду</t>
  </si>
  <si>
    <t>Заходи з енергозбереження</t>
  </si>
  <si>
    <t>Заходи державної політики з питань дітей та їх соціального захисту</t>
  </si>
  <si>
    <t>3112</t>
  </si>
  <si>
    <t>Надання позашкільної освіти позашкільними закладами освіти, заходи із позашкільної роботи з дітьми</t>
  </si>
  <si>
    <t>Утримання та навчально-тренувальна робота комунальних дитячо-юнацьких спортивних шкіл</t>
  </si>
  <si>
    <t>Багатопрофільна стаціонарна медична допомога населенню</t>
  </si>
  <si>
    <t>Лікарсько-акушерська допомога  вагітним, породіллям та новонародженим</t>
  </si>
  <si>
    <t>Надання пільг окремим категоріям громадян з оплати послуг зв'язку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</si>
  <si>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</si>
  <si>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7610</t>
  </si>
  <si>
    <t>9110</t>
  </si>
  <si>
    <t>1113140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</si>
  <si>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</si>
  <si>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осіб-підприємців та громадських формувань</t>
  </si>
  <si>
    <t>Адміністративний збір за державну реєстрацію речових прав на нерухоме майно та їх обтяжень</t>
  </si>
  <si>
    <t>(тис. грн.)</t>
  </si>
  <si>
    <t>0800000</t>
  </si>
  <si>
    <t>Повернення інших внутрішніх кредитів</t>
  </si>
  <si>
    <t>Програма сприяння створенню та забезпечення функціонування об'єднань співвласників багатоквартирних будинків у м. Львові</t>
  </si>
  <si>
    <t>Програма регулювання чисельності безпритульних тварин у м. Львові на 2015-2020 роки</t>
  </si>
  <si>
    <t>Програма влаштування міської новорічної ялинки у м. Львові</t>
  </si>
  <si>
    <t>4500000</t>
  </si>
  <si>
    <t>1000000</t>
  </si>
  <si>
    <t>1500000</t>
  </si>
  <si>
    <t>0810000</t>
  </si>
  <si>
    <t>4510000</t>
  </si>
  <si>
    <t>1010000</t>
  </si>
  <si>
    <t>1510000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</si>
  <si>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</si>
  <si>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Програма організації зовнішніх зв'язків Львівської міської ради</t>
  </si>
  <si>
    <t>Програма "Львівська інтегрована система обробки інформації"</t>
  </si>
  <si>
    <t xml:space="preserve">Міська загальноукраїнська та міжнародна програма промоції </t>
  </si>
  <si>
    <t>Програма підготовки та реалізації грантових проектів з залученням коштів Європейського Союзу</t>
  </si>
  <si>
    <t>Керівництво і управління у сфері транспортного господарства</t>
  </si>
  <si>
    <t>Керівництво і управління у сфері житлово-комунального господарства</t>
  </si>
  <si>
    <t xml:space="preserve">Програма сприяння розвитку підприємництва у м. Львові </t>
  </si>
  <si>
    <t xml:space="preserve">Програма сприяння залученню інвестицій до міста Львова </t>
  </si>
  <si>
    <t>Програма підтримки заходів з енергозбереження</t>
  </si>
  <si>
    <t>Програма з оздоровлення та відпочинку дітей</t>
  </si>
  <si>
    <t>Комплексна програма соціальної підтримки окремих категорій громадян м. Львова в частині надання допомог, пільг з послуг зв'язку та компенсаційних виплат</t>
  </si>
  <si>
    <t>Комплексна програма соціальної підтримки окремих категорій громадян м.Львова в частині проведення централізованих заходів соціального спрямування та реалізації соціально-культурних проектів</t>
  </si>
  <si>
    <t>Комплексна програма соціальної підтримки окремих категорій громадян м.Львова в частині надання пільг на оплату житлово-комунальних послуг, муніципальних субсидій, погашення заборгованості за житлово-комунальні послуги дітям-сиротам та дітям, позбавленим батьківського піклування</t>
  </si>
  <si>
    <t>Комплексна програма соціальної підтримки окремих категорій громадян м. Львова в частині забезпечення функціонування закладів соціального спрямування</t>
  </si>
  <si>
    <t>Програма розвитку туристичної галузі міста</t>
  </si>
  <si>
    <t>Програма підтримки закладів приватної форми власності, що здійснюють опіку і піклування над дітьми-сиротами, дітьми, позбавленими батьківського піклування, та дітьми з сімей, які опинилися у складних життєвих обставинах, на період 2017-2020 років</t>
  </si>
  <si>
    <t xml:space="preserve"> - заходи, пов'язані з проведенням приватизації комунального майна та наданням в оренду нежитлових приміщень</t>
  </si>
  <si>
    <t>4112</t>
  </si>
  <si>
    <t>Інші заходи у сфері електротранспорту</t>
  </si>
  <si>
    <t>Кошти, що передаються із загального фонду бюджету до бюджету розвитку (спеціального фонду) </t>
  </si>
  <si>
    <t>Фінансування бюджету за типом кредитора</t>
  </si>
  <si>
    <t>Внутрішнє фінансування</t>
  </si>
  <si>
    <t>Фінансування за рахунок зміни залишків коштів бюджетів</t>
  </si>
  <si>
    <t>Разом коштів, отриманих з усіх джерел фінансування бюджету за типом кредитора</t>
  </si>
  <si>
    <t>Фінансування бюджету за типом боргового зобов'язання</t>
  </si>
  <si>
    <t>Разом коштів, отриманих з усіх джерел фінансування бюджету за типом боргового зобов'язання</t>
  </si>
  <si>
    <t>3400000</t>
  </si>
  <si>
    <t>3410000</t>
  </si>
  <si>
    <t>3300000</t>
  </si>
  <si>
    <t>3310000</t>
  </si>
  <si>
    <t>4600000</t>
  </si>
  <si>
    <t>4610000</t>
  </si>
  <si>
    <t>Програма цифрового перетворення міста Львова на 2016-2020 роки</t>
  </si>
  <si>
    <t>Внески до статутного капіталу суб'єктів господарювання</t>
  </si>
  <si>
    <t>На початок періоду</t>
  </si>
  <si>
    <t>На кінець періоду</t>
  </si>
  <si>
    <t>1100000</t>
  </si>
  <si>
    <t>1110000</t>
  </si>
  <si>
    <t>Комплексна програма соціальної підтримки окремих категорій громадян м. Львова в частині надання фінансової підтримки громадських організацій інвалідів і ветеранів</t>
  </si>
  <si>
    <t>Малехівська сільська рада</t>
  </si>
  <si>
    <t>Грибовицька сільська рада</t>
  </si>
  <si>
    <t>Програма соціального захисту  внутрішньо переміщених осіб</t>
  </si>
  <si>
    <t>Програма соціального захисту дітей рятувальників, які загинули під час ліквідації пожежі на сміттєзвалищі, що розташоване поблизу с. Великі Грибовичі</t>
  </si>
  <si>
    <t>Програма навчання та підготовки посадових осіб Львівської міської ради</t>
  </si>
  <si>
    <t>Державний бюджет України</t>
  </si>
  <si>
    <t>Реверсна дотація з міського бюджету м. Львова</t>
  </si>
  <si>
    <t xml:space="preserve">Субвенції з міського бюджету </t>
  </si>
  <si>
    <t xml:space="preserve">Директор департаменту фінансової </t>
  </si>
  <si>
    <t>політики</t>
  </si>
  <si>
    <t>Зовнішнє фінансування</t>
  </si>
  <si>
    <t>Одержано позик</t>
  </si>
  <si>
    <t>Погашено позик</t>
  </si>
  <si>
    <t>Довгострокові зобов'язання</t>
  </si>
  <si>
    <t xml:space="preserve">Програма підтримки установ дитячо-юнацьких молодіжних клубів м. Львова </t>
  </si>
  <si>
    <t>0160</t>
  </si>
  <si>
    <t>3410160</t>
  </si>
  <si>
    <t>3310160</t>
  </si>
  <si>
    <t>0810160</t>
  </si>
  <si>
    <t>4610160</t>
  </si>
  <si>
    <t>1010160</t>
  </si>
  <si>
    <t>1110160</t>
  </si>
  <si>
    <t>1510160</t>
  </si>
  <si>
    <t>В. о. заступника директора департаменту</t>
  </si>
  <si>
    <t>фінансової політики - начальника управління фінансів</t>
  </si>
  <si>
    <t>1110</t>
  </si>
  <si>
    <t>Надання дошкільної освіти</t>
  </si>
  <si>
    <t>3600000</t>
  </si>
  <si>
    <t>3610000</t>
  </si>
  <si>
    <t>3610160</t>
  </si>
  <si>
    <t>2900000</t>
  </si>
  <si>
    <t>2910000</t>
  </si>
  <si>
    <t>2910160</t>
  </si>
  <si>
    <t>2700000</t>
  </si>
  <si>
    <t>2710000</t>
  </si>
  <si>
    <t>2710160</t>
  </si>
  <si>
    <t>1800000</t>
  </si>
  <si>
    <t>1810000</t>
  </si>
  <si>
    <t>1810160</t>
  </si>
  <si>
    <t>3030</t>
  </si>
  <si>
    <t>Надання пільг з оплати послуг зв’язку,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</si>
  <si>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Надання інших пільг окремим категоріям громадян відповідно до законодавства</t>
  </si>
  <si>
    <t>3032</t>
  </si>
  <si>
    <t>3100</t>
  </si>
  <si>
    <t>3120</t>
  </si>
  <si>
    <t>Здійснення соціальної роботи з вразливими категоріями населення</t>
  </si>
  <si>
    <t>3121</t>
  </si>
  <si>
    <t>Утримання та забезпечення діяльності центрів соціальних служб для сім’ї, дітей та молоді</t>
  </si>
  <si>
    <t>3180</t>
  </si>
  <si>
    <t>Соціальний захист ветеранів війни та праці</t>
  </si>
  <si>
    <t>3230</t>
  </si>
  <si>
    <t>Інші  заклади та заходи</t>
  </si>
  <si>
    <t>3130</t>
  </si>
  <si>
    <t>Реалізація державної політики у молодіжній сфері</t>
  </si>
  <si>
    <t>1113132</t>
  </si>
  <si>
    <t>Утримання клубів для підлітків за місцем проживання</t>
  </si>
  <si>
    <t>1113133</t>
  </si>
  <si>
    <t>3133</t>
  </si>
  <si>
    <t>Інші заходи та заклади молодіжної політики</t>
  </si>
  <si>
    <t>3110</t>
  </si>
  <si>
    <t>Заклади і заходи з питань дітей та їх соціального захисту</t>
  </si>
  <si>
    <t>Надання загальної середньої освіти загальноосвітніми навчальними закладами (в т.ч. школою-дитячим садком, інтернатом при школі), спеціалізованими школами, ліцеями, гімназіями, колегіумами</t>
  </si>
  <si>
    <t>1100</t>
  </si>
  <si>
    <t>Методичне забезпечення діяльності навчальних закладів</t>
  </si>
  <si>
    <t>1160</t>
  </si>
  <si>
    <t>0710000</t>
  </si>
  <si>
    <t>0710160</t>
  </si>
  <si>
    <t>0712010</t>
  </si>
  <si>
    <t>2030</t>
  </si>
  <si>
    <t>0712030</t>
  </si>
  <si>
    <t>0712080</t>
  </si>
  <si>
    <t>2080</t>
  </si>
  <si>
    <t>0712150</t>
  </si>
  <si>
    <t>2150</t>
  </si>
  <si>
    <t>0712100</t>
  </si>
  <si>
    <t>2100</t>
  </si>
  <si>
    <t>Інші програми, заклади та заходи у сфері охорони здоров’я</t>
  </si>
  <si>
    <t>1014010</t>
  </si>
  <si>
    <t>4010</t>
  </si>
  <si>
    <t>Фінансова підтримка театрів</t>
  </si>
  <si>
    <t>1014020</t>
  </si>
  <si>
    <t>Фінансова підтримка філармоній, художніх і музичних колективів, ансамблів, концертних та циркових організацій</t>
  </si>
  <si>
    <t>1014030</t>
  </si>
  <si>
    <t>4040</t>
  </si>
  <si>
    <t>1014060</t>
  </si>
  <si>
    <t>1011100</t>
  </si>
  <si>
    <t>1014070</t>
  </si>
  <si>
    <t>Фінансова підтримка кінематографії</t>
  </si>
  <si>
    <t>1014080</t>
  </si>
  <si>
    <t>4080</t>
  </si>
  <si>
    <t>Інші заклади та заходи в галузі культури і мистецтва</t>
  </si>
  <si>
    <t>5031</t>
  </si>
  <si>
    <t>5030</t>
  </si>
  <si>
    <t>Розвиток дитячо-юнацького та резервного спорту</t>
  </si>
  <si>
    <t>3700000</t>
  </si>
  <si>
    <t>3710000</t>
  </si>
  <si>
    <t>3716013</t>
  </si>
  <si>
    <t>6013</t>
  </si>
  <si>
    <t>Забезпечення діяльності водопровідно-каналізаційного господарства</t>
  </si>
  <si>
    <t>3717426</t>
  </si>
  <si>
    <t>7426</t>
  </si>
  <si>
    <t>0453</t>
  </si>
  <si>
    <t>3717440</t>
  </si>
  <si>
    <t xml:space="preserve">Утримання та розвиток транспортної інфраструктури </t>
  </si>
  <si>
    <t>Забезпечення діяльності з виробництва, транспортування, постачання теплової енергії</t>
  </si>
  <si>
    <t>Субвенція із загального фонду на оздоровлення дітей</t>
  </si>
  <si>
    <t>Субвенція із загального фонду обласному бюджету</t>
  </si>
  <si>
    <t>Обласний бюджет Львівської області</t>
  </si>
  <si>
    <t>7670</t>
  </si>
  <si>
    <t>Надання спеціальної освіти школами естетичного виховання (музичними, художніми, хореографічними, театральними, хоровими, мистецькими)</t>
  </si>
  <si>
    <t>8410</t>
  </si>
  <si>
    <t>Фінансова підтримка засобів масової інформації</t>
  </si>
  <si>
    <t>1018410</t>
  </si>
  <si>
    <t>7130</t>
  </si>
  <si>
    <t>Здійснення заходів із землеустрою</t>
  </si>
  <si>
    <t>3617130</t>
  </si>
  <si>
    <t>6030</t>
  </si>
  <si>
    <t>Утримання та ефективна експлуатація об'єктів житлово-комунального господарства</t>
  </si>
  <si>
    <t>1115031</t>
  </si>
  <si>
    <t>3033</t>
  </si>
  <si>
    <t>3036</t>
  </si>
  <si>
    <t>9770</t>
  </si>
  <si>
    <t>Інші субвенції з місцевого бюджету</t>
  </si>
  <si>
    <t>Обслуговування місцевого боргу</t>
  </si>
  <si>
    <t>6084</t>
  </si>
  <si>
    <t>Витрати, пов'язані з наданням та обслуговуванням пільгових довгострокових кредитів, наданих громадянам на будівництво/реконструкцію/ придбання житла</t>
  </si>
  <si>
    <t>7440</t>
  </si>
  <si>
    <t>8110</t>
  </si>
  <si>
    <t>Заходи запобігання та ліквідації надзвичайних ситуацій та наслідків стихійного лиха</t>
  </si>
  <si>
    <t>7640</t>
  </si>
  <si>
    <t>8320</t>
  </si>
  <si>
    <t>8330</t>
  </si>
  <si>
    <t>Інша діяльність у сфері екології та охорони природних ресурсів</t>
  </si>
  <si>
    <t>Повернення кредиту</t>
  </si>
  <si>
    <t xml:space="preserve">Надання  кредиту </t>
  </si>
  <si>
    <t xml:space="preserve">Надання інших внутрішніх кредитів </t>
  </si>
  <si>
    <t>Інші програми, заклади та заходи у сфері освіти</t>
  </si>
  <si>
    <t>0600000</t>
  </si>
  <si>
    <t>0610000</t>
  </si>
  <si>
    <t>0610160</t>
  </si>
  <si>
    <t>Підготовка кадрів професійно-технічними закладами та іншими закладами освіти</t>
  </si>
  <si>
    <t>5041</t>
  </si>
  <si>
    <t>Утримання та фінансова підтримка спортивних споруд</t>
  </si>
  <si>
    <t>1115041</t>
  </si>
  <si>
    <t>1115040</t>
  </si>
  <si>
    <t>5040</t>
  </si>
  <si>
    <t>1115060</t>
  </si>
  <si>
    <t>5060</t>
  </si>
  <si>
    <t>1115062</t>
  </si>
  <si>
    <t>5062</t>
  </si>
  <si>
    <t>0611010</t>
  </si>
  <si>
    <t>0611020</t>
  </si>
  <si>
    <t>0611090</t>
  </si>
  <si>
    <t>0611150</t>
  </si>
  <si>
    <t>0611160</t>
  </si>
  <si>
    <t>0100000</t>
  </si>
  <si>
    <t>0110000</t>
  </si>
  <si>
    <t>0110160</t>
  </si>
  <si>
    <t>0200000</t>
  </si>
  <si>
    <t>0210000</t>
  </si>
  <si>
    <t>0210160</t>
  </si>
  <si>
    <t>2200000</t>
  </si>
  <si>
    <t>2210000</t>
  </si>
  <si>
    <t>2210160</t>
  </si>
  <si>
    <t>2300000</t>
  </si>
  <si>
    <t>2310000</t>
  </si>
  <si>
    <t>2310160</t>
  </si>
  <si>
    <t>1700000</t>
  </si>
  <si>
    <t>1710000</t>
  </si>
  <si>
    <t>1710160</t>
  </si>
  <si>
    <t>3710160</t>
  </si>
  <si>
    <t>3718600</t>
  </si>
  <si>
    <t>3719770</t>
  </si>
  <si>
    <t>3719110</t>
  </si>
  <si>
    <t>3110000</t>
  </si>
  <si>
    <t>3110160</t>
  </si>
  <si>
    <t>0216030</t>
  </si>
  <si>
    <t>0214080</t>
  </si>
  <si>
    <t>0218320</t>
  </si>
  <si>
    <t>0218330</t>
  </si>
  <si>
    <t>1600000</t>
  </si>
  <si>
    <t>1610000</t>
  </si>
  <si>
    <t>1610160</t>
  </si>
  <si>
    <t>1200000</t>
  </si>
  <si>
    <t>1210000</t>
  </si>
  <si>
    <t>1210160</t>
  </si>
  <si>
    <t>1216010</t>
  </si>
  <si>
    <t>1216013</t>
  </si>
  <si>
    <t>1217440</t>
  </si>
  <si>
    <t>1217640</t>
  </si>
  <si>
    <t>1218110</t>
  </si>
  <si>
    <t>1216084</t>
  </si>
  <si>
    <t>1900000</t>
  </si>
  <si>
    <t>1910000</t>
  </si>
  <si>
    <t>1910160</t>
  </si>
  <si>
    <t>1913033</t>
  </si>
  <si>
    <t>1913036</t>
  </si>
  <si>
    <t>1400000</t>
  </si>
  <si>
    <t>1410000</t>
  </si>
  <si>
    <t>1410160</t>
  </si>
  <si>
    <t>Департамент з питань поводження з відходами</t>
  </si>
  <si>
    <t>Керівництво і управління у сфері поводження з відходами</t>
  </si>
  <si>
    <t>0813030</t>
  </si>
  <si>
    <t>0813031</t>
  </si>
  <si>
    <t>0813032</t>
  </si>
  <si>
    <t>0813100</t>
  </si>
  <si>
    <t>0813104</t>
  </si>
  <si>
    <t>0813105</t>
  </si>
  <si>
    <t>0813120</t>
  </si>
  <si>
    <t>0813121</t>
  </si>
  <si>
    <t>0813160</t>
  </si>
  <si>
    <t>0813180</t>
  </si>
  <si>
    <t>2600000</t>
  </si>
  <si>
    <t>2610000</t>
  </si>
  <si>
    <t>2610160</t>
  </si>
  <si>
    <t>4100000</t>
  </si>
  <si>
    <t>4110000</t>
  </si>
  <si>
    <t>4110160</t>
  </si>
  <si>
    <t>4116010</t>
  </si>
  <si>
    <t>4200000</t>
  </si>
  <si>
    <t>4210000</t>
  </si>
  <si>
    <t>4210160</t>
  </si>
  <si>
    <t>4216010</t>
  </si>
  <si>
    <t>4300000</t>
  </si>
  <si>
    <t>4310000</t>
  </si>
  <si>
    <t>4310160</t>
  </si>
  <si>
    <t>4316010</t>
  </si>
  <si>
    <t>4400000</t>
  </si>
  <si>
    <t>4410000</t>
  </si>
  <si>
    <t>4410160</t>
  </si>
  <si>
    <t>4416010</t>
  </si>
  <si>
    <t>4510160</t>
  </si>
  <si>
    <t>4516010</t>
  </si>
  <si>
    <t>4616010</t>
  </si>
  <si>
    <t>3710180</t>
  </si>
  <si>
    <t>Інша діяльність у сфері державного управління</t>
  </si>
  <si>
    <t>0210180</t>
  </si>
  <si>
    <t>2000000</t>
  </si>
  <si>
    <t>2010000</t>
  </si>
  <si>
    <t>2010160</t>
  </si>
  <si>
    <t>2010180</t>
  </si>
  <si>
    <t>0218820</t>
  </si>
  <si>
    <t>0218822</t>
  </si>
  <si>
    <t>0611060</t>
  </si>
  <si>
    <t>3618320</t>
  </si>
  <si>
    <t>0618330</t>
  </si>
  <si>
    <t>2717610</t>
  </si>
  <si>
    <t>7693</t>
  </si>
  <si>
    <t>2717693</t>
  </si>
  <si>
    <t>3117693</t>
  </si>
  <si>
    <t>3100000</t>
  </si>
  <si>
    <t xml:space="preserve">Розвиток готельного господарства та туризму </t>
  </si>
  <si>
    <t>Реалізація програм і заходів в галузі туризму та курортів</t>
  </si>
  <si>
    <t>7620</t>
  </si>
  <si>
    <t>2617620</t>
  </si>
  <si>
    <t>7622</t>
  </si>
  <si>
    <t>2617622</t>
  </si>
  <si>
    <t>7340</t>
  </si>
  <si>
    <t>Проектування, реставрація та охорона пам'яток архітектури</t>
  </si>
  <si>
    <t>1917670</t>
  </si>
  <si>
    <t>Реалізація інших заходів щодо соціально-економічного розвитку територій</t>
  </si>
  <si>
    <t>Нерозподілені видатки</t>
  </si>
  <si>
    <t>7680</t>
  </si>
  <si>
    <t>Членські внески до асоціацій органів місцевого самоврядування</t>
  </si>
  <si>
    <t>3717680</t>
  </si>
  <si>
    <t>2310180</t>
  </si>
  <si>
    <t>0217680</t>
  </si>
  <si>
    <t xml:space="preserve"> - видатки на виконання рішень судів</t>
  </si>
  <si>
    <t>Програма національно-патріотичного виховання дітей та молоді на 2017-2020 роки</t>
  </si>
  <si>
    <t>Комплексна екологічна програма на 2017-2022 роки для міста Львова</t>
  </si>
  <si>
    <t>Програма комплексних заходів з поточного утримання об'єктів благоустрою м.Львова</t>
  </si>
  <si>
    <t>0218340</t>
  </si>
  <si>
    <t>8340</t>
  </si>
  <si>
    <t>Природоохоронні заходи за рахунок цільових фондів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</si>
  <si>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</si>
  <si>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</si>
  <si>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</si>
  <si>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</si>
  <si>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22090400</t>
  </si>
  <si>
    <t>Державне мито, пов'язане з видачею та оформленням закордонних паспортів (посвідок) та паспортів громадян України</t>
  </si>
  <si>
    <t xml:space="preserve"> - плата за  тимчасове користування місцями для розміщення зовнішньої реклами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</si>
  <si>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грунтового покриву (родючого шару грунту) без спеціального дозволу; відшкодування збитків за погіршення якості грунтового покриву тощо та за неодержання доходів у зв’язку з тимчасовим невикористанням земельних ділянок</t>
  </si>
  <si>
    <t xml:space="preserve"> - Нерозподілені видатки</t>
  </si>
  <si>
    <t>8700</t>
  </si>
  <si>
    <t>Програма надання фінансової підтримки громадським організаціям на реалізацію соціально-культурних проектів "Зробимо Львів кращим"</t>
  </si>
  <si>
    <t>Програма підтримки обдарованої молоді м. Львова</t>
  </si>
  <si>
    <t>Програма розвитку шахів у загальноосвітніх навчальних закладах м. Львова на 2017-2020 роки</t>
  </si>
  <si>
    <t>1617340</t>
  </si>
  <si>
    <t>1817340</t>
  </si>
  <si>
    <t>0210170</t>
  </si>
  <si>
    <t>0131</t>
  </si>
  <si>
    <t>Внески до статутного капіталу ЛМКП "Львівводоканал"</t>
  </si>
  <si>
    <t>Внески до статутного капіталу ЛКП "Львівавтодор"</t>
  </si>
  <si>
    <t>Внески до статутного капіталу ЛМКП "Львівтеплоенерго"</t>
  </si>
  <si>
    <t>Внески до статутного капіталу ЛКП "Львівелектротранс"</t>
  </si>
  <si>
    <t>Стоматологічна допомога населенню</t>
  </si>
  <si>
    <t>Інші заходи з розвитку фізичної культури та спорту</t>
  </si>
  <si>
    <t>Підтримка  спорту вищих досягнень та організацій, які здійснюють фізкультурно-спортивну діяльність в регіоні</t>
  </si>
  <si>
    <t>3117690</t>
  </si>
  <si>
    <t>7690</t>
  </si>
  <si>
    <t>Інша економічна діяльність</t>
  </si>
  <si>
    <t>2717690</t>
  </si>
  <si>
    <t>4316030</t>
  </si>
  <si>
    <t>4216030</t>
  </si>
  <si>
    <t>4116030</t>
  </si>
  <si>
    <t>4516030</t>
  </si>
  <si>
    <t>4616030</t>
  </si>
  <si>
    <t>4416030</t>
  </si>
  <si>
    <t>0110180</t>
  </si>
  <si>
    <t>3718700</t>
  </si>
  <si>
    <t>4616090</t>
  </si>
  <si>
    <t>6090</t>
  </si>
  <si>
    <t>0640</t>
  </si>
  <si>
    <t>Інша діяльність у сфері житлово-комунального господарства</t>
  </si>
  <si>
    <t>1216090</t>
  </si>
  <si>
    <t>1216030</t>
  </si>
  <si>
    <t>1016030</t>
  </si>
  <si>
    <t>6011</t>
  </si>
  <si>
    <t>1216011</t>
  </si>
  <si>
    <t>1216015</t>
  </si>
  <si>
    <t>6015</t>
  </si>
  <si>
    <t>Експлуатація та технічне обслуговування житлового фонду</t>
  </si>
  <si>
    <t>Забезпечення надійної та безперебійної експлуатації ліфтів</t>
  </si>
  <si>
    <t>4116011</t>
  </si>
  <si>
    <t>4216011</t>
  </si>
  <si>
    <t>4316011</t>
  </si>
  <si>
    <t>4416011</t>
  </si>
  <si>
    <t>4516011</t>
  </si>
  <si>
    <t>4616011</t>
  </si>
  <si>
    <t>1913030</t>
  </si>
  <si>
    <t>Організація благоустрою населених пунктів</t>
  </si>
  <si>
    <t>6080</t>
  </si>
  <si>
    <t>Реалізація державних та місцевих житлових програм</t>
  </si>
  <si>
    <t>0700000</t>
  </si>
  <si>
    <t>1416090</t>
  </si>
  <si>
    <t>0216090</t>
  </si>
  <si>
    <t>2311160</t>
  </si>
  <si>
    <t>1115030</t>
  </si>
  <si>
    <t>Міська цільова програма забезпечення житлом молодих сімей та одиноких молодих громадян на 2018-2022 роки</t>
  </si>
  <si>
    <t>Програма відшкодування частини кредитів, отриманих фізичними особами на впровадження заходів з енергозбереження, реконструкції і модернізації житлових квартир та малоквартирних будинків у місті Львові на 2017-2020 роки ("Енергоефективна оселя")</t>
  </si>
  <si>
    <t>1014040</t>
  </si>
  <si>
    <t xml:space="preserve"> - субвенція Львівському обласному бюджету для відшкодування виконавцям фактично наданих послуг з вивезення твердих побутових відходів фактичних додаткових витрат на їх перевантаження, перевезення та будь-яких інших заходів, пов`язаних із захороненням та утилізацією, а також виплати субвенцій місцевим бюджетам, у тому числі на виконання Меморандуму про співпрацю між Львівською обласною державною адміністрацією, Львівською обласною радою, Львівською міською радою та органами місцевого самоврядування, на території яких розташовані полігони/звалища захоронення твердих побутових відходів, щодо поводження з твердими побутовими відходами, що утворюються у місті Львові, у тому числі на виплату субвенції на соціально-економічний розвиток території, котрі приймають відповідно до цього Меморандуму сміття у встановленому порядку</t>
  </si>
  <si>
    <t>Забезпечення діяльності бібліотек</t>
  </si>
  <si>
    <t>Забезпечення діяльності музеїв і виставок</t>
  </si>
  <si>
    <t>Забезпечення діяльності палаців і будинків культури, клубів центрів дозвілля та інших клубних закладів</t>
  </si>
  <si>
    <t>1113130</t>
  </si>
  <si>
    <t>Додаток 1</t>
  </si>
  <si>
    <t>від _________________ № _______</t>
  </si>
  <si>
    <t>Додаток 2</t>
  </si>
  <si>
    <t>Додаток 3</t>
  </si>
  <si>
    <t>від ______________ № _______</t>
  </si>
  <si>
    <t>Додаток 4</t>
  </si>
  <si>
    <t>Додаток 5</t>
  </si>
  <si>
    <t>Програма підтримки україномовного книговидання у м. Львові</t>
  </si>
  <si>
    <t>Програма комплексних заходів з поточного утримання об'єктів благоустрою м. Львова</t>
  </si>
  <si>
    <t>Програма технічної експертизи, модернізації, ремонту, заміни та диспетчеризації ліфтів у житлових будинках та закладах охорони здоров'я м. Львова на період 2017-2023 роки</t>
  </si>
  <si>
    <t>Додаток 7</t>
  </si>
  <si>
    <t>Додаток 6</t>
  </si>
  <si>
    <t>3716010</t>
  </si>
  <si>
    <t>3717420</t>
  </si>
  <si>
    <t>Забезпечення надання послуг з перевезення пасажирів електротранспортом</t>
  </si>
  <si>
    <t>7420</t>
  </si>
  <si>
    <t>Надходження вiд скидiв забруднюючих речовин безпосередньо у воднi об’єкти</t>
  </si>
  <si>
    <t>Надходження вiд розмiщення вiдходiв у спецiально вiдведених для цього мiсцях чи на об’єктах, крiм розмiщення окремих видiв вiдходiв як вторинної сировини</t>
  </si>
  <si>
    <t xml:space="preserve">              Затверджено </t>
  </si>
  <si>
    <t>ухвалою міської ради</t>
  </si>
  <si>
    <t>Секретар ради</t>
  </si>
  <si>
    <t>А. Забарило</t>
  </si>
  <si>
    <t xml:space="preserve">Секретар ради </t>
  </si>
  <si>
    <t xml:space="preserve">              Затверджено</t>
  </si>
  <si>
    <t>у тому числі на впорядкування умов оплати праці працівників виконавчих органів Львівської міської ради</t>
  </si>
  <si>
    <t>Позики, надані міжнародними організаціями економічного розвитку</t>
  </si>
  <si>
    <r>
      <t>Код Типової програмної класифікації видатків та кредитування місцевих бюджетів</t>
    </r>
    <r>
      <rPr>
        <sz val="11"/>
        <color theme="1"/>
        <rFont val="Calibri"/>
        <family val="2"/>
        <charset val="204"/>
        <scheme val="minor"/>
      </rPr>
      <t/>
    </r>
  </si>
  <si>
    <r>
      <t>Код Функціональної класифікації видатків та кредитування бюджету</t>
    </r>
    <r>
      <rPr>
        <sz val="11"/>
        <color theme="1"/>
        <rFont val="Calibri"/>
        <family val="2"/>
        <charset val="204"/>
        <scheme val="minor"/>
      </rPr>
      <t/>
    </r>
  </si>
  <si>
    <t>Найменування головного розпорядника коштів міського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</si>
  <si>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у тому числі бюджет розвитку</t>
  </si>
  <si>
    <t>Надання загальної середньої освіти загальноосвітніми навчальними закладами (в т. ч. школою-дитячим садком, інтернатом при школі), спеціалізованими школами, ліцеями, гімназіями, колегіумами</t>
  </si>
  <si>
    <t>Забезпечення належних умов для виховання та розвитку дітей-сиріт і дітей, позбавлених батьківського піклування, в дитячих будинках, у тому числі сімейного типу, прийомних сім'ях, сім'ях патронатного вихователя</t>
  </si>
  <si>
    <t>Забезпечення діяльності інших закладів у сфері освіти</t>
  </si>
  <si>
    <t>0611161</t>
  </si>
  <si>
    <t>0611162</t>
  </si>
  <si>
    <t>1161</t>
  </si>
  <si>
    <t>1162</t>
  </si>
  <si>
    <t>Інші програми та заходи у сфері освіти</t>
  </si>
  <si>
    <t>Код Програмної класифікації видатків та кредитування місцевих бюджетів</t>
  </si>
  <si>
    <t>Код Функціональної класифікації видатків та кредитування бюджетів</t>
  </si>
  <si>
    <t xml:space="preserve">Найменування головного розпорядника коштів міського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
</t>
  </si>
  <si>
    <t>(грн.)</t>
  </si>
  <si>
    <t>всього</t>
  </si>
  <si>
    <t>0900000</t>
  </si>
  <si>
    <t>Управління "Служба у справах дітей"</t>
  </si>
  <si>
    <t>0910000</t>
  </si>
  <si>
    <t>0910160</t>
  </si>
  <si>
    <t>Керівництво і управління у справах дітей</t>
  </si>
  <si>
    <t>0911060</t>
  </si>
  <si>
    <t>0913110</t>
  </si>
  <si>
    <t>0913112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</si>
  <si>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</si>
  <si>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3192</t>
  </si>
  <si>
    <t>3190</t>
  </si>
  <si>
    <t>0813192</t>
  </si>
  <si>
    <t>0813190</t>
  </si>
  <si>
    <t>Х</t>
  </si>
  <si>
    <t>УСЬОГО</t>
  </si>
  <si>
    <t>Найменування об'єкта відповідно до проектно-кошторисної документації</t>
  </si>
  <si>
    <t>Обсяг видатків бюджету розвитку, гривень</t>
  </si>
  <si>
    <t>Внески до статутного капіталу суб`єктів господарювання</t>
  </si>
  <si>
    <t>Управління транспорту департаменту житлового господарства та інфраструктури</t>
  </si>
  <si>
    <t>Внески до статутного капіталу ЛКП "Зелене місто"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</si>
  <si>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</si>
  <si>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</si>
  <si>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програми/підпрограми згідно з Типовою програмною класифікацією видатків та кредитування місцевих бюджетів</t>
  </si>
  <si>
    <t>Кредитування, усього</t>
  </si>
  <si>
    <t>усього</t>
  </si>
  <si>
    <t>Пільгові довгострокові кредити молодим сім'ям та одиноким молодим громадянам на будівництво/придбання житла та їх повернення</t>
  </si>
  <si>
    <t xml:space="preserve">Надання кредиту </t>
  </si>
  <si>
    <t>3717442</t>
  </si>
  <si>
    <t>Найменування головного розпорядника коштів місцевого бюджету / відповідального виконавця, найменування бюджетної програми/підпрограми згідно з Типовою програмною класифікацією видатків та кредитування місцевих бюджетів</t>
  </si>
  <si>
    <t>1217370</t>
  </si>
  <si>
    <t>7370</t>
  </si>
  <si>
    <t>0613230</t>
  </si>
  <si>
    <t>Виплата державної соціальної допомоги на дітей-сиріт та дітей, позбавлених батьківського піклування, у дитячих будинках сімейного типу та прийомних сім'ях, грошового забезпечення батькам-вихователям і прийомним батькам за надання соціальних послуг у дитячих будинках сімейного типу та прийомних сім'ях за принципом "гроші ходять за дитиною" та оплату послуг із здійснення патронату над дитиною та виплата соціальної допомоги на утримання дитини в сім'ї патронатного вихователя</t>
  </si>
  <si>
    <t>Утримання та розвиток мостів/шляхопроводів</t>
  </si>
  <si>
    <t>7441</t>
  </si>
  <si>
    <t>7442</t>
  </si>
  <si>
    <t>1217441</t>
  </si>
  <si>
    <t>1217442</t>
  </si>
  <si>
    <t>Утримання та розвиток інших об’єктів транспортної інфраструктури</t>
  </si>
  <si>
    <t>Амбулаторно-поліклінічна допомога населенню, крім первинної медичної допомоги</t>
  </si>
  <si>
    <t xml:space="preserve">Міська програма профілактики та лікування стоматологічних захворювань у дітей та окремих категорій дорослого населення м. Львова </t>
  </si>
  <si>
    <t>Міська програма запобігання та лікування серцево-судинних та судинно-мозкових захворювань на 2017 - 2020 роки</t>
  </si>
  <si>
    <t>0712152</t>
  </si>
  <si>
    <t>2152</t>
  </si>
  <si>
    <t>Інші програми та заходи у сфері охорони здоров’я</t>
  </si>
  <si>
    <t>0712151</t>
  </si>
  <si>
    <t>2151</t>
  </si>
  <si>
    <t>Забезпечення діяльності інших закладів у сфері охорони здоров’я</t>
  </si>
  <si>
    <t>2717670</t>
  </si>
  <si>
    <t>1217670</t>
  </si>
  <si>
    <t>в тому числі бюджет розвитку</t>
  </si>
  <si>
    <t>Податок та збір на доходи фізичних осіб</t>
  </si>
  <si>
    <t>Орендна плата з юридичних осіб</t>
  </si>
  <si>
    <t>Туристичний збір, сплачений юридичними особами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</si>
  <si>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 у статутних капіталах яких є державна або комунальна власність</t>
  </si>
  <si>
    <t>Плата за розміщення тимчасово вільних коштів місцевих бюджетів</t>
  </si>
  <si>
    <t>Адміністративні штрафи та інші санкції за порушення законодавства у сфері виробництва та обігу алкогольних напоїв та тютюнових виробів</t>
  </si>
  <si>
    <t>Плата за встановлення земельного сервітуту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</si>
  <si>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осіб-підприємців та громадських формувань, а також плата за надання інших платних послуг, пов'язаних з такою державною реєстрацією</t>
  </si>
  <si>
    <t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</si>
  <si>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</si>
  <si>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Надходження коштів від Державного фонду дорогоцінних металів і дорогоцінного каміння</t>
  </si>
  <si>
    <t>Кошти від відчуження майна, що належить Автономній Республіці Крим та майна, що перебуває у комунальній власності</t>
  </si>
  <si>
    <t>Програма утримання парків м. Львова на 2018-2021 роки</t>
  </si>
  <si>
    <t>Програма організації і проведення громадських та інших робіт тимчасового характеру у м. Львові на 2018-2020 роки</t>
  </si>
  <si>
    <t>Програма компенсації ЛМКП "Львівводоканал" витрат за надані послуги з водопостачання населенню, яке проживає у зоні депресійної лійки водозаборів</t>
  </si>
  <si>
    <t>Програма здійснення компенсаційних виплат за пільговий проїзд окремих категорій громадян автомобільним транспортом на автобусних маршрутах загального користування м. Львова</t>
  </si>
  <si>
    <t>Програма здійснення компенсаційних виплат за пільговий проїзд окремих категорій громадян електротранспортом м. Львова</t>
  </si>
  <si>
    <t>Програма організації і проведення громадських та інших робіт тимчасового характеру у м. Львові на 2018-2022 роки</t>
  </si>
  <si>
    <t>1014081</t>
  </si>
  <si>
    <t>4081</t>
  </si>
  <si>
    <t>Забезпечення діяльності інших закладів в галузі культури і мистецтва</t>
  </si>
  <si>
    <t>1014082</t>
  </si>
  <si>
    <t>4082</t>
  </si>
  <si>
    <t>Інші заходи в галузі культури і мистецтва</t>
  </si>
  <si>
    <t>0214081</t>
  </si>
  <si>
    <t>Доходи міського бюджету м. Львова на 2019 рік</t>
  </si>
  <si>
    <t>Фінансування міського бюджету м. Львова  на 2019 рік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</si>
  <si>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</si>
  <si>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Надання реабілітаційних послуг особам з інвалідністю та дітям з інвалідністю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</si>
  <si>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</si>
  <si>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</si>
  <si>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0813240</t>
  </si>
  <si>
    <t>3240</t>
  </si>
  <si>
    <t>0813241</t>
  </si>
  <si>
    <t>3241</t>
  </si>
  <si>
    <t>Забезпечення діяльності інших закладів у сфері соціального захисту і соціального забезпечення</t>
  </si>
  <si>
    <t>0813242</t>
  </si>
  <si>
    <t>3242</t>
  </si>
  <si>
    <t>Інші заходи у сфері соціального захисту і соціального забезпечення</t>
  </si>
  <si>
    <t>Підвищення кваліфікації депутатів місцевих рад та посадових осіб місцевого самоврядування</t>
  </si>
  <si>
    <t>Кредитування міського бюджету м. Львова в 2019 році</t>
  </si>
  <si>
    <t>Розподіл коштів бюджету розвитку міського бюджету м. Львова у 2019 році</t>
  </si>
  <si>
    <t>Комплексна програма підтримки учасників антитерористичної операції та членів їх сімей, постраждалих учасників Революції Гідності та членів їх сімей, членів сімей Героїв Небесної Сотні - мешканців м.Львова  в частині надання пільг на оплату житлово-комунальних послуг</t>
  </si>
  <si>
    <t xml:space="preserve">Комплексна програма підтримки учасників антитерористичної операції та членів їх сімей, постраждалих учасників Революції Гідності та членів їх сімей, членів сімей Героїв Небесної Сотні - мешканців м.Львова в частині надання одноразової матеріальної допомоги </t>
  </si>
  <si>
    <t>Програма про захист інтересів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 чи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а також членів сімей таких осіб</t>
  </si>
  <si>
    <t>Програми розвитку паліативної допомоги у                  м. Львові на 2018-2022 роки</t>
  </si>
  <si>
    <t>Програма "Успішний педагог"</t>
  </si>
  <si>
    <t xml:space="preserve">Програма висвітлення діяльності міської ради, її виконавчих органів, посадових осіб та депутатів у засобах масової інформації </t>
  </si>
  <si>
    <t xml:space="preserve">Програма популяризації громадського бюджету м.Львова та інших механізмів участі мешканців у місцевому самоврядуванні </t>
  </si>
  <si>
    <t xml:space="preserve">Програма організації підтримки і реалізації стратегічних ініціатив та підготовки проектів розвитку міста Львова </t>
  </si>
  <si>
    <t xml:space="preserve">Програма забезпечення, реалізації та створення умов для здійснення права безоплатної передачі громадянам квартир (будинків), житлових приміщень у гуртожитках </t>
  </si>
  <si>
    <t xml:space="preserve">Програма національно-патріотичного виховання дітей та молоді </t>
  </si>
  <si>
    <t>Програма організації і проведення громадських та інших робіт тимчасового характеру у м. Львові</t>
  </si>
  <si>
    <t xml:space="preserve">Програма розвитку кінематографії у м. Львові </t>
  </si>
  <si>
    <t>Міжбюджетні трансферти  на 2019 рік</t>
  </si>
  <si>
    <t>ухвала  ЛМР від 26.12.2016 № 1368</t>
  </si>
  <si>
    <t>ухвала ЛМР від 26.12.2016 № 1370</t>
  </si>
  <si>
    <t>ухвала ЛМР від 26.12.2016 № 1369</t>
  </si>
  <si>
    <t>ухвала ЛМР від 15.05.2008 № 1773</t>
  </si>
  <si>
    <t>ухвала ЛМР від 10.11.2016 № 1187</t>
  </si>
  <si>
    <t>ухвала ЛМР від 26.05.2016 № 519</t>
  </si>
  <si>
    <t>ухвала ЛМР від 21.12.2017 № 2808</t>
  </si>
  <si>
    <t>ухвала ЛМР від 26.02.2018 № 1263</t>
  </si>
  <si>
    <t>ухвала ЛМР від 10.11.2016  № 1183</t>
  </si>
  <si>
    <t>ухвала міської ради від 27.04.2017 № 1881</t>
  </si>
  <si>
    <t>ухвала ЛМР від 31.03.2011 № 308</t>
  </si>
  <si>
    <t>ухвала ЛМР від 06.04.2017 № 1807</t>
  </si>
  <si>
    <t>ухвала ЛМР від 04.02.2016 № 130</t>
  </si>
  <si>
    <t>ухвала ЛМР від 23.04.2015 № 4531</t>
  </si>
  <si>
    <t>ухвала ЛМР від 19.05.2011 № 446</t>
  </si>
  <si>
    <t>ухвала ЛМР від 04.02.2016 № 134</t>
  </si>
  <si>
    <t>ухвала ЛМР від 09.02.2017 № 1465</t>
  </si>
  <si>
    <t>ухвала ЛМР від 09.02.2017 № 1466</t>
  </si>
  <si>
    <t>ухвала ЛМР від 21.12.2017 № 2788</t>
  </si>
  <si>
    <t>ухвала ЛМР від 06.04.2017 № 1797</t>
  </si>
  <si>
    <t>ухвала ЛМР від 12.07.2018 № 3713</t>
  </si>
  <si>
    <t>ухвала ЛМР від 25.01.2018 № 2909</t>
  </si>
  <si>
    <t>ухвала ЛМР від 22.03.2018 № 3138</t>
  </si>
  <si>
    <t>ухвала ЛМР від 08.06.2017 № 2048</t>
  </si>
  <si>
    <t>ухвала ЛМР від 10.03.2011 № 240</t>
  </si>
  <si>
    <t>ухвала ЛМР від 21.12.2018 № 2797</t>
  </si>
  <si>
    <t>ухвала ЛМР від 09.02.2017 № 1474</t>
  </si>
  <si>
    <t>ухвала ЛМР від 30.06.2016 № 633</t>
  </si>
  <si>
    <t>ухвала ЛМР від 19.04.2018 № 3290</t>
  </si>
  <si>
    <t>ухвала ЛМР від 22.03.2018 № 3121</t>
  </si>
  <si>
    <t>ухвала ЛМР від 21.12.2017 № 2797</t>
  </si>
  <si>
    <t>ухвала ЛМР від 16.11.2017 № 2601</t>
  </si>
  <si>
    <t>ухвала ЛМР від 17.05.2018 № 3407</t>
  </si>
  <si>
    <t>ухвала ЛМР від 17.05.2018 № 3406</t>
  </si>
  <si>
    <t>ухвала ЛМР від 22.03.2018 № 3334</t>
  </si>
  <si>
    <t>ухвала ЛМР від 17.05.2018 № 3405</t>
  </si>
  <si>
    <t>ухвала ЛМР від 18.05.2017 № 1988</t>
  </si>
  <si>
    <t>ухвала ЛМР від 18.06.2009 № 2693</t>
  </si>
  <si>
    <t>ухвала ЛМР від 27.04.2017 № 1881</t>
  </si>
  <si>
    <t>ухвала ЛМР від 30.06.2016 № 623</t>
  </si>
  <si>
    <t>ухвала ЛМР від 04.10.2016 № 1030</t>
  </si>
  <si>
    <t>ухвала ЛМР від 21.06.2018 № 3599</t>
  </si>
  <si>
    <t xml:space="preserve">Програма організації зовнішніх зв'язків ЛМР </t>
  </si>
  <si>
    <t>0211110</t>
  </si>
  <si>
    <t>1416010</t>
  </si>
  <si>
    <t>1416013</t>
  </si>
  <si>
    <t>від ______________ № _____</t>
  </si>
  <si>
    <t>ухвала ЛМР від 09.02.2017 № 1488</t>
  </si>
  <si>
    <t xml:space="preserve">ухвала ЛМР від 09.02.2017 № 1495  </t>
  </si>
  <si>
    <t>Код Типової класифікації видатків та кредитування місцевих бюджетів</t>
  </si>
  <si>
    <t>Найменування місцевої/регіональної програми</t>
  </si>
  <si>
    <t>Дата та номер документа, яким затверджено місцеву регіональну програму</t>
  </si>
  <si>
    <t>ухвала ЛМР від 21.06.2018 № 3600</t>
  </si>
  <si>
    <t>Програма компенсації вартості за надані послуги з водопостачання населенню, яке проживає у зоні шкідливого впливу Грибовицького сміттєзвалища (с. Малехів, с. Збиранка, с. Малі Грибовичі, с. Великі Грибовичі)</t>
  </si>
  <si>
    <t>ухвала ЛМР від 21.05.2015 №4636</t>
  </si>
  <si>
    <t xml:space="preserve">ухвала ЛМР від 21.05.2015 №4636 </t>
  </si>
  <si>
    <t xml:space="preserve">ухвала ЛМР від 19.05.2011 № 448 </t>
  </si>
  <si>
    <t xml:space="preserve">ухвала ЛМР від 19.03.2015 № 4413 </t>
  </si>
  <si>
    <t>Програма відшкодування частини кредитів, отриманих ОСББ, ЖБК на впровадження заходів з енергозбереження, реконструкції і модернізації багатоквартирних будинків у місті Львові ("Теплий дім")</t>
  </si>
  <si>
    <t>Програма створення Львівського міського резерву матеріально-технічних ресурсів на 2016-2020 роки</t>
  </si>
  <si>
    <t>Заходи із запобігання та ліквідації надзвичайних ситуацій та наслідків стихійного лиха</t>
  </si>
  <si>
    <t>1216080</t>
  </si>
  <si>
    <t>Надання пільг з оплати послуг зв'язку,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</si>
  <si>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Надання кредитів підприємствам, установам, організаціям</t>
  </si>
  <si>
    <t xml:space="preserve">Повернення кредитів підприємствами, установами, організаціями </t>
  </si>
  <si>
    <t>Розподіл витрат місцевого бюджету на реалізацію місцевих/регіональних програм у 2019 році</t>
  </si>
  <si>
    <t>Програма вдосконалення системи управління, ремонту та обслуговування житлового фонду м.Львова</t>
  </si>
  <si>
    <t>ухвала ЛМР від 19.05.2011 № 448</t>
  </si>
  <si>
    <t>ухвала ЛМР від 23.04.2015 № 4520</t>
  </si>
  <si>
    <t>ухвала ЛМР від 14.07.2016 № 779</t>
  </si>
  <si>
    <t xml:space="preserve">ухвала ЛМР від 31.07.2014 № 3700 </t>
  </si>
  <si>
    <t>ухвала ЛМР від 19.06.2014 № 3432</t>
  </si>
  <si>
    <t xml:space="preserve">ухвала ЛМР від 19.06.2014 № 3432 </t>
  </si>
  <si>
    <t xml:space="preserve">ухвала ЛМР від 31.07.2014 № 3713 </t>
  </si>
  <si>
    <t>Підтримка і розвиток спортивної інфраструктури</t>
  </si>
  <si>
    <t>Утримання та розвиток інших об'єктів транспортної інфраструктури</t>
  </si>
  <si>
    <t>Програма залучення фахівців, експертів, експертних організацій до розгляду та участі у вирішенні питань, що належать до повноважень міської ради</t>
  </si>
  <si>
    <t>Програма надання фінансової підтримки дошкільним навчальним та загальноосвітнім навчальним закладам м. Львова приватної форми власності</t>
  </si>
  <si>
    <t>Програма розвитку баскетболу в закладах загальної середньої освіти м. Львова на 2018-2020 роки</t>
  </si>
  <si>
    <t xml:space="preserve"> - видача сертифіката у разі прийняття в експлуатацію закінченого будівництва</t>
  </si>
  <si>
    <t>Член редакційної комісії</t>
  </si>
  <si>
    <t>0813010</t>
  </si>
  <si>
    <t>3010</t>
  </si>
  <si>
    <t>Надання пільг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побутового сміття та рідких нечистот</t>
  </si>
  <si>
    <t>у тому числі субвенція з Державного бюджету України</t>
  </si>
  <si>
    <t>0813011</t>
  </si>
  <si>
    <t>3011</t>
  </si>
  <si>
    <t>Надання пільг на оплату житлово-комунальних послуг окремим категоріям громадян відповідно до законодавства</t>
  </si>
  <si>
    <t>0813012</t>
  </si>
  <si>
    <t>3012</t>
  </si>
  <si>
    <t>Надання субсидій населенню для відшкодування витрат на оплату житлово-комунальних послуг</t>
  </si>
  <si>
    <t>0813040</t>
  </si>
  <si>
    <t>3040</t>
  </si>
  <si>
    <t>Надання допомоги сім'ям з дітьми, малозабезпеченим сім'ям, тимчасової допомоги дітям</t>
  </si>
  <si>
    <t>0813041</t>
  </si>
  <si>
    <t>3041</t>
  </si>
  <si>
    <t>Надання допомоги у зв'язку з вагітністю і пологами</t>
  </si>
  <si>
    <t>0813042</t>
  </si>
  <si>
    <t>3042</t>
  </si>
  <si>
    <t>Надання допомоги при усиновленні дитини</t>
  </si>
  <si>
    <t>0813043</t>
  </si>
  <si>
    <t>3043</t>
  </si>
  <si>
    <t>Надання допомоги при народженні дитини</t>
  </si>
  <si>
    <t>0813044</t>
  </si>
  <si>
    <t>3044</t>
  </si>
  <si>
    <t>Надання допомоги на дітей, над якими встановлено опіку чи піклування</t>
  </si>
  <si>
    <t>0813045</t>
  </si>
  <si>
    <t>3045</t>
  </si>
  <si>
    <t>Надання допомоги на дітей одиноким матерям</t>
  </si>
  <si>
    <t>0813046</t>
  </si>
  <si>
    <t>3046</t>
  </si>
  <si>
    <t>Надання тимчасової державної допомоги дітям</t>
  </si>
  <si>
    <t>0813047</t>
  </si>
  <si>
    <t>3047</t>
  </si>
  <si>
    <t>Надання державної соціальної допомоги малозабезпеченим сім`ям</t>
  </si>
  <si>
    <t>0813080</t>
  </si>
  <si>
    <t>3080</t>
  </si>
  <si>
    <t>Надання допомоги особам з інвалідністю, дітям з інвалідністю, особам, які не мають права на пенсію, непрацюючій особі, яка досягла загального пенсійного віку, але не набула права на пенсійну виплату, допомоги по догляду за особами з інвалідністю I чи II групи внаслідок психічного розладу, компенсаційної виплати непрацюючій працездатній особі, яка доглядає за особою з інвалідністю I групи, а також за особою, яка досягла 80-річного віку</t>
  </si>
  <si>
    <t>0813081</t>
  </si>
  <si>
    <t>3081</t>
  </si>
  <si>
    <t>Надання державної соціальної допомоги особам з інвалідністю з дитинства та дітям з інвалідністю</t>
  </si>
  <si>
    <t>0813082</t>
  </si>
  <si>
    <t>3082</t>
  </si>
  <si>
    <t>Надання державної соціальної допомоги особам, які не мають права на пенсію, та особам з інвалідністю, державної соціальної допомоги на догляд</t>
  </si>
  <si>
    <t>0813083</t>
  </si>
  <si>
    <t>3083</t>
  </si>
  <si>
    <t>Надання допомоги по догляду за особами з інвалідністю I чи II групи внаслідок психічного розладу</t>
  </si>
  <si>
    <t>0813084</t>
  </si>
  <si>
    <t>3084</t>
  </si>
  <si>
    <t>Надання тимчасової державної соціальної допомоги непрацюючій особі, яка досягла загального пенсійного віку, але не набула права на пенсійну виплату</t>
  </si>
  <si>
    <t>0813085</t>
  </si>
  <si>
    <t>3085</t>
  </si>
  <si>
    <t>Надання щомісячної компенсаційної виплати непрацюючій працездатній особі, яка доглядає за особою з інвалідністю I групи, а також за особою, яка досягла 80-річного віку</t>
  </si>
  <si>
    <t>0813230</t>
  </si>
  <si>
    <t>Субвенція з місцевого бюджету на виплату державної соціальної допомоги на дітей-сиріт та дітей, позбавлених батьківського піклування, грошового забезпечення батькам-вихователям і прийомним батькам за надання соціальних послуг у дитячих будинках сімейного типу та прийомних сім'ях за принципом "гроші ходять за дитиною", оплату послуг із здійснення патронату над дитиною та виплату соціальної допомоги на утримання дитини в сім'ї патронатного вихователя за рахунок відповідної субвенції з державного бюджету</t>
  </si>
  <si>
    <t>Будівництво об'єктів житлово-комунального господарства</t>
  </si>
  <si>
    <t>Реконструкція площі Двірцевої</t>
  </si>
  <si>
    <t>1217310</t>
  </si>
  <si>
    <t>7310</t>
  </si>
  <si>
    <t>Реконструкція вул. Замарстинівської (від вул. Гайдамацької до вул. Торф'яної)</t>
  </si>
  <si>
    <t>Реконструкція вул. Т.Шевченка (від вул. Хорватської до вул. Залізничної)</t>
  </si>
  <si>
    <t>1417670</t>
  </si>
  <si>
    <t>Внески до статутного капіталу ЛКП "Збиранка"</t>
  </si>
  <si>
    <t xml:space="preserve">Внески до статутного капіталу ЛК АТП № 1 </t>
  </si>
  <si>
    <t>2017670</t>
  </si>
  <si>
    <t>Внески до статутного капіталу ЛКП "Міський центр інформаційних технологій"</t>
  </si>
  <si>
    <t>2217670</t>
  </si>
  <si>
    <t>Внески до статутного капіталу ЛКП "Муніципальна варта"</t>
  </si>
  <si>
    <t>Субвенція міському бюджету м. Винники на розвиток інфраструктури міста</t>
  </si>
  <si>
    <t>Субвенція селищному бюджету смт. Брюховичі на розвиток інфраструктури</t>
  </si>
  <si>
    <t>у тому числі на виконання депутатських повноважень</t>
  </si>
  <si>
    <t xml:space="preserve"> - видатки для проведення аудиту Львівських комунальних підприємств</t>
  </si>
  <si>
    <t>Програма "Львів науковий" на 2018-2019 роки</t>
  </si>
  <si>
    <t>ухвала ЛМР від 20.09.2017 № 3861</t>
  </si>
  <si>
    <t>Субвенція з місцевого бюджету на здійснення переданих видатків у сфері освіти за рахунок коштів освітньої субвенції</t>
  </si>
  <si>
    <t>у тому числі за рахунок субвенції з державного бюджету на здійснення переданих видатків у сфері освіти за рахунок коштів освітньої субвенції (оплата праці директорам та педпрацівникам інклюзивно-ресурсних центрів)</t>
  </si>
  <si>
    <t>у тому числі:</t>
  </si>
  <si>
    <t xml:space="preserve"> -за рахунок медичної субвенції з Державного бюджету України</t>
  </si>
  <si>
    <t xml:space="preserve"> - здійснення заходів у сфері охорони здоров'я за рахунок коштів медичної субвенції (придбання медикаментів громадянам, які постраждали внаслідок Чорнобильської катастрофи)</t>
  </si>
  <si>
    <t>Субвенція з місцевого бюджету на здійснення переданих видатків у сфері охорони здоров'я за рахунок коштів медичної субвенції</t>
  </si>
  <si>
    <t>Брюховицька селищна рада</t>
  </si>
  <si>
    <t>Винниківська міська рада</t>
  </si>
  <si>
    <t>Субвенція із спеціального фонду (бюджету розвитку) на розвиток інфраструктури</t>
  </si>
  <si>
    <t>ухвала ЛМР від 29.06.2017 № 2125</t>
  </si>
  <si>
    <t>Програма "Стратегія поводження з твердими побутовими відходами у м. Львові"</t>
  </si>
  <si>
    <t>Субвенція з місцевого бюджету на виплату допомоги сім'ям з дітьми, малозабезпеченим сім'ям, 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непрацюючій особі, яка досягла загального пенсійного віку, але не набула права на пенсійну виплату, допомоги по догляду за особами з інвалідністю I чи II групи внаслідок психічного розладу, компенсаційної виплати непрацюючій працездатній особі, яка доглядає за особою з інвалідністю I групи, а також за особою, яка досягла 80-річного віку за рахунок відповідної субвенції з державного бюджету</t>
  </si>
  <si>
    <t>Субвенція з місцевого бюджету на надання пільг та житлових субсидій населенню на оплату електроенергії, природного газу, послуг тепло-, водопостачання і водовідведення, квартирної плати (утримання будинків і споруд та прибудинкових територій), управління багатоквартирним будинком, вивезення побутового сміття та рідких нечистот за рахунок відповідної субвенції з державного бюджету</t>
  </si>
  <si>
    <t>2311162</t>
  </si>
  <si>
    <t xml:space="preserve"> - видатки для сплати вступних та членських внесків до міжнародних асоціацій міст та інших асоціацій і об'єднань</t>
  </si>
  <si>
    <t>ухвала ЛМР від 09.02.2017 № 1489</t>
  </si>
  <si>
    <t>Реконструкція вул. Чернівецької (від вул. Городоцької до пл. Двірцевої)</t>
  </si>
  <si>
    <t>Субвенції з місцевих бюджетів іншим місцевим бюджетам</t>
  </si>
  <si>
    <t>Субвенції з державного бюджету місцевим бюджетам</t>
  </si>
  <si>
    <r>
      <t>РОЗПОДІЛ</t>
    </r>
    <r>
      <rPr>
        <b/>
        <sz val="14"/>
        <color theme="1"/>
        <rFont val="Arial"/>
        <family val="2"/>
        <charset val="204"/>
      </rPr>
      <t xml:space="preserve">
видатків міського бюджету  м. Львова на 2019 рік</t>
    </r>
  </si>
  <si>
    <r>
      <t>Код програмної класифікації видатків та кредитування місцевих бюджетів</t>
    </r>
    <r>
      <rPr>
        <vertAlign val="superscript"/>
        <sz val="8"/>
        <color theme="1"/>
        <rFont val="Arial"/>
        <family val="2"/>
        <charset val="204"/>
      </rPr>
      <t>1</t>
    </r>
  </si>
  <si>
    <r>
      <rPr>
        <vertAlign val="superscript"/>
        <sz val="10"/>
        <color theme="1"/>
        <rFont val="Arial"/>
        <family val="2"/>
        <charset val="204"/>
      </rPr>
      <t>1</t>
    </r>
    <r>
      <rPr>
        <sz val="10"/>
        <color theme="1"/>
        <rFont val="Arial"/>
        <family val="2"/>
        <charset val="204"/>
      </rPr>
      <t xml:space="preserve"> Заповнюється у разі прийняття відповідною місцевою радою рішення про застосування програмно-цільового методу у бюджетному процесі.</t>
    </r>
  </si>
  <si>
    <r>
      <rPr>
        <vertAlign val="superscript"/>
        <sz val="10"/>
        <color theme="1"/>
        <rFont val="Arial"/>
        <family val="2"/>
        <charset val="204"/>
      </rPr>
      <t>2</t>
    </r>
    <r>
      <rPr>
        <sz val="10"/>
        <color theme="1"/>
        <rFont val="Arial"/>
        <family val="2"/>
        <charset val="204"/>
      </rPr>
      <t xml:space="preserve"> Код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методу, затвердженої наказом Міністерства фінансів України від 02.12.2014 № 1195 (зі змінами).</t>
    </r>
  </si>
  <si>
    <r>
      <rPr>
        <vertAlign val="superscript"/>
        <sz val="10"/>
        <color theme="1"/>
        <rFont val="Arial"/>
        <family val="2"/>
        <charset val="204"/>
      </rPr>
      <t xml:space="preserve">3 </t>
    </r>
    <r>
      <rPr>
        <sz val="10"/>
        <color theme="1"/>
        <rFont val="Arial"/>
        <family val="2"/>
        <charset val="204"/>
      </rPr>
      <t>Код функціональної класифікації видатків та кредитування бюджету, затвердженої наказом Міністерства фінансів України від 14.01.2011 № 11 (зі змінами).</t>
    </r>
  </si>
  <si>
    <t>від _______________ № _______</t>
  </si>
</sst>
</file>

<file path=xl/styles.xml><?xml version="1.0" encoding="utf-8"?>
<styleSheet xmlns="http://schemas.openxmlformats.org/spreadsheetml/2006/main">
  <numFmts count="6">
    <numFmt numFmtId="164" formatCode="_-* #,##0.00_р_._-;\-* #,##0.00_р_._-;_-* &quot;-&quot;??_р_._-;_-@_-"/>
    <numFmt numFmtId="165" formatCode="_-* #,##0.00\ _г_р_н_._-;\-* #,##0.00\ _г_р_н_._-;_-* &quot;-&quot;??\ _г_р_н_._-;_-@_-"/>
    <numFmt numFmtId="166" formatCode="* _-#,##0&quot;р.&quot;;* \-#,##0&quot;р.&quot;;* _-&quot;-&quot;&quot;р.&quot;;@"/>
    <numFmt numFmtId="167" formatCode="#,##0.0"/>
    <numFmt numFmtId="168" formatCode="0.0"/>
    <numFmt numFmtId="169" formatCode="#,##0.000"/>
  </numFmts>
  <fonts count="69">
    <font>
      <sz val="10"/>
      <name val="Times New Roman"/>
      <charset val="204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ourier New"/>
      <family val="3"/>
      <charset val="204"/>
    </font>
    <font>
      <sz val="8"/>
      <name val="Times New Roman CYR"/>
      <charset val="204"/>
    </font>
    <font>
      <sz val="10"/>
      <color indexed="8"/>
      <name val="Arial"/>
      <family val="2"/>
      <charset val="204"/>
    </font>
    <font>
      <sz val="16"/>
      <name val="Svoboda"/>
      <family val="2"/>
    </font>
    <font>
      <sz val="11"/>
      <name val="Arial"/>
      <family val="2"/>
      <charset val="204"/>
    </font>
    <font>
      <sz val="16"/>
      <name val="Arial"/>
      <family val="2"/>
      <charset val="204"/>
    </font>
    <font>
      <b/>
      <sz val="16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i/>
      <sz val="10"/>
      <name val="Arial"/>
      <family val="2"/>
      <charset val="204"/>
    </font>
    <font>
      <i/>
      <sz val="12"/>
      <name val="Arial"/>
      <family val="2"/>
      <charset val="204"/>
    </font>
    <font>
      <b/>
      <i/>
      <sz val="12"/>
      <name val="Arial"/>
      <family val="2"/>
      <charset val="204"/>
    </font>
    <font>
      <sz val="13"/>
      <name val="Arial"/>
      <family val="2"/>
      <charset val="204"/>
    </font>
    <font>
      <sz val="15"/>
      <name val="Arial"/>
      <family val="2"/>
      <charset val="204"/>
    </font>
    <font>
      <b/>
      <sz val="11"/>
      <name val="Arial"/>
      <family val="2"/>
      <charset val="204"/>
    </font>
    <font>
      <b/>
      <sz val="13"/>
      <name val="Arial"/>
      <family val="2"/>
      <charset val="204"/>
    </font>
    <font>
      <i/>
      <sz val="16"/>
      <name val="Arial"/>
      <family val="2"/>
      <charset val="204"/>
    </font>
    <font>
      <i/>
      <sz val="14"/>
      <name val="Arial"/>
      <family val="2"/>
      <charset val="204"/>
    </font>
    <font>
      <b/>
      <i/>
      <sz val="14"/>
      <name val="Arial"/>
      <family val="2"/>
      <charset val="204"/>
    </font>
    <font>
      <i/>
      <sz val="16"/>
      <name val="Svoboda"/>
      <family val="2"/>
    </font>
    <font>
      <sz val="15"/>
      <name val="Svoboda"/>
      <family val="2"/>
    </font>
    <font>
      <sz val="16"/>
      <color theme="1"/>
      <name val="Arial"/>
      <family val="2"/>
      <charset val="204"/>
    </font>
    <font>
      <sz val="15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i/>
      <sz val="14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8"/>
      <color theme="1"/>
      <name val="Arial"/>
      <family val="2"/>
      <charset val="204"/>
    </font>
    <font>
      <vertAlign val="superscript"/>
      <sz val="8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sz val="13"/>
      <color theme="1"/>
      <name val="Arial"/>
      <family val="2"/>
      <charset val="204"/>
    </font>
    <font>
      <i/>
      <sz val="13"/>
      <color theme="1"/>
      <name val="Arial"/>
      <family val="2"/>
      <charset val="204"/>
    </font>
    <font>
      <i/>
      <sz val="15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sz val="15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vertAlign val="superscript"/>
      <sz val="10"/>
      <color theme="1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59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14" fillId="0" borderId="0"/>
    <xf numFmtId="0" fontId="15" fillId="0" borderId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8" borderId="0" applyNumberFormat="0" applyBorder="0" applyAlignment="0" applyProtection="0"/>
    <xf numFmtId="0" fontId="6" fillId="22" borderId="2" applyNumberFormat="0" applyAlignment="0" applyProtection="0"/>
    <xf numFmtId="0" fontId="11" fillId="22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>
      <alignment vertical="top"/>
    </xf>
    <xf numFmtId="0" fontId="8" fillId="0" borderId="3" applyNumberFormat="0" applyFill="0" applyAlignment="0" applyProtection="0"/>
    <xf numFmtId="0" fontId="12" fillId="13" borderId="0" applyNumberFormat="0" applyBorder="0" applyAlignment="0" applyProtection="0"/>
    <xf numFmtId="0" fontId="10" fillId="0" borderId="0"/>
    <xf numFmtId="0" fontId="14" fillId="0" borderId="0"/>
    <xf numFmtId="0" fontId="5" fillId="3" borderId="0" applyNumberFormat="0" applyBorder="0" applyAlignment="0" applyProtection="0"/>
    <xf numFmtId="0" fontId="7" fillId="0" borderId="0" applyNumberFormat="0" applyFill="0" applyBorder="0" applyAlignment="0" applyProtection="0"/>
    <xf numFmtId="0" fontId="10" fillId="10" borderId="4" applyNumberFormat="0" applyFont="0" applyAlignment="0" applyProtection="0"/>
    <xf numFmtId="0" fontId="13" fillId="0" borderId="0"/>
    <xf numFmtId="166" fontId="2" fillId="0" borderId="0" applyFont="0" applyFill="0" applyBorder="0" applyAlignment="0" applyProtection="0"/>
    <xf numFmtId="0" fontId="3" fillId="0" borderId="0"/>
  </cellStyleXfs>
  <cellXfs count="621">
    <xf numFmtId="0" fontId="0" fillId="0" borderId="0" xfId="0"/>
    <xf numFmtId="0" fontId="19" fillId="0" borderId="0" xfId="0" applyFont="1" applyFill="1" applyAlignment="1">
      <alignment horizontal="left" vertical="center"/>
    </xf>
    <xf numFmtId="0" fontId="15" fillId="0" borderId="0" xfId="0" applyNumberFormat="1" applyFont="1" applyFill="1" applyAlignment="1" applyProtection="1"/>
    <xf numFmtId="0" fontId="15" fillId="0" borderId="0" xfId="0" applyFont="1" applyFill="1"/>
    <xf numFmtId="0" fontId="24" fillId="0" borderId="0" xfId="0" applyNumberFormat="1" applyFont="1" applyFill="1" applyAlignment="1" applyProtection="1"/>
    <xf numFmtId="0" fontId="24" fillId="0" borderId="0" xfId="0" applyFont="1" applyFill="1"/>
    <xf numFmtId="0" fontId="28" fillId="0" borderId="0" xfId="0" applyFont="1" applyFill="1"/>
    <xf numFmtId="0" fontId="28" fillId="0" borderId="0" xfId="0" applyNumberFormat="1" applyFont="1" applyFill="1" applyAlignment="1" applyProtection="1"/>
    <xf numFmtId="0" fontId="21" fillId="0" borderId="0" xfId="0" applyFont="1" applyFill="1" applyAlignment="1"/>
    <xf numFmtId="0" fontId="25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center" vertical="center" wrapText="1"/>
    </xf>
    <xf numFmtId="0" fontId="21" fillId="0" borderId="0" xfId="52" applyFont="1" applyFill="1"/>
    <xf numFmtId="0" fontId="21" fillId="0" borderId="0" xfId="52" applyFont="1" applyFill="1" applyBorder="1"/>
    <xf numFmtId="168" fontId="21" fillId="0" borderId="0" xfId="52" applyNumberFormat="1" applyFont="1" applyFill="1"/>
    <xf numFmtId="0" fontId="21" fillId="0" borderId="0" xfId="52" applyFont="1" applyFill="1" applyBorder="1" applyAlignment="1">
      <alignment horizontal="left"/>
    </xf>
    <xf numFmtId="0" fontId="21" fillId="0" borderId="0" xfId="52" applyFont="1" applyFill="1" applyBorder="1" applyAlignment="1">
      <alignment horizontal="right"/>
    </xf>
    <xf numFmtId="168" fontId="21" fillId="0" borderId="0" xfId="52" applyNumberFormat="1" applyFont="1" applyFill="1" applyBorder="1" applyAlignment="1">
      <alignment horizontal="right"/>
    </xf>
    <xf numFmtId="0" fontId="21" fillId="0" borderId="0" xfId="52" applyFont="1" applyFill="1" applyBorder="1" applyAlignment="1">
      <alignment horizontal="right" wrapText="1"/>
    </xf>
    <xf numFmtId="0" fontId="21" fillId="0" borderId="0" xfId="52" applyFont="1"/>
    <xf numFmtId="0" fontId="15" fillId="0" borderId="0" xfId="0" applyFont="1"/>
    <xf numFmtId="0" fontId="2" fillId="0" borderId="0" xfId="0" applyFont="1" applyAlignment="1">
      <alignment horizontal="center" vertical="center" wrapText="1"/>
    </xf>
    <xf numFmtId="0" fontId="25" fillId="0" borderId="5" xfId="0" applyFont="1" applyBorder="1" applyAlignment="1">
      <alignment horizontal="right"/>
    </xf>
    <xf numFmtId="0" fontId="25" fillId="0" borderId="5" xfId="20" applyFont="1" applyBorder="1" applyAlignment="1">
      <alignment horizontal="right"/>
    </xf>
    <xf numFmtId="0" fontId="25" fillId="0" borderId="8" xfId="20" applyFont="1" applyBorder="1" applyAlignment="1">
      <alignment horizontal="center"/>
    </xf>
    <xf numFmtId="0" fontId="24" fillId="0" borderId="0" xfId="0" applyFont="1"/>
    <xf numFmtId="0" fontId="34" fillId="0" borderId="5" xfId="0" applyFont="1" applyBorder="1" applyAlignment="1">
      <alignment horizontal="right"/>
    </xf>
    <xf numFmtId="0" fontId="34" fillId="0" borderId="5" xfId="20" applyFont="1" applyBorder="1" applyAlignment="1">
      <alignment horizontal="right"/>
    </xf>
    <xf numFmtId="0" fontId="34" fillId="0" borderId="8" xfId="20" applyFont="1" applyBorder="1" applyAlignment="1">
      <alignment horizontal="center"/>
    </xf>
    <xf numFmtId="0" fontId="28" fillId="0" borderId="5" xfId="0" applyFont="1" applyBorder="1" applyAlignment="1">
      <alignment wrapText="1"/>
    </xf>
    <xf numFmtId="0" fontId="28" fillId="0" borderId="5" xfId="0" applyFont="1" applyBorder="1" applyAlignment="1">
      <alignment horizontal="left"/>
    </xf>
    <xf numFmtId="0" fontId="2" fillId="0" borderId="5" xfId="0" applyFont="1" applyBorder="1" applyAlignment="1">
      <alignment horizontal="right"/>
    </xf>
    <xf numFmtId="0" fontId="28" fillId="0" borderId="5" xfId="0" applyFont="1" applyFill="1" applyBorder="1" applyAlignment="1">
      <alignment horizontal="left" wrapText="1"/>
    </xf>
    <xf numFmtId="0" fontId="27" fillId="0" borderId="5" xfId="0" applyFont="1" applyBorder="1" applyAlignment="1">
      <alignment vertical="center" wrapText="1"/>
    </xf>
    <xf numFmtId="0" fontId="15" fillId="0" borderId="5" xfId="0" applyFont="1" applyBorder="1"/>
    <xf numFmtId="0" fontId="15" fillId="23" borderId="0" xfId="0" applyFont="1" applyFill="1"/>
    <xf numFmtId="0" fontId="2" fillId="0" borderId="0" xfId="0" applyFont="1" applyBorder="1" applyAlignment="1">
      <alignment horizontal="right"/>
    </xf>
    <xf numFmtId="0" fontId="15" fillId="0" borderId="0" xfId="0" applyFont="1" applyBorder="1"/>
    <xf numFmtId="0" fontId="25" fillId="0" borderId="7" xfId="0" applyFont="1" applyBorder="1" applyAlignment="1">
      <alignment horizontal="center"/>
    </xf>
    <xf numFmtId="3" fontId="24" fillId="0" borderId="5" xfId="0" applyNumberFormat="1" applyFont="1" applyBorder="1" applyAlignment="1">
      <alignment horizontal="center" vertical="top" wrapText="1"/>
    </xf>
    <xf numFmtId="0" fontId="33" fillId="0" borderId="0" xfId="0" applyFont="1" applyFill="1" applyAlignment="1">
      <alignment vertical="center"/>
    </xf>
    <xf numFmtId="0" fontId="33" fillId="0" borderId="0" xfId="0" applyFont="1" applyFill="1"/>
    <xf numFmtId="0" fontId="28" fillId="0" borderId="0" xfId="0" applyNumberFormat="1" applyFont="1" applyFill="1" applyAlignment="1" applyProtection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15" fillId="0" borderId="0" xfId="0" applyFont="1" applyAlignment="1"/>
    <xf numFmtId="0" fontId="2" fillId="0" borderId="0" xfId="0" applyFont="1" applyAlignment="1"/>
    <xf numFmtId="3" fontId="28" fillId="0" borderId="5" xfId="0" applyNumberFormat="1" applyFont="1" applyBorder="1" applyAlignment="1">
      <alignment horizontal="center"/>
    </xf>
    <xf numFmtId="0" fontId="28" fillId="0" borderId="0" xfId="0" applyFont="1" applyFill="1" applyAlignment="1">
      <alignment horizontal="left" vertical="center"/>
    </xf>
    <xf numFmtId="0" fontId="15" fillId="0" borderId="0" xfId="0" applyNumberFormat="1" applyFont="1" applyFill="1" applyAlignment="1" applyProtection="1">
      <alignment vertical="center"/>
    </xf>
    <xf numFmtId="0" fontId="15" fillId="0" borderId="0" xfId="0" applyFont="1" applyFill="1" applyAlignment="1">
      <alignment vertical="center"/>
    </xf>
    <xf numFmtId="0" fontId="24" fillId="0" borderId="0" xfId="0" applyNumberFormat="1" applyFont="1" applyFill="1" applyAlignment="1" applyProtection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5" fillId="0" borderId="5" xfId="0" applyNumberFormat="1" applyFont="1" applyFill="1" applyBorder="1" applyAlignment="1" applyProtection="1">
      <alignment horizontal="center" vertical="center" wrapText="1"/>
    </xf>
    <xf numFmtId="3" fontId="25" fillId="0" borderId="5" xfId="0" applyNumberFormat="1" applyFont="1" applyFill="1" applyBorder="1" applyAlignment="1" applyProtection="1">
      <alignment horizontal="center" vertical="center" wrapText="1"/>
    </xf>
    <xf numFmtId="0" fontId="25" fillId="0" borderId="0" xfId="0" applyNumberFormat="1" applyFont="1" applyFill="1" applyAlignment="1" applyProtection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25" fillId="0" borderId="5" xfId="0" applyNumberFormat="1" applyFont="1" applyFill="1" applyBorder="1" applyAlignment="1" applyProtection="1">
      <alignment horizontal="left" vertical="center" wrapText="1"/>
    </xf>
    <xf numFmtId="0" fontId="31" fillId="0" borderId="5" xfId="0" applyNumberFormat="1" applyFont="1" applyFill="1" applyBorder="1" applyAlignment="1" applyProtection="1">
      <alignment horizontal="center" vertical="center" wrapText="1"/>
    </xf>
    <xf numFmtId="0" fontId="31" fillId="0" borderId="5" xfId="0" applyNumberFormat="1" applyFont="1" applyFill="1" applyBorder="1" applyAlignment="1" applyProtection="1">
      <alignment horizontal="left" vertical="center" wrapText="1"/>
    </xf>
    <xf numFmtId="3" fontId="31" fillId="0" borderId="5" xfId="0" applyNumberFormat="1" applyFont="1" applyFill="1" applyBorder="1" applyAlignment="1" applyProtection="1">
      <alignment horizontal="center" vertical="center" wrapText="1"/>
    </xf>
    <xf numFmtId="0" fontId="31" fillId="0" borderId="0" xfId="0" applyNumberFormat="1" applyFont="1" applyFill="1" applyAlignment="1" applyProtection="1">
      <alignment horizontal="center" vertical="center"/>
    </xf>
    <xf numFmtId="0" fontId="31" fillId="0" borderId="0" xfId="0" applyFont="1" applyFill="1" applyAlignment="1">
      <alignment horizontal="center" vertical="center"/>
    </xf>
    <xf numFmtId="0" fontId="24" fillId="0" borderId="5" xfId="0" applyNumberFormat="1" applyFont="1" applyFill="1" applyBorder="1" applyAlignment="1" applyProtection="1">
      <alignment horizontal="left" vertical="center" wrapText="1"/>
    </xf>
    <xf numFmtId="3" fontId="24" fillId="0" borderId="5" xfId="0" applyNumberFormat="1" applyFont="1" applyFill="1" applyBorder="1" applyAlignment="1" applyProtection="1">
      <alignment horizontal="center" vertical="center" wrapText="1"/>
    </xf>
    <xf numFmtId="4" fontId="25" fillId="0" borderId="5" xfId="0" applyNumberFormat="1" applyFont="1" applyFill="1" applyBorder="1" applyAlignment="1" applyProtection="1">
      <alignment horizontal="center" vertical="center" wrapText="1"/>
    </xf>
    <xf numFmtId="49" fontId="25" fillId="0" borderId="5" xfId="0" applyNumberFormat="1" applyFont="1" applyBorder="1" applyAlignment="1">
      <alignment horizontal="center" vertical="center" wrapText="1"/>
    </xf>
    <xf numFmtId="3" fontId="25" fillId="0" borderId="5" xfId="0" applyNumberFormat="1" applyFont="1" applyBorder="1" applyAlignment="1">
      <alignment horizontal="center" vertical="center"/>
    </xf>
    <xf numFmtId="0" fontId="24" fillId="0" borderId="0" xfId="0" applyFont="1" applyFill="1" applyAlignment="1">
      <alignment vertical="center"/>
    </xf>
    <xf numFmtId="3" fontId="25" fillId="0" borderId="5" xfId="0" applyNumberFormat="1" applyFont="1" applyFill="1" applyBorder="1" applyAlignment="1">
      <alignment horizontal="center" vertical="center"/>
    </xf>
    <xf numFmtId="49" fontId="31" fillId="0" borderId="5" xfId="0" applyNumberFormat="1" applyFont="1" applyFill="1" applyBorder="1" applyAlignment="1">
      <alignment horizontal="center" vertical="center" wrapText="1"/>
    </xf>
    <xf numFmtId="49" fontId="31" fillId="0" borderId="5" xfId="0" applyNumberFormat="1" applyFont="1" applyBorder="1" applyAlignment="1">
      <alignment horizontal="center" vertical="center" wrapText="1"/>
    </xf>
    <xf numFmtId="0" fontId="31" fillId="0" borderId="5" xfId="0" applyFont="1" applyBorder="1" applyAlignment="1">
      <alignment horizontal="left" vertical="center" wrapText="1"/>
    </xf>
    <xf numFmtId="3" fontId="31" fillId="0" borderId="5" xfId="0" applyNumberFormat="1" applyFont="1" applyBorder="1" applyAlignment="1">
      <alignment horizontal="center" vertical="center"/>
    </xf>
    <xf numFmtId="0" fontId="31" fillId="0" borderId="0" xfId="0" applyFont="1" applyFill="1" applyAlignment="1">
      <alignment vertical="center"/>
    </xf>
    <xf numFmtId="0" fontId="30" fillId="0" borderId="5" xfId="0" applyFont="1" applyFill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49" fontId="30" fillId="0" borderId="5" xfId="0" applyNumberFormat="1" applyFont="1" applyFill="1" applyBorder="1" applyAlignment="1">
      <alignment horizontal="center" vertical="center" wrapText="1"/>
    </xf>
    <xf numFmtId="0" fontId="30" fillId="0" borderId="5" xfId="0" applyFont="1" applyBorder="1" applyAlignment="1">
      <alignment vertical="center" wrapText="1"/>
    </xf>
    <xf numFmtId="3" fontId="30" fillId="0" borderId="5" xfId="0" applyNumberFormat="1" applyFont="1" applyFill="1" applyBorder="1" applyAlignment="1" applyProtection="1">
      <alignment horizontal="center" vertical="center"/>
    </xf>
    <xf numFmtId="0" fontId="30" fillId="0" borderId="0" xfId="0" applyFont="1" applyFill="1" applyAlignment="1">
      <alignment vertical="center"/>
    </xf>
    <xf numFmtId="49" fontId="24" fillId="0" borderId="5" xfId="0" applyNumberFormat="1" applyFont="1" applyBorder="1" applyAlignment="1">
      <alignment horizontal="center" vertical="center" wrapText="1"/>
    </xf>
    <xf numFmtId="49" fontId="24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Border="1" applyAlignment="1">
      <alignment vertical="center" wrapText="1"/>
    </xf>
    <xf numFmtId="3" fontId="24" fillId="0" borderId="5" xfId="0" applyNumberFormat="1" applyFont="1" applyFill="1" applyBorder="1" applyAlignment="1" applyProtection="1">
      <alignment horizontal="center" vertical="center"/>
    </xf>
    <xf numFmtId="49" fontId="30" fillId="0" borderId="5" xfId="0" applyNumberFormat="1" applyFont="1" applyBorder="1" applyAlignment="1">
      <alignment horizontal="center" vertical="center" wrapText="1"/>
    </xf>
    <xf numFmtId="0" fontId="30" fillId="0" borderId="5" xfId="0" applyFont="1" applyBorder="1" applyAlignment="1">
      <alignment horizontal="left" vertical="center" wrapText="1"/>
    </xf>
    <xf numFmtId="3" fontId="30" fillId="0" borderId="5" xfId="0" applyNumberFormat="1" applyFont="1" applyBorder="1" applyAlignment="1">
      <alignment horizontal="center" vertical="center"/>
    </xf>
    <xf numFmtId="3" fontId="24" fillId="0" borderId="5" xfId="0" applyNumberFormat="1" applyFont="1" applyBorder="1" applyAlignment="1">
      <alignment horizontal="center" vertical="center"/>
    </xf>
    <xf numFmtId="3" fontId="24" fillId="0" borderId="5" xfId="0" applyNumberFormat="1" applyFont="1" applyFill="1" applyBorder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31" fillId="0" borderId="5" xfId="0" applyFont="1" applyBorder="1" applyAlignment="1">
      <alignment vertical="center" wrapText="1"/>
    </xf>
    <xf numFmtId="0" fontId="31" fillId="0" borderId="5" xfId="0" applyFont="1" applyBorder="1" applyAlignment="1">
      <alignment horizontal="center" vertical="center" wrapText="1"/>
    </xf>
    <xf numFmtId="3" fontId="31" fillId="0" borderId="5" xfId="0" applyNumberFormat="1" applyFont="1" applyFill="1" applyBorder="1" applyAlignment="1" applyProtection="1">
      <alignment horizontal="center" vertical="center"/>
    </xf>
    <xf numFmtId="0" fontId="35" fillId="0" borderId="5" xfId="0" applyFont="1" applyBorder="1" applyAlignment="1">
      <alignment horizontal="center" vertical="center" wrapText="1"/>
    </xf>
    <xf numFmtId="0" fontId="35" fillId="0" borderId="5" xfId="0" applyFont="1" applyBorder="1" applyAlignment="1">
      <alignment vertical="center" wrapText="1"/>
    </xf>
    <xf numFmtId="3" fontId="35" fillId="0" borderId="5" xfId="0" applyNumberFormat="1" applyFont="1" applyBorder="1" applyAlignment="1">
      <alignment horizontal="center" vertical="center" wrapText="1"/>
    </xf>
    <xf numFmtId="0" fontId="35" fillId="0" borderId="0" xfId="52" applyFont="1" applyAlignment="1">
      <alignment vertical="center"/>
    </xf>
    <xf numFmtId="0" fontId="32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vertical="center" wrapText="1"/>
    </xf>
    <xf numFmtId="167" fontId="35" fillId="0" borderId="0" xfId="0" applyNumberFormat="1" applyFont="1" applyBorder="1" applyAlignment="1">
      <alignment horizontal="center" vertical="center" wrapText="1"/>
    </xf>
    <xf numFmtId="169" fontId="35" fillId="0" borderId="0" xfId="0" applyNumberFormat="1" applyFont="1" applyBorder="1" applyAlignment="1">
      <alignment horizontal="center" vertical="center" wrapText="1"/>
    </xf>
    <xf numFmtId="0" fontId="27" fillId="0" borderId="0" xfId="52" applyFont="1" applyAlignment="1">
      <alignment vertical="center"/>
    </xf>
    <xf numFmtId="0" fontId="21" fillId="0" borderId="0" xfId="52" applyFont="1" applyFill="1" applyBorder="1" applyAlignment="1">
      <alignment vertical="center"/>
    </xf>
    <xf numFmtId="0" fontId="21" fillId="0" borderId="0" xfId="52" applyFont="1" applyFill="1" applyAlignment="1">
      <alignment vertical="center"/>
    </xf>
    <xf numFmtId="168" fontId="21" fillId="0" borderId="0" xfId="52" applyNumberFormat="1" applyFont="1" applyFill="1" applyAlignment="1">
      <alignment vertical="center"/>
    </xf>
    <xf numFmtId="169" fontId="22" fillId="0" borderId="0" xfId="52" applyNumberFormat="1" applyFont="1" applyFill="1" applyAlignment="1">
      <alignment vertical="center"/>
    </xf>
    <xf numFmtId="0" fontId="21" fillId="0" borderId="0" xfId="52" applyFont="1" applyFill="1" applyBorder="1" applyAlignment="1">
      <alignment horizontal="left" vertical="center"/>
    </xf>
    <xf numFmtId="0" fontId="21" fillId="0" borderId="0" xfId="52" applyFont="1" applyFill="1" applyBorder="1" applyAlignment="1">
      <alignment horizontal="right" vertical="center"/>
    </xf>
    <xf numFmtId="168" fontId="21" fillId="0" borderId="0" xfId="52" applyNumberFormat="1" applyFont="1" applyFill="1" applyBorder="1" applyAlignment="1">
      <alignment horizontal="right" vertical="center"/>
    </xf>
    <xf numFmtId="0" fontId="21" fillId="0" borderId="0" xfId="52" applyFont="1" applyFill="1" applyBorder="1" applyAlignment="1">
      <alignment horizontal="right" vertical="center" wrapText="1"/>
    </xf>
    <xf numFmtId="0" fontId="22" fillId="0" borderId="0" xfId="52" applyFont="1" applyFill="1" applyAlignment="1">
      <alignment vertical="center"/>
    </xf>
    <xf numFmtId="3" fontId="21" fillId="0" borderId="0" xfId="52" applyNumberFormat="1" applyFont="1" applyFill="1" applyAlignment="1">
      <alignment vertical="center"/>
    </xf>
    <xf numFmtId="0" fontId="21" fillId="0" borderId="0" xfId="52" applyFont="1" applyAlignment="1">
      <alignment vertical="center"/>
    </xf>
    <xf numFmtId="1" fontId="21" fillId="0" borderId="0" xfId="0" applyNumberFormat="1" applyFont="1" applyFill="1" applyAlignment="1">
      <alignment vertical="center"/>
    </xf>
    <xf numFmtId="1" fontId="36" fillId="0" borderId="0" xfId="0" applyNumberFormat="1" applyFont="1" applyFill="1" applyAlignment="1">
      <alignment vertical="center"/>
    </xf>
    <xf numFmtId="0" fontId="21" fillId="0" borderId="0" xfId="0" applyFont="1" applyFill="1" applyAlignment="1">
      <alignment vertical="center"/>
    </xf>
    <xf numFmtId="3" fontId="22" fillId="0" borderId="5" xfId="0" applyNumberFormat="1" applyFont="1" applyBorder="1" applyAlignment="1">
      <alignment horizontal="center"/>
    </xf>
    <xf numFmtId="0" fontId="20" fillId="0" borderId="0" xfId="0" applyNumberFormat="1" applyFont="1" applyFill="1" applyAlignment="1" applyProtection="1"/>
    <xf numFmtId="0" fontId="20" fillId="0" borderId="0" xfId="0" applyFont="1" applyFill="1"/>
    <xf numFmtId="0" fontId="24" fillId="0" borderId="6" xfId="0" applyNumberFormat="1" applyFont="1" applyFill="1" applyBorder="1" applyAlignment="1" applyProtection="1">
      <alignment horizontal="center" vertical="center"/>
    </xf>
    <xf numFmtId="0" fontId="26" fillId="0" borderId="0" xfId="0" applyNumberFormat="1" applyFont="1" applyFill="1" applyAlignment="1" applyProtection="1"/>
    <xf numFmtId="0" fontId="26" fillId="0" borderId="0" xfId="0" applyFont="1" applyFill="1"/>
    <xf numFmtId="0" fontId="27" fillId="0" borderId="5" xfId="0" applyFont="1" applyFill="1" applyBorder="1" applyAlignment="1">
      <alignment horizontal="center" wrapText="1"/>
    </xf>
    <xf numFmtId="1" fontId="27" fillId="0" borderId="5" xfId="0" applyNumberFormat="1" applyFont="1" applyFill="1" applyBorder="1" applyAlignment="1">
      <alignment horizontal="center" vertical="top"/>
    </xf>
    <xf numFmtId="168" fontId="27" fillId="0" borderId="5" xfId="0" applyNumberFormat="1" applyFont="1" applyFill="1" applyBorder="1" applyAlignment="1">
      <alignment horizontal="right" vertical="top"/>
    </xf>
    <xf numFmtId="168" fontId="27" fillId="0" borderId="5" xfId="0" applyNumberFormat="1" applyFont="1" applyFill="1" applyBorder="1" applyAlignment="1">
      <alignment horizontal="right" vertical="top" wrapText="1"/>
    </xf>
    <xf numFmtId="1" fontId="27" fillId="0" borderId="5" xfId="0" applyNumberFormat="1" applyFont="1" applyFill="1" applyBorder="1" applyAlignment="1">
      <alignment horizontal="left" vertical="top"/>
    </xf>
    <xf numFmtId="3" fontId="27" fillId="0" borderId="5" xfId="0" applyNumberFormat="1" applyFont="1" applyFill="1" applyBorder="1" applyAlignment="1">
      <alignment horizontal="center" vertical="top"/>
    </xf>
    <xf numFmtId="0" fontId="27" fillId="0" borderId="5" xfId="0" applyFont="1" applyFill="1" applyBorder="1" applyAlignment="1">
      <alignment horizontal="center" vertical="top" wrapText="1"/>
    </xf>
    <xf numFmtId="168" fontId="27" fillId="0" borderId="5" xfId="0" applyNumberFormat="1" applyFont="1" applyFill="1" applyBorder="1" applyAlignment="1">
      <alignment horizontal="left" vertical="top"/>
    </xf>
    <xf numFmtId="0" fontId="27" fillId="0" borderId="0" xfId="0" applyFont="1" applyFill="1"/>
    <xf numFmtId="0" fontId="37" fillId="0" borderId="5" xfId="0" applyFont="1" applyFill="1" applyBorder="1" applyAlignment="1">
      <alignment horizontal="center" vertical="top" wrapText="1"/>
    </xf>
    <xf numFmtId="168" fontId="37" fillId="0" borderId="5" xfId="0" applyNumberFormat="1" applyFont="1" applyFill="1" applyBorder="1" applyAlignment="1">
      <alignment horizontal="left" vertical="top"/>
    </xf>
    <xf numFmtId="3" fontId="37" fillId="0" borderId="5" xfId="0" applyNumberFormat="1" applyFont="1" applyFill="1" applyBorder="1" applyAlignment="1">
      <alignment horizontal="center" vertical="top"/>
    </xf>
    <xf numFmtId="0" fontId="28" fillId="0" borderId="5" xfId="0" applyFont="1" applyFill="1" applyBorder="1" applyAlignment="1">
      <alignment horizontal="center" vertical="top" wrapText="1"/>
    </xf>
    <xf numFmtId="0" fontId="28" fillId="0" borderId="15" xfId="0" applyFont="1" applyFill="1" applyBorder="1" applyAlignment="1"/>
    <xf numFmtId="3" fontId="28" fillId="0" borderId="5" xfId="0" applyNumberFormat="1" applyFont="1" applyFill="1" applyBorder="1" applyAlignment="1" applyProtection="1">
      <alignment horizontal="center" vertical="top"/>
    </xf>
    <xf numFmtId="0" fontId="28" fillId="0" borderId="0" xfId="0" applyNumberFormat="1" applyFont="1" applyFill="1" applyAlignment="1" applyProtection="1">
      <alignment vertical="top"/>
    </xf>
    <xf numFmtId="0" fontId="28" fillId="0" borderId="0" xfId="0" applyFont="1" applyFill="1" applyAlignment="1">
      <alignment vertical="top"/>
    </xf>
    <xf numFmtId="1" fontId="27" fillId="0" borderId="5" xfId="0" applyNumberFormat="1" applyFont="1" applyFill="1" applyBorder="1" applyAlignment="1">
      <alignment horizontal="center" wrapText="1"/>
    </xf>
    <xf numFmtId="168" fontId="27" fillId="0" borderId="5" xfId="0" applyNumberFormat="1" applyFont="1" applyFill="1" applyBorder="1" applyAlignment="1">
      <alignment horizontal="left" vertical="top" wrapText="1"/>
    </xf>
    <xf numFmtId="168" fontId="27" fillId="0" borderId="5" xfId="0" applyNumberFormat="1" applyFont="1" applyFill="1" applyBorder="1" applyAlignment="1">
      <alignment horizontal="center" vertical="top"/>
    </xf>
    <xf numFmtId="168" fontId="27" fillId="0" borderId="0" xfId="0" applyNumberFormat="1" applyFont="1" applyFill="1"/>
    <xf numFmtId="1" fontId="37" fillId="0" borderId="5" xfId="0" applyNumberFormat="1" applyFont="1" applyFill="1" applyBorder="1" applyAlignment="1">
      <alignment horizontal="center" wrapText="1"/>
    </xf>
    <xf numFmtId="168" fontId="37" fillId="0" borderId="5" xfId="0" applyNumberFormat="1" applyFont="1" applyFill="1" applyBorder="1" applyAlignment="1">
      <alignment horizontal="left" vertical="top" wrapText="1"/>
    </xf>
    <xf numFmtId="168" fontId="37" fillId="0" borderId="0" xfId="0" applyNumberFormat="1" applyFont="1" applyFill="1"/>
    <xf numFmtId="1" fontId="27" fillId="0" borderId="5" xfId="0" applyNumberFormat="1" applyFont="1" applyFill="1" applyBorder="1" applyAlignment="1" applyProtection="1">
      <alignment horizontal="center" vertical="center"/>
    </xf>
    <xf numFmtId="0" fontId="28" fillId="0" borderId="0" xfId="0" applyFont="1" applyFill="1" applyAlignment="1" applyProtection="1"/>
    <xf numFmtId="1" fontId="27" fillId="0" borderId="5" xfId="0" applyNumberFormat="1" applyFont="1" applyFill="1" applyBorder="1" applyAlignment="1" applyProtection="1">
      <alignment horizontal="center" vertical="top"/>
    </xf>
    <xf numFmtId="0" fontId="27" fillId="0" borderId="5" xfId="0" applyNumberFormat="1" applyFont="1" applyFill="1" applyBorder="1" applyAlignment="1" applyProtection="1">
      <alignment vertical="top"/>
    </xf>
    <xf numFmtId="3" fontId="27" fillId="0" borderId="5" xfId="0" applyNumberFormat="1" applyFont="1" applyFill="1" applyBorder="1" applyAlignment="1" applyProtection="1">
      <alignment horizontal="center" vertical="top"/>
    </xf>
    <xf numFmtId="1" fontId="37" fillId="0" borderId="5" xfId="0" applyNumberFormat="1" applyFont="1" applyFill="1" applyBorder="1" applyAlignment="1" applyProtection="1">
      <alignment horizontal="center" vertical="top"/>
    </xf>
    <xf numFmtId="0" fontId="37" fillId="0" borderId="5" xfId="0" applyNumberFormat="1" applyFont="1" applyFill="1" applyBorder="1" applyAlignment="1" applyProtection="1">
      <alignment vertical="top"/>
    </xf>
    <xf numFmtId="3" fontId="37" fillId="0" borderId="5" xfId="0" applyNumberFormat="1" applyFont="1" applyFill="1" applyBorder="1" applyAlignment="1" applyProtection="1">
      <alignment horizontal="center" vertical="top"/>
    </xf>
    <xf numFmtId="3" fontId="37" fillId="0" borderId="5" xfId="0" applyNumberFormat="1" applyFont="1" applyBorder="1" applyAlignment="1">
      <alignment horizontal="center" vertical="top" wrapText="1"/>
    </xf>
    <xf numFmtId="1" fontId="28" fillId="0" borderId="5" xfId="0" applyNumberFormat="1" applyFont="1" applyFill="1" applyBorder="1" applyAlignment="1" applyProtection="1">
      <alignment horizontal="center" vertical="top"/>
    </xf>
    <xf numFmtId="0" fontId="28" fillId="0" borderId="5" xfId="0" applyNumberFormat="1" applyFont="1" applyFill="1" applyBorder="1" applyAlignment="1" applyProtection="1">
      <alignment vertical="top"/>
    </xf>
    <xf numFmtId="3" fontId="28" fillId="0" borderId="5" xfId="0" applyNumberFormat="1" applyFont="1" applyBorder="1" applyAlignment="1">
      <alignment horizontal="center" vertical="top" wrapText="1"/>
    </xf>
    <xf numFmtId="0" fontId="37" fillId="0" borderId="0" xfId="0" applyNumberFormat="1" applyFont="1" applyFill="1" applyAlignment="1" applyProtection="1">
      <alignment vertical="top"/>
    </xf>
    <xf numFmtId="0" fontId="37" fillId="0" borderId="0" xfId="0" applyFont="1" applyFill="1" applyAlignment="1">
      <alignment vertical="top"/>
    </xf>
    <xf numFmtId="0" fontId="27" fillId="0" borderId="5" xfId="0" applyNumberFormat="1" applyFont="1" applyFill="1" applyBorder="1" applyAlignment="1" applyProtection="1">
      <alignment horizontal="center" vertical="top"/>
    </xf>
    <xf numFmtId="0" fontId="27" fillId="0" borderId="0" xfId="0" applyNumberFormat="1" applyFont="1" applyFill="1" applyAlignment="1" applyProtection="1">
      <alignment vertical="top"/>
    </xf>
    <xf numFmtId="0" fontId="27" fillId="0" borderId="0" xfId="0" applyFont="1" applyFill="1" applyAlignment="1">
      <alignment vertical="top"/>
    </xf>
    <xf numFmtId="168" fontId="28" fillId="0" borderId="5" xfId="0" applyNumberFormat="1" applyFont="1" applyFill="1" applyBorder="1" applyAlignment="1">
      <alignment horizontal="left" vertical="top"/>
    </xf>
    <xf numFmtId="0" fontId="28" fillId="0" borderId="6" xfId="0" applyFont="1" applyFill="1" applyBorder="1" applyAlignment="1"/>
    <xf numFmtId="3" fontId="28" fillId="0" borderId="5" xfId="0" applyNumberFormat="1" applyFont="1" applyFill="1" applyBorder="1" applyAlignment="1">
      <alignment horizontal="center" vertical="top"/>
    </xf>
    <xf numFmtId="0" fontId="27" fillId="0" borderId="5" xfId="0" applyFont="1" applyFill="1" applyBorder="1" applyAlignment="1">
      <alignment horizontal="center"/>
    </xf>
    <xf numFmtId="4" fontId="27" fillId="0" borderId="0" xfId="0" applyNumberFormat="1" applyFont="1" applyFill="1"/>
    <xf numFmtId="0" fontId="27" fillId="0" borderId="5" xfId="0" applyNumberFormat="1" applyFont="1" applyFill="1" applyBorder="1" applyAlignment="1" applyProtection="1">
      <alignment horizontal="left" vertical="top"/>
    </xf>
    <xf numFmtId="0" fontId="27" fillId="0" borderId="5" xfId="0" applyNumberFormat="1" applyFont="1" applyFill="1" applyBorder="1" applyAlignment="1" applyProtection="1">
      <alignment vertical="top" wrapText="1"/>
    </xf>
    <xf numFmtId="0" fontId="27" fillId="0" borderId="0" xfId="0" applyNumberFormat="1" applyFont="1" applyFill="1" applyAlignment="1" applyProtection="1"/>
    <xf numFmtId="0" fontId="21" fillId="0" borderId="0" xfId="0" applyFont="1" applyFill="1" applyAlignment="1">
      <alignment vertical="center" wrapText="1"/>
    </xf>
    <xf numFmtId="164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/>
    <xf numFmtId="1" fontId="21" fillId="0" borderId="0" xfId="0" applyNumberFormat="1" applyFont="1" applyFill="1" applyBorder="1" applyAlignment="1">
      <alignment horizontal="right"/>
    </xf>
    <xf numFmtId="1" fontId="21" fillId="0" borderId="0" xfId="0" applyNumberFormat="1" applyFont="1" applyFill="1" applyAlignment="1"/>
    <xf numFmtId="1" fontId="21" fillId="0" borderId="0" xfId="0" applyNumberFormat="1" applyFont="1" applyFill="1" applyBorder="1" applyAlignment="1">
      <alignment horizontal="right" vertical="top"/>
    </xf>
    <xf numFmtId="4" fontId="21" fillId="0" borderId="0" xfId="0" applyNumberFormat="1" applyFont="1" applyFill="1" applyAlignment="1">
      <alignment horizontal="right" vertical="top"/>
    </xf>
    <xf numFmtId="4" fontId="21" fillId="0" borderId="0" xfId="0" applyNumberFormat="1" applyFont="1" applyFill="1" applyBorder="1" applyAlignment="1">
      <alignment horizontal="right" vertical="top"/>
    </xf>
    <xf numFmtId="0" fontId="21" fillId="0" borderId="0" xfId="0" applyFont="1" applyFill="1" applyAlignment="1">
      <alignment horizontal="right"/>
    </xf>
    <xf numFmtId="0" fontId="28" fillId="0" borderId="0" xfId="0" applyFont="1" applyFill="1" applyAlignment="1">
      <alignment vertical="center" wrapText="1"/>
    </xf>
    <xf numFmtId="0" fontId="28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left"/>
    </xf>
    <xf numFmtId="1" fontId="19" fillId="0" borderId="0" xfId="0" applyNumberFormat="1" applyFont="1" applyFill="1" applyAlignment="1"/>
    <xf numFmtId="1" fontId="39" fillId="0" borderId="0" xfId="0" applyNumberFormat="1" applyFont="1" applyFill="1" applyAlignment="1"/>
    <xf numFmtId="0" fontId="19" fillId="0" borderId="0" xfId="0" applyFont="1" applyFill="1"/>
    <xf numFmtId="0" fontId="19" fillId="0" borderId="0" xfId="0" applyFont="1" applyFill="1" applyAlignment="1"/>
    <xf numFmtId="1" fontId="40" fillId="0" borderId="0" xfId="0" applyNumberFormat="1" applyFont="1" applyFill="1" applyAlignment="1">
      <alignment vertical="top"/>
    </xf>
    <xf numFmtId="4" fontId="40" fillId="0" borderId="0" xfId="0" applyNumberFormat="1" applyFont="1" applyFill="1" applyAlignment="1">
      <alignment vertical="top"/>
    </xf>
    <xf numFmtId="4" fontId="40" fillId="0" borderId="0" xfId="0" applyNumberFormat="1" applyFont="1" applyFill="1" applyBorder="1" applyAlignment="1">
      <alignment vertical="top"/>
    </xf>
    <xf numFmtId="0" fontId="40" fillId="0" borderId="0" xfId="0" applyFont="1" applyFill="1"/>
    <xf numFmtId="0" fontId="28" fillId="0" borderId="6" xfId="0" applyNumberFormat="1" applyFont="1" applyFill="1" applyBorder="1" applyAlignment="1" applyProtection="1">
      <alignment horizontal="center" vertical="center"/>
    </xf>
    <xf numFmtId="0" fontId="25" fillId="0" borderId="5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Alignment="1" applyProtection="1">
      <alignment vertical="top"/>
    </xf>
    <xf numFmtId="0" fontId="24" fillId="0" borderId="5" xfId="0" applyNumberFormat="1" applyFont="1" applyFill="1" applyBorder="1" applyAlignment="1" applyProtection="1">
      <alignment horizontal="center" vertical="center" wrapText="1"/>
    </xf>
    <xf numFmtId="0" fontId="15" fillId="0" borderId="0" xfId="0" applyFont="1" applyFill="1" applyAlignment="1">
      <alignment vertical="top"/>
    </xf>
    <xf numFmtId="0" fontId="21" fillId="0" borderId="0" xfId="0" applyNumberFormat="1" applyFont="1" applyFill="1" applyAlignment="1" applyProtection="1">
      <alignment horizontal="center" vertical="center" wrapText="1"/>
    </xf>
    <xf numFmtId="0" fontId="27" fillId="0" borderId="0" xfId="0" applyNumberFormat="1" applyFont="1" applyFill="1" applyAlignment="1" applyProtection="1">
      <alignment horizontal="center" vertical="top"/>
    </xf>
    <xf numFmtId="0" fontId="15" fillId="0" borderId="0" xfId="0" applyFont="1" applyFill="1" applyAlignment="1">
      <alignment horizontal="center" vertical="top"/>
    </xf>
    <xf numFmtId="0" fontId="27" fillId="0" borderId="0" xfId="0" applyNumberFormat="1" applyFont="1" applyFill="1" applyAlignment="1" applyProtection="1">
      <alignment horizontal="center" vertical="center" wrapText="1"/>
    </xf>
    <xf numFmtId="0" fontId="21" fillId="0" borderId="0" xfId="52" applyFont="1" applyFill="1" applyAlignment="1">
      <alignment vertical="top"/>
    </xf>
    <xf numFmtId="0" fontId="22" fillId="0" borderId="0" xfId="52" applyFont="1" applyFill="1"/>
    <xf numFmtId="3" fontId="21" fillId="0" borderId="0" xfId="52" applyNumberFormat="1" applyFont="1" applyFill="1"/>
    <xf numFmtId="1" fontId="36" fillId="0" borderId="0" xfId="0" applyNumberFormat="1" applyFont="1" applyFill="1" applyAlignment="1"/>
    <xf numFmtId="0" fontId="33" fillId="0" borderId="0" xfId="0" applyFont="1" applyFill="1" applyAlignment="1">
      <alignment horizontal="left" vertical="top"/>
    </xf>
    <xf numFmtId="3" fontId="38" fillId="0" borderId="5" xfId="0" applyNumberFormat="1" applyFont="1" applyFill="1" applyBorder="1" applyAlignment="1">
      <alignment horizontal="center" vertical="top"/>
    </xf>
    <xf numFmtId="3" fontId="27" fillId="0" borderId="5" xfId="0" applyNumberFormat="1" applyFont="1" applyBorder="1" applyAlignment="1">
      <alignment horizontal="center" vertical="center"/>
    </xf>
    <xf numFmtId="3" fontId="28" fillId="0" borderId="5" xfId="0" applyNumberFormat="1" applyFont="1" applyFill="1" applyBorder="1" applyAlignment="1" applyProtection="1">
      <alignment horizontal="center"/>
    </xf>
    <xf numFmtId="3" fontId="27" fillId="0" borderId="5" xfId="0" applyNumberFormat="1" applyFont="1" applyFill="1" applyBorder="1" applyAlignment="1" applyProtection="1">
      <alignment horizontal="center" vertical="center"/>
    </xf>
    <xf numFmtId="3" fontId="28" fillId="0" borderId="5" xfId="0" applyNumberFormat="1" applyFont="1" applyFill="1" applyBorder="1" applyAlignment="1">
      <alignment horizontal="center"/>
    </xf>
    <xf numFmtId="0" fontId="15" fillId="0" borderId="5" xfId="0" applyNumberFormat="1" applyFont="1" applyFill="1" applyBorder="1" applyAlignment="1" applyProtection="1">
      <alignment horizontal="center" vertical="top" wrapText="1"/>
    </xf>
    <xf numFmtId="0" fontId="29" fillId="0" borderId="5" xfId="0" applyNumberFormat="1" applyFont="1" applyFill="1" applyBorder="1" applyAlignment="1" applyProtection="1">
      <alignment horizontal="center" vertical="top" wrapText="1"/>
    </xf>
    <xf numFmtId="0" fontId="28" fillId="0" borderId="0" xfId="0" applyFont="1" applyFill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28" fillId="0" borderId="0" xfId="0" applyNumberFormat="1" applyFont="1" applyFill="1" applyBorder="1" applyAlignment="1" applyProtection="1">
      <alignment horizontal="right" vertical="center"/>
    </xf>
    <xf numFmtId="0" fontId="41" fillId="0" borderId="0" xfId="0" applyFont="1" applyFill="1" applyAlignment="1">
      <alignment horizontal="left"/>
    </xf>
    <xf numFmtId="0" fontId="41" fillId="0" borderId="0" xfId="0" applyNumberFormat="1" applyFont="1" applyFill="1" applyAlignment="1" applyProtection="1"/>
    <xf numFmtId="0" fontId="42" fillId="0" borderId="0" xfId="0" applyNumberFormat="1" applyFont="1" applyFill="1" applyAlignment="1" applyProtection="1"/>
    <xf numFmtId="0" fontId="41" fillId="0" borderId="0" xfId="0" applyFont="1" applyFill="1"/>
    <xf numFmtId="0" fontId="42" fillId="0" borderId="0" xfId="0" applyNumberFormat="1" applyFont="1" applyFill="1" applyAlignment="1" applyProtection="1">
      <alignment horizontal="center" vertical="center" wrapText="1"/>
    </xf>
    <xf numFmtId="0" fontId="44" fillId="0" borderId="0" xfId="0" applyNumberFormat="1" applyFont="1" applyFill="1" applyAlignment="1" applyProtection="1"/>
    <xf numFmtId="0" fontId="44" fillId="0" borderId="0" xfId="0" applyFont="1" applyFill="1"/>
    <xf numFmtId="0" fontId="45" fillId="0" borderId="6" xfId="0" applyNumberFormat="1" applyFont="1" applyFill="1" applyBorder="1" applyAlignment="1" applyProtection="1">
      <alignment vertical="center"/>
    </xf>
    <xf numFmtId="0" fontId="46" fillId="0" borderId="6" xfId="0" applyNumberFormat="1" applyFont="1" applyFill="1" applyBorder="1" applyAlignment="1" applyProtection="1">
      <alignment horizontal="center" vertical="center"/>
    </xf>
    <xf numFmtId="0" fontId="47" fillId="0" borderId="0" xfId="0" applyNumberFormat="1" applyFont="1" applyFill="1" applyAlignment="1" applyProtection="1"/>
    <xf numFmtId="0" fontId="47" fillId="0" borderId="0" xfId="0" applyFont="1" applyFill="1"/>
    <xf numFmtId="0" fontId="47" fillId="0" borderId="5" xfId="0" applyNumberFormat="1" applyFont="1" applyFill="1" applyBorder="1" applyAlignment="1" applyProtection="1">
      <alignment horizontal="center" vertical="top" wrapText="1"/>
    </xf>
    <xf numFmtId="0" fontId="47" fillId="0" borderId="5" xfId="0" applyNumberFormat="1" applyFont="1" applyFill="1" applyBorder="1" applyAlignment="1" applyProtection="1">
      <alignment horizontal="center" vertical="center" wrapText="1"/>
    </xf>
    <xf numFmtId="0" fontId="48" fillId="0" borderId="5" xfId="0" applyFont="1" applyFill="1" applyBorder="1" applyAlignment="1">
      <alignment horizontal="center" vertical="top" wrapText="1"/>
    </xf>
    <xf numFmtId="3" fontId="48" fillId="0" borderId="5" xfId="0" applyNumberFormat="1" applyFont="1" applyFill="1" applyBorder="1" applyAlignment="1">
      <alignment horizontal="center" vertical="top" wrapText="1"/>
    </xf>
    <xf numFmtId="3" fontId="47" fillId="0" borderId="0" xfId="0" applyNumberFormat="1" applyFont="1" applyFill="1"/>
    <xf numFmtId="0" fontId="48" fillId="0" borderId="5" xfId="0" applyFont="1" applyFill="1" applyBorder="1" applyAlignment="1">
      <alignment horizontal="left" vertical="top" wrapText="1"/>
    </xf>
    <xf numFmtId="3" fontId="48" fillId="0" borderId="5" xfId="57" applyNumberFormat="1" applyFont="1" applyFill="1" applyBorder="1" applyAlignment="1">
      <alignment horizontal="center" vertical="top" wrapText="1"/>
    </xf>
    <xf numFmtId="165" fontId="47" fillId="0" borderId="0" xfId="57" applyNumberFormat="1" applyFont="1" applyFill="1"/>
    <xf numFmtId="0" fontId="47" fillId="0" borderId="5" xfId="0" applyFont="1" applyFill="1" applyBorder="1" applyAlignment="1">
      <alignment horizontal="center" vertical="top" wrapText="1"/>
    </xf>
    <xf numFmtId="0" fontId="47" fillId="0" borderId="5" xfId="0" applyFont="1" applyFill="1" applyBorder="1" applyAlignment="1">
      <alignment horizontal="left" vertical="top" wrapText="1"/>
    </xf>
    <xf numFmtId="3" fontId="47" fillId="0" borderId="5" xfId="0" applyNumberFormat="1" applyFont="1" applyFill="1" applyBorder="1" applyAlignment="1">
      <alignment horizontal="center" vertical="top" wrapText="1"/>
    </xf>
    <xf numFmtId="3" fontId="47" fillId="0" borderId="5" xfId="57" applyNumberFormat="1" applyFont="1" applyFill="1" applyBorder="1" applyAlignment="1">
      <alignment horizontal="center" vertical="top" wrapText="1"/>
    </xf>
    <xf numFmtId="0" fontId="48" fillId="0" borderId="11" xfId="0" applyFont="1" applyFill="1" applyBorder="1" applyAlignment="1">
      <alignment vertical="top" wrapText="1"/>
    </xf>
    <xf numFmtId="165" fontId="48" fillId="0" borderId="0" xfId="57" applyNumberFormat="1" applyFont="1" applyFill="1"/>
    <xf numFmtId="0" fontId="48" fillId="0" borderId="0" xfId="0" applyFont="1" applyFill="1"/>
    <xf numFmtId="0" fontId="47" fillId="0" borderId="11" xfId="0" applyFont="1" applyFill="1" applyBorder="1" applyAlignment="1">
      <alignment vertical="top" wrapText="1"/>
    </xf>
    <xf numFmtId="0" fontId="48" fillId="0" borderId="0" xfId="0" applyFont="1" applyFill="1" applyBorder="1" applyAlignment="1">
      <alignment vertical="top" wrapText="1"/>
    </xf>
    <xf numFmtId="3" fontId="47" fillId="0" borderId="0" xfId="57" applyNumberFormat="1" applyFont="1" applyFill="1" applyBorder="1" applyAlignment="1">
      <alignment horizontal="center" vertical="center" wrapText="1"/>
    </xf>
    <xf numFmtId="0" fontId="47" fillId="0" borderId="11" xfId="0" applyFont="1" applyBorder="1" applyAlignment="1">
      <alignment horizontal="center" vertical="top"/>
    </xf>
    <xf numFmtId="0" fontId="47" fillId="0" borderId="11" xfId="0" applyFont="1" applyBorder="1" applyAlignment="1">
      <alignment vertical="center" wrapText="1"/>
    </xf>
    <xf numFmtId="0" fontId="47" fillId="0" borderId="11" xfId="0" applyFont="1" applyBorder="1" applyAlignment="1">
      <alignment wrapText="1"/>
    </xf>
    <xf numFmtId="0" fontId="47" fillId="23" borderId="11" xfId="0" applyFont="1" applyFill="1" applyBorder="1" applyAlignment="1">
      <alignment vertical="top" wrapText="1"/>
    </xf>
    <xf numFmtId="165" fontId="47" fillId="0" borderId="0" xfId="57" applyNumberFormat="1" applyFont="1" applyFill="1" applyBorder="1"/>
    <xf numFmtId="0" fontId="49" fillId="0" borderId="5" xfId="0" applyFont="1" applyFill="1" applyBorder="1" applyAlignment="1">
      <alignment horizontal="center" vertical="top" wrapText="1"/>
    </xf>
    <xf numFmtId="0" fontId="49" fillId="0" borderId="5" xfId="0" applyFont="1" applyFill="1" applyBorder="1" applyAlignment="1">
      <alignment horizontal="left" vertical="top" wrapText="1"/>
    </xf>
    <xf numFmtId="3" fontId="49" fillId="0" borderId="5" xfId="57" applyNumberFormat="1" applyFont="1" applyFill="1" applyBorder="1" applyAlignment="1">
      <alignment horizontal="center" vertical="top" wrapText="1"/>
    </xf>
    <xf numFmtId="165" fontId="49" fillId="0" borderId="0" xfId="57" applyNumberFormat="1" applyFont="1" applyFill="1"/>
    <xf numFmtId="0" fontId="49" fillId="0" borderId="0" xfId="0" applyFont="1" applyFill="1"/>
    <xf numFmtId="0" fontId="48" fillId="0" borderId="5" xfId="0" applyFont="1" applyBorder="1" applyAlignment="1">
      <alignment horizontal="center" vertical="top" wrapText="1"/>
    </xf>
    <xf numFmtId="0" fontId="48" fillId="0" borderId="5" xfId="0" applyFont="1" applyBorder="1" applyAlignment="1">
      <alignment horizontal="left" vertical="top" wrapText="1"/>
    </xf>
    <xf numFmtId="3" fontId="48" fillId="0" borderId="5" xfId="57" applyNumberFormat="1" applyFont="1" applyBorder="1" applyAlignment="1">
      <alignment horizontal="center" vertical="top" wrapText="1"/>
    </xf>
    <xf numFmtId="165" fontId="47" fillId="0" borderId="0" xfId="0" applyNumberFormat="1" applyFont="1" applyFill="1"/>
    <xf numFmtId="0" fontId="47" fillId="0" borderId="23" xfId="0" applyFont="1" applyFill="1" applyBorder="1" applyAlignment="1">
      <alignment horizontal="center" vertical="top" wrapText="1"/>
    </xf>
    <xf numFmtId="0" fontId="47" fillId="0" borderId="24" xfId="0" applyFont="1" applyFill="1" applyBorder="1" applyAlignment="1">
      <alignment vertical="top" wrapText="1"/>
    </xf>
    <xf numFmtId="3" fontId="47" fillId="0" borderId="10" xfId="0" applyNumberFormat="1" applyFont="1" applyFill="1" applyBorder="1" applyAlignment="1">
      <alignment horizontal="center" vertical="top" wrapText="1"/>
    </xf>
    <xf numFmtId="3" fontId="47" fillId="0" borderId="10" xfId="57" applyNumberFormat="1" applyFont="1" applyFill="1" applyBorder="1" applyAlignment="1">
      <alignment horizontal="center" vertical="top" wrapText="1"/>
    </xf>
    <xf numFmtId="0" fontId="48" fillId="0" borderId="5" xfId="0" applyFont="1" applyFill="1" applyBorder="1" applyAlignment="1">
      <alignment horizontal="center" vertical="center" wrapText="1"/>
    </xf>
    <xf numFmtId="0" fontId="48" fillId="0" borderId="5" xfId="0" applyFont="1" applyFill="1" applyBorder="1" applyAlignment="1">
      <alignment horizontal="left" vertical="center" wrapText="1"/>
    </xf>
    <xf numFmtId="0" fontId="41" fillId="0" borderId="0" xfId="0" applyFont="1" applyFill="1" applyAlignment="1">
      <alignment horizontal="left" vertical="center"/>
    </xf>
    <xf numFmtId="0" fontId="41" fillId="0" borderId="0" xfId="0" applyFont="1" applyFill="1" applyAlignment="1">
      <alignment vertical="center" wrapText="1"/>
    </xf>
    <xf numFmtId="169" fontId="47" fillId="0" borderId="0" xfId="0" applyNumberFormat="1" applyFont="1" applyFill="1" applyAlignment="1">
      <alignment vertical="center" wrapText="1"/>
    </xf>
    <xf numFmtId="169" fontId="41" fillId="0" borderId="0" xfId="0" applyNumberFormat="1" applyFont="1" applyFill="1"/>
    <xf numFmtId="0" fontId="46" fillId="0" borderId="0" xfId="0" applyFont="1" applyFill="1" applyAlignment="1">
      <alignment vertical="center"/>
    </xf>
    <xf numFmtId="0" fontId="46" fillId="0" borderId="0" xfId="0" applyFont="1" applyFill="1" applyAlignment="1">
      <alignment vertical="center" wrapText="1"/>
    </xf>
    <xf numFmtId="0" fontId="46" fillId="0" borderId="0" xfId="0" applyFont="1" applyFill="1" applyAlignment="1">
      <alignment horizontal="left" vertical="center"/>
    </xf>
    <xf numFmtId="164" fontId="46" fillId="0" borderId="0" xfId="0" applyNumberFormat="1" applyFont="1" applyFill="1" applyAlignment="1">
      <alignment horizontal="center" vertical="center"/>
    </xf>
    <xf numFmtId="0" fontId="46" fillId="0" borderId="0" xfId="0" applyFont="1" applyFill="1" applyAlignment="1">
      <alignment horizontal="center" vertical="center"/>
    </xf>
    <xf numFmtId="0" fontId="46" fillId="0" borderId="0" xfId="0" applyFont="1" applyFill="1"/>
    <xf numFmtId="1" fontId="46" fillId="0" borderId="0" xfId="0" applyNumberFormat="1" applyFont="1" applyFill="1" applyBorder="1" applyAlignment="1">
      <alignment horizontal="right"/>
    </xf>
    <xf numFmtId="1" fontId="46" fillId="0" borderId="0" xfId="0" applyNumberFormat="1" applyFont="1" applyFill="1" applyAlignment="1"/>
    <xf numFmtId="0" fontId="46" fillId="0" borderId="0" xfId="0" applyFont="1" applyFill="1" applyAlignment="1"/>
    <xf numFmtId="1" fontId="46" fillId="0" borderId="0" xfId="0" applyNumberFormat="1" applyFont="1" applyFill="1" applyBorder="1" applyAlignment="1">
      <alignment horizontal="right" vertical="top"/>
    </xf>
    <xf numFmtId="167" fontId="50" fillId="0" borderId="0" xfId="0" applyNumberFormat="1" applyFont="1" applyFill="1"/>
    <xf numFmtId="0" fontId="50" fillId="24" borderId="0" xfId="0" applyFont="1" applyFill="1" applyBorder="1"/>
    <xf numFmtId="4" fontId="46" fillId="0" borderId="0" xfId="0" applyNumberFormat="1" applyFont="1" applyFill="1" applyBorder="1" applyAlignment="1">
      <alignment horizontal="right" vertical="top"/>
    </xf>
    <xf numFmtId="4" fontId="46" fillId="0" borderId="0" xfId="0" applyNumberFormat="1" applyFont="1" applyFill="1" applyAlignment="1">
      <alignment horizontal="right" vertical="top"/>
    </xf>
    <xf numFmtId="0" fontId="46" fillId="0" borderId="0" xfId="0" applyFont="1" applyFill="1" applyAlignment="1">
      <alignment horizontal="right"/>
    </xf>
    <xf numFmtId="1" fontId="46" fillId="0" borderId="0" xfId="0" applyNumberFormat="1" applyFont="1" applyFill="1" applyBorder="1" applyAlignment="1">
      <alignment horizontal="left"/>
    </xf>
    <xf numFmtId="3" fontId="50" fillId="0" borderId="0" xfId="0" applyNumberFormat="1" applyFont="1" applyFill="1" applyAlignment="1">
      <alignment vertical="top"/>
    </xf>
    <xf numFmtId="167" fontId="50" fillId="0" borderId="0" xfId="0" applyNumberFormat="1" applyFont="1" applyFill="1" applyBorder="1"/>
    <xf numFmtId="1" fontId="51" fillId="0" borderId="0" xfId="0" applyNumberFormat="1" applyFont="1" applyFill="1" applyAlignment="1"/>
    <xf numFmtId="1" fontId="46" fillId="0" borderId="0" xfId="0" applyNumberFormat="1" applyFont="1" applyFill="1" applyAlignment="1">
      <alignment vertical="top"/>
    </xf>
    <xf numFmtId="4" fontId="46" fillId="0" borderId="0" xfId="0" applyNumberFormat="1" applyFont="1" applyFill="1" applyBorder="1" applyAlignment="1">
      <alignment vertical="top"/>
    </xf>
    <xf numFmtId="4" fontId="46" fillId="0" borderId="0" xfId="0" applyNumberFormat="1" applyFont="1" applyFill="1" applyAlignment="1">
      <alignment vertical="top"/>
    </xf>
    <xf numFmtId="0" fontId="50" fillId="0" borderId="0" xfId="0" applyFont="1" applyFill="1"/>
    <xf numFmtId="167" fontId="46" fillId="0" borderId="0" xfId="0" applyNumberFormat="1" applyFont="1" applyFill="1" applyBorder="1"/>
    <xf numFmtId="0" fontId="46" fillId="0" borderId="0" xfId="0" applyFont="1" applyFill="1" applyBorder="1"/>
    <xf numFmtId="0" fontId="46" fillId="0" borderId="0" xfId="0" applyFont="1" applyFill="1" applyAlignment="1">
      <alignment horizontal="left" vertical="center"/>
    </xf>
    <xf numFmtId="3" fontId="44" fillId="0" borderId="0" xfId="0" applyNumberFormat="1" applyFont="1" applyFill="1" applyAlignment="1" applyProtection="1"/>
    <xf numFmtId="167" fontId="44" fillId="0" borderId="0" xfId="0" applyNumberFormat="1" applyFont="1" applyFill="1" applyAlignment="1" applyProtection="1"/>
    <xf numFmtId="0" fontId="44" fillId="0" borderId="0" xfId="0" applyFont="1" applyFill="1" applyBorder="1"/>
    <xf numFmtId="0" fontId="47" fillId="0" borderId="0" xfId="0" applyNumberFormat="1" applyFont="1" applyFill="1" applyAlignment="1" applyProtection="1">
      <alignment horizontal="left" vertical="top"/>
    </xf>
    <xf numFmtId="0" fontId="47" fillId="0" borderId="0" xfId="0" applyFont="1" applyFill="1" applyBorder="1"/>
    <xf numFmtId="0" fontId="50" fillId="0" borderId="6" xfId="0" applyNumberFormat="1" applyFont="1" applyFill="1" applyBorder="1" applyAlignment="1" applyProtection="1">
      <alignment horizontal="center"/>
    </xf>
    <xf numFmtId="0" fontId="44" fillId="0" borderId="6" xfId="0" applyFont="1" applyFill="1" applyBorder="1" applyAlignment="1">
      <alignment horizontal="center"/>
    </xf>
    <xf numFmtId="0" fontId="50" fillId="0" borderId="6" xfId="0" applyNumberFormat="1" applyFont="1" applyFill="1" applyBorder="1" applyAlignment="1" applyProtection="1">
      <alignment horizontal="center" vertical="top"/>
    </xf>
    <xf numFmtId="0" fontId="50" fillId="0" borderId="0" xfId="0" applyNumberFormat="1" applyFont="1" applyFill="1" applyAlignment="1" applyProtection="1">
      <alignment horizontal="center"/>
    </xf>
    <xf numFmtId="0" fontId="44" fillId="0" borderId="0" xfId="0" applyFont="1" applyFill="1" applyAlignment="1">
      <alignment horizontal="center"/>
    </xf>
    <xf numFmtId="0" fontId="46" fillId="0" borderId="6" xfId="0" applyNumberFormat="1" applyFont="1" applyFill="1" applyBorder="1" applyAlignment="1" applyProtection="1">
      <alignment horizontal="right" vertical="center"/>
    </xf>
    <xf numFmtId="49" fontId="48" fillId="0" borderId="12" xfId="0" applyNumberFormat="1" applyFont="1" applyFill="1" applyBorder="1" applyAlignment="1">
      <alignment horizontal="center" vertical="top"/>
    </xf>
    <xf numFmtId="0" fontId="48" fillId="0" borderId="13" xfId="0" applyFont="1" applyFill="1" applyBorder="1" applyAlignment="1">
      <alignment horizontal="center" vertical="top" wrapText="1"/>
    </xf>
    <xf numFmtId="3" fontId="48" fillId="0" borderId="12" xfId="0" applyNumberFormat="1" applyFont="1" applyFill="1" applyBorder="1" applyAlignment="1">
      <alignment horizontal="center" vertical="top"/>
    </xf>
    <xf numFmtId="0" fontId="57" fillId="0" borderId="0" xfId="0" applyFont="1" applyFill="1" applyBorder="1"/>
    <xf numFmtId="0" fontId="57" fillId="0" borderId="0" xfId="0" applyFont="1" applyFill="1"/>
    <xf numFmtId="0" fontId="48" fillId="0" borderId="13" xfId="0" applyFont="1" applyFill="1" applyBorder="1" applyAlignment="1">
      <alignment horizontal="left" vertical="top" wrapText="1"/>
    </xf>
    <xf numFmtId="49" fontId="47" fillId="0" borderId="12" xfId="0" applyNumberFormat="1" applyFont="1" applyFill="1" applyBorder="1" applyAlignment="1">
      <alignment horizontal="center" vertical="top"/>
    </xf>
    <xf numFmtId="0" fontId="47" fillId="0" borderId="13" xfId="0" applyFont="1" applyFill="1" applyBorder="1" applyAlignment="1">
      <alignment vertical="top" wrapText="1"/>
    </xf>
    <xf numFmtId="3" fontId="47" fillId="0" borderId="12" xfId="0" applyNumberFormat="1" applyFont="1" applyFill="1" applyBorder="1" applyAlignment="1">
      <alignment horizontal="center" vertical="top"/>
    </xf>
    <xf numFmtId="49" fontId="49" fillId="0" borderId="12" xfId="0" applyNumberFormat="1" applyFont="1" applyFill="1" applyBorder="1" applyAlignment="1">
      <alignment horizontal="center" vertical="top"/>
    </xf>
    <xf numFmtId="0" fontId="49" fillId="0" borderId="0" xfId="0" applyFont="1" applyFill="1" applyBorder="1" applyAlignment="1">
      <alignment vertical="top" wrapText="1"/>
    </xf>
    <xf numFmtId="3" fontId="49" fillId="0" borderId="12" xfId="0" applyNumberFormat="1" applyFont="1" applyFill="1" applyBorder="1" applyAlignment="1">
      <alignment horizontal="center" vertical="top"/>
    </xf>
    <xf numFmtId="0" fontId="56" fillId="0" borderId="0" xfId="0" applyFont="1" applyFill="1" applyBorder="1" applyAlignment="1">
      <alignment vertical="top"/>
    </xf>
    <xf numFmtId="0" fontId="49" fillId="0" borderId="0" xfId="0" applyFont="1" applyFill="1" applyBorder="1" applyAlignment="1">
      <alignment vertical="top"/>
    </xf>
    <xf numFmtId="167" fontId="47" fillId="0" borderId="0" xfId="0" applyNumberFormat="1" applyFont="1" applyFill="1" applyBorder="1" applyAlignment="1">
      <alignment vertical="top"/>
    </xf>
    <xf numFmtId="0" fontId="49" fillId="0" borderId="0" xfId="0" applyFont="1" applyFill="1" applyAlignment="1">
      <alignment vertical="top"/>
    </xf>
    <xf numFmtId="167" fontId="44" fillId="0" borderId="0" xfId="0" applyNumberFormat="1" applyFont="1" applyFill="1" applyBorder="1" applyAlignment="1">
      <alignment vertical="top"/>
    </xf>
    <xf numFmtId="0" fontId="47" fillId="0" borderId="0" xfId="0" applyFont="1" applyFill="1" applyBorder="1" applyAlignment="1">
      <alignment vertical="top"/>
    </xf>
    <xf numFmtId="0" fontId="47" fillId="0" borderId="0" xfId="0" applyFont="1" applyFill="1" applyAlignment="1">
      <alignment vertical="top"/>
    </xf>
    <xf numFmtId="49" fontId="57" fillId="0" borderId="12" xfId="0" applyNumberFormat="1" applyFont="1" applyFill="1" applyBorder="1" applyAlignment="1">
      <alignment horizontal="center" vertical="top"/>
    </xf>
    <xf numFmtId="3" fontId="57" fillId="0" borderId="12" xfId="0" applyNumberFormat="1" applyFont="1" applyFill="1" applyBorder="1" applyAlignment="1">
      <alignment horizontal="center" vertical="top"/>
    </xf>
    <xf numFmtId="0" fontId="57" fillId="0" borderId="0" xfId="0" applyFont="1" applyFill="1" applyBorder="1" applyAlignment="1">
      <alignment vertical="top"/>
    </xf>
    <xf numFmtId="0" fontId="57" fillId="0" borderId="0" xfId="0" applyFont="1" applyFill="1" applyAlignment="1">
      <alignment vertical="top"/>
    </xf>
    <xf numFmtId="0" fontId="49" fillId="0" borderId="13" xfId="0" applyFont="1" applyFill="1" applyBorder="1" applyAlignment="1">
      <alignment vertical="top" wrapText="1"/>
    </xf>
    <xf numFmtId="167" fontId="58" fillId="0" borderId="0" xfId="0" applyNumberFormat="1" applyFont="1" applyFill="1" applyBorder="1"/>
    <xf numFmtId="0" fontId="58" fillId="0" borderId="0" xfId="0" applyFont="1" applyFill="1" applyBorder="1"/>
    <xf numFmtId="0" fontId="58" fillId="0" borderId="0" xfId="0" applyFont="1" applyFill="1"/>
    <xf numFmtId="0" fontId="44" fillId="0" borderId="0" xfId="0" applyFont="1" applyFill="1" applyBorder="1" applyAlignment="1">
      <alignment vertical="top"/>
    </xf>
    <xf numFmtId="0" fontId="58" fillId="0" borderId="13" xfId="0" applyFont="1" applyFill="1" applyBorder="1" applyAlignment="1">
      <alignment vertical="top" wrapText="1"/>
    </xf>
    <xf numFmtId="3" fontId="58" fillId="0" borderId="12" xfId="0" applyNumberFormat="1" applyFont="1" applyFill="1" applyBorder="1" applyAlignment="1">
      <alignment horizontal="center" vertical="top"/>
    </xf>
    <xf numFmtId="3" fontId="58" fillId="0" borderId="13" xfId="0" applyNumberFormat="1" applyFont="1" applyFill="1" applyBorder="1" applyAlignment="1">
      <alignment horizontal="center" vertical="top"/>
    </xf>
    <xf numFmtId="167" fontId="57" fillId="0" borderId="0" xfId="0" applyNumberFormat="1" applyFont="1" applyFill="1" applyAlignment="1">
      <alignment vertical="top"/>
    </xf>
    <xf numFmtId="0" fontId="47" fillId="0" borderId="0" xfId="0" applyFont="1" applyFill="1" applyBorder="1" applyAlignment="1">
      <alignment vertical="justify"/>
    </xf>
    <xf numFmtId="0" fontId="47" fillId="0" borderId="0" xfId="0" applyFont="1" applyFill="1" applyAlignment="1">
      <alignment vertical="justify"/>
    </xf>
    <xf numFmtId="0" fontId="47" fillId="0" borderId="13" xfId="0" applyFont="1" applyFill="1" applyBorder="1" applyAlignment="1">
      <alignment vertical="top"/>
    </xf>
    <xf numFmtId="167" fontId="49" fillId="0" borderId="0" xfId="0" applyNumberFormat="1" applyFont="1" applyFill="1" applyBorder="1" applyAlignment="1">
      <alignment vertical="top"/>
    </xf>
    <xf numFmtId="0" fontId="44" fillId="0" borderId="0" xfId="0" applyFont="1" applyFill="1" applyAlignment="1">
      <alignment vertical="top"/>
    </xf>
    <xf numFmtId="0" fontId="49" fillId="0" borderId="13" xfId="0" applyFont="1" applyFill="1" applyBorder="1" applyAlignment="1">
      <alignment vertical="top"/>
    </xf>
    <xf numFmtId="0" fontId="56" fillId="0" borderId="0" xfId="0" applyFont="1" applyFill="1" applyAlignment="1">
      <alignment vertical="top"/>
    </xf>
    <xf numFmtId="4" fontId="42" fillId="0" borderId="0" xfId="0" applyNumberFormat="1" applyFont="1" applyFill="1" applyBorder="1" applyAlignment="1">
      <alignment vertical="top"/>
    </xf>
    <xf numFmtId="4" fontId="59" fillId="0" borderId="0" xfId="0" applyNumberFormat="1" applyFont="1" applyFill="1" applyBorder="1" applyAlignment="1">
      <alignment vertical="top"/>
    </xf>
    <xf numFmtId="167" fontId="56" fillId="0" borderId="0" xfId="0" applyNumberFormat="1" applyFont="1" applyFill="1" applyBorder="1" applyAlignment="1">
      <alignment vertical="top"/>
    </xf>
    <xf numFmtId="0" fontId="48" fillId="0" borderId="13" xfId="0" applyFont="1" applyFill="1" applyBorder="1" applyAlignment="1">
      <alignment horizontal="center" vertical="top"/>
    </xf>
    <xf numFmtId="0" fontId="48" fillId="0" borderId="13" xfId="0" applyFont="1" applyFill="1" applyBorder="1" applyAlignment="1">
      <alignment horizontal="left" vertical="top"/>
    </xf>
    <xf numFmtId="167" fontId="57" fillId="0" borderId="0" xfId="0" applyNumberFormat="1" applyFont="1" applyFill="1" applyBorder="1"/>
    <xf numFmtId="49" fontId="47" fillId="0" borderId="17" xfId="0" applyNumberFormat="1" applyFont="1" applyFill="1" applyBorder="1" applyAlignment="1">
      <alignment horizontal="center" vertical="top"/>
    </xf>
    <xf numFmtId="0" fontId="47" fillId="0" borderId="12" xfId="0" applyFont="1" applyFill="1" applyBorder="1" applyAlignment="1">
      <alignment vertical="top" wrapText="1"/>
    </xf>
    <xf numFmtId="3" fontId="47" fillId="0" borderId="13" xfId="0" applyNumberFormat="1" applyFont="1" applyFill="1" applyBorder="1" applyAlignment="1">
      <alignment horizontal="center" vertical="top"/>
    </xf>
    <xf numFmtId="49" fontId="49" fillId="0" borderId="12" xfId="0" applyNumberFormat="1" applyFont="1" applyFill="1" applyBorder="1" applyAlignment="1">
      <alignment horizontal="center" vertical="justify"/>
    </xf>
    <xf numFmtId="49" fontId="49" fillId="0" borderId="17" xfId="0" applyNumberFormat="1" applyFont="1" applyFill="1" applyBorder="1" applyAlignment="1">
      <alignment horizontal="center" vertical="justify"/>
    </xf>
    <xf numFmtId="0" fontId="49" fillId="0" borderId="12" xfId="0" applyFont="1" applyFill="1" applyBorder="1" applyAlignment="1">
      <alignment horizontal="left" vertical="top" wrapText="1"/>
    </xf>
    <xf numFmtId="3" fontId="49" fillId="0" borderId="13" xfId="0" applyNumberFormat="1" applyFont="1" applyFill="1" applyBorder="1" applyAlignment="1">
      <alignment horizontal="center" vertical="justify"/>
    </xf>
    <xf numFmtId="3" fontId="49" fillId="0" borderId="12" xfId="0" applyNumberFormat="1" applyFont="1" applyFill="1" applyBorder="1" applyAlignment="1">
      <alignment horizontal="center" vertical="justify"/>
    </xf>
    <xf numFmtId="4" fontId="49" fillId="0" borderId="0" xfId="0" applyNumberFormat="1" applyFont="1" applyFill="1" applyAlignment="1">
      <alignment vertical="justify"/>
    </xf>
    <xf numFmtId="4" fontId="60" fillId="0" borderId="0" xfId="0" applyNumberFormat="1" applyFont="1" applyFill="1" applyBorder="1" applyAlignment="1">
      <alignment vertical="justify" wrapText="1"/>
    </xf>
    <xf numFmtId="4" fontId="49" fillId="0" borderId="0" xfId="0" applyNumberFormat="1" applyFont="1" applyFill="1" applyBorder="1" applyAlignment="1">
      <alignment vertical="justify"/>
    </xf>
    <xf numFmtId="0" fontId="49" fillId="0" borderId="0" xfId="0" applyFont="1" applyFill="1" applyAlignment="1">
      <alignment vertical="justify"/>
    </xf>
    <xf numFmtId="3" fontId="49" fillId="0" borderId="13" xfId="0" applyNumberFormat="1" applyFont="1" applyFill="1" applyBorder="1" applyAlignment="1">
      <alignment horizontal="center" vertical="top"/>
    </xf>
    <xf numFmtId="49" fontId="49" fillId="0" borderId="17" xfId="0" applyNumberFormat="1" applyFont="1" applyFill="1" applyBorder="1" applyAlignment="1">
      <alignment horizontal="center" vertical="top"/>
    </xf>
    <xf numFmtId="0" fontId="49" fillId="0" borderId="0" xfId="0" applyFont="1" applyFill="1" applyBorder="1"/>
    <xf numFmtId="0" fontId="49" fillId="0" borderId="13" xfId="0" applyFont="1" applyFill="1" applyBorder="1" applyAlignment="1">
      <alignment horizontal="left" vertical="top" wrapText="1"/>
    </xf>
    <xf numFmtId="0" fontId="49" fillId="0" borderId="12" xfId="0" applyFont="1" applyFill="1" applyBorder="1" applyAlignment="1">
      <alignment vertical="top"/>
    </xf>
    <xf numFmtId="0" fontId="49" fillId="0" borderId="12" xfId="0" applyFont="1" applyFill="1" applyBorder="1" applyAlignment="1">
      <alignment horizontal="justify" vertical="top" wrapText="1"/>
    </xf>
    <xf numFmtId="49" fontId="49" fillId="0" borderId="0" xfId="0" applyNumberFormat="1" applyFont="1" applyFill="1" applyBorder="1" applyAlignment="1">
      <alignment horizontal="center" vertical="top"/>
    </xf>
    <xf numFmtId="167" fontId="49" fillId="0" borderId="0" xfId="0" applyNumberFormat="1" applyFont="1" applyFill="1" applyBorder="1" applyAlignment="1">
      <alignment horizontal="center" vertical="top"/>
    </xf>
    <xf numFmtId="167" fontId="49" fillId="0" borderId="13" xfId="0" applyNumberFormat="1" applyFont="1" applyFill="1" applyBorder="1" applyAlignment="1">
      <alignment horizontal="center" vertical="top"/>
    </xf>
    <xf numFmtId="167" fontId="49" fillId="0" borderId="12" xfId="0" applyNumberFormat="1" applyFont="1" applyFill="1" applyBorder="1" applyAlignment="1">
      <alignment horizontal="center" vertical="top"/>
    </xf>
    <xf numFmtId="49" fontId="47" fillId="0" borderId="0" xfId="0" applyNumberFormat="1" applyFont="1" applyFill="1" applyBorder="1" applyAlignment="1">
      <alignment horizontal="center" vertical="top"/>
    </xf>
    <xf numFmtId="0" fontId="47" fillId="0" borderId="0" xfId="0" applyFont="1" applyFill="1" applyBorder="1" applyAlignment="1">
      <alignment vertical="top" wrapText="1"/>
    </xf>
    <xf numFmtId="167" fontId="47" fillId="0" borderId="0" xfId="0" applyNumberFormat="1" applyFont="1" applyFill="1" applyBorder="1" applyAlignment="1">
      <alignment horizontal="center" vertical="top"/>
    </xf>
    <xf numFmtId="167" fontId="47" fillId="0" borderId="13" xfId="0" applyNumberFormat="1" applyFont="1" applyFill="1" applyBorder="1" applyAlignment="1">
      <alignment horizontal="center" vertical="top"/>
    </xf>
    <xf numFmtId="167" fontId="47" fillId="0" borderId="12" xfId="0" applyNumberFormat="1" applyFont="1" applyFill="1" applyBorder="1" applyAlignment="1">
      <alignment horizontal="center" vertical="top"/>
    </xf>
    <xf numFmtId="49" fontId="47" fillId="0" borderId="12" xfId="0" applyNumberFormat="1" applyFont="1" applyFill="1" applyBorder="1" applyAlignment="1">
      <alignment horizontal="left" vertical="top" wrapText="1"/>
    </xf>
    <xf numFmtId="49" fontId="47" fillId="0" borderId="12" xfId="0" applyNumberFormat="1" applyFont="1" applyFill="1" applyBorder="1" applyAlignment="1">
      <alignment horizontal="left" vertical="top"/>
    </xf>
    <xf numFmtId="49" fontId="47" fillId="0" borderId="12" xfId="0" applyNumberFormat="1" applyFont="1" applyFill="1" applyBorder="1" applyAlignment="1">
      <alignment horizontal="center" vertical="justify"/>
    </xf>
    <xf numFmtId="0" fontId="49" fillId="0" borderId="13" xfId="0" applyFont="1" applyFill="1" applyBorder="1" applyAlignment="1">
      <alignment horizontal="left" vertical="justify" wrapText="1"/>
    </xf>
    <xf numFmtId="3" fontId="47" fillId="0" borderId="12" xfId="0" applyNumberFormat="1" applyFont="1" applyFill="1" applyBorder="1" applyAlignment="1">
      <alignment horizontal="center" vertical="justify"/>
    </xf>
    <xf numFmtId="0" fontId="47" fillId="0" borderId="13" xfId="0" applyFont="1" applyFill="1" applyBorder="1" applyAlignment="1">
      <alignment horizontal="left" vertical="top" wrapText="1"/>
    </xf>
    <xf numFmtId="0" fontId="47" fillId="0" borderId="13" xfId="0" applyFont="1" applyFill="1" applyBorder="1" applyAlignment="1">
      <alignment horizontal="left" vertical="justify"/>
    </xf>
    <xf numFmtId="0" fontId="47" fillId="0" borderId="13" xfId="0" applyFont="1" applyFill="1" applyBorder="1" applyAlignment="1">
      <alignment horizontal="left" vertical="justify" wrapText="1"/>
    </xf>
    <xf numFmtId="3" fontId="47" fillId="0" borderId="13" xfId="0" applyNumberFormat="1" applyFont="1" applyFill="1" applyBorder="1" applyAlignment="1">
      <alignment horizontal="center" vertical="justify"/>
    </xf>
    <xf numFmtId="49" fontId="47" fillId="0" borderId="12" xfId="58" applyNumberFormat="1" applyFont="1" applyFill="1" applyBorder="1" applyAlignment="1">
      <alignment horizontal="center" vertical="top" wrapText="1"/>
    </xf>
    <xf numFmtId="0" fontId="49" fillId="0" borderId="0" xfId="0" applyFont="1" applyFill="1" applyAlignment="1">
      <alignment vertical="top" wrapText="1"/>
    </xf>
    <xf numFmtId="49" fontId="47" fillId="0" borderId="17" xfId="0" applyNumberFormat="1" applyFont="1" applyFill="1" applyBorder="1" applyAlignment="1">
      <alignment horizontal="center" vertical="justify"/>
    </xf>
    <xf numFmtId="0" fontId="47" fillId="0" borderId="12" xfId="0" applyFont="1" applyFill="1" applyBorder="1" applyAlignment="1">
      <alignment vertical="top"/>
    </xf>
    <xf numFmtId="3" fontId="49" fillId="0" borderId="0" xfId="0" applyNumberFormat="1" applyFont="1" applyFill="1" applyBorder="1" applyAlignment="1">
      <alignment horizontal="center" vertical="top"/>
    </xf>
    <xf numFmtId="0" fontId="49" fillId="0" borderId="13" xfId="0" applyFont="1" applyFill="1" applyBorder="1" applyAlignment="1">
      <alignment vertical="center" wrapText="1"/>
    </xf>
    <xf numFmtId="0" fontId="47" fillId="0" borderId="12" xfId="58" applyFont="1" applyFill="1" applyBorder="1" applyAlignment="1">
      <alignment vertical="center" wrapText="1"/>
    </xf>
    <xf numFmtId="3" fontId="47" fillId="0" borderId="13" xfId="0" applyNumberFormat="1" applyFont="1" applyFill="1" applyBorder="1" applyAlignment="1">
      <alignment horizontal="center" vertical="center"/>
    </xf>
    <xf numFmtId="3" fontId="49" fillId="0" borderId="12" xfId="0" applyNumberFormat="1" applyFont="1" applyFill="1" applyBorder="1" applyAlignment="1">
      <alignment horizontal="center" vertical="center"/>
    </xf>
    <xf numFmtId="0" fontId="52" fillId="0" borderId="0" xfId="0" applyFont="1" applyFill="1" applyBorder="1" applyAlignment="1">
      <alignment horizontal="right"/>
    </xf>
    <xf numFmtId="0" fontId="61" fillId="0" borderId="0" xfId="0" applyFont="1" applyFill="1" applyBorder="1" applyAlignment="1">
      <alignment horizontal="right"/>
    </xf>
    <xf numFmtId="0" fontId="44" fillId="0" borderId="0" xfId="0" applyFont="1" applyFill="1" applyBorder="1" applyAlignment="1">
      <alignment vertical="justify"/>
    </xf>
    <xf numFmtId="4" fontId="42" fillId="0" borderId="0" xfId="0" applyNumberFormat="1" applyFont="1" applyFill="1" applyBorder="1" applyAlignment="1">
      <alignment horizontal="right" vertical="top"/>
    </xf>
    <xf numFmtId="49" fontId="48" fillId="0" borderId="5" xfId="0" applyNumberFormat="1" applyFont="1" applyFill="1" applyBorder="1" applyAlignment="1">
      <alignment horizontal="center" vertical="top"/>
    </xf>
    <xf numFmtId="0" fontId="48" fillId="0" borderId="14" xfId="0" applyFont="1" applyFill="1" applyBorder="1" applyAlignment="1">
      <alignment horizontal="left" vertical="top" wrapText="1"/>
    </xf>
    <xf numFmtId="3" fontId="48" fillId="0" borderId="5" xfId="0" applyNumberFormat="1" applyFont="1" applyFill="1" applyBorder="1" applyAlignment="1">
      <alignment horizontal="center" vertical="top"/>
    </xf>
    <xf numFmtId="49" fontId="48" fillId="0" borderId="0" xfId="0" applyNumberFormat="1" applyFont="1" applyFill="1" applyBorder="1" applyAlignment="1">
      <alignment horizontal="center" vertical="justify"/>
    </xf>
    <xf numFmtId="0" fontId="48" fillId="0" borderId="0" xfId="0" applyFont="1" applyFill="1" applyBorder="1" applyAlignment="1">
      <alignment horizontal="left" wrapText="1"/>
    </xf>
    <xf numFmtId="3" fontId="48" fillId="0" borderId="0" xfId="0" applyNumberFormat="1" applyFont="1" applyFill="1" applyBorder="1" applyAlignment="1">
      <alignment horizontal="right" vertical="top"/>
    </xf>
    <xf numFmtId="3" fontId="47" fillId="0" borderId="0" xfId="0" applyNumberFormat="1" applyFont="1" applyFill="1" applyBorder="1" applyAlignment="1">
      <alignment horizontal="right" vertical="top"/>
    </xf>
    <xf numFmtId="167" fontId="52" fillId="0" borderId="0" xfId="0" applyNumberFormat="1" applyFont="1" applyFill="1" applyBorder="1"/>
    <xf numFmtId="0" fontId="48" fillId="0" borderId="0" xfId="0" applyFont="1" applyFill="1" applyBorder="1" applyAlignment="1">
      <alignment horizontal="right"/>
    </xf>
    <xf numFmtId="0" fontId="48" fillId="0" borderId="0" xfId="0" applyFont="1" applyFill="1" applyBorder="1"/>
    <xf numFmtId="0" fontId="42" fillId="0" borderId="0" xfId="0" applyFont="1" applyFill="1" applyAlignment="1">
      <alignment vertical="center"/>
    </xf>
    <xf numFmtId="0" fontId="42" fillId="0" borderId="0" xfId="0" applyFont="1" applyFill="1" applyAlignment="1">
      <alignment vertical="center" wrapText="1"/>
    </xf>
    <xf numFmtId="164" fontId="42" fillId="0" borderId="0" xfId="0" applyNumberFormat="1" applyFont="1" applyFill="1" applyAlignment="1">
      <alignment horizontal="center" vertical="center"/>
    </xf>
    <xf numFmtId="0" fontId="42" fillId="0" borderId="0" xfId="0" applyFont="1" applyFill="1" applyAlignment="1">
      <alignment horizontal="center" vertical="center"/>
    </xf>
    <xf numFmtId="0" fontId="42" fillId="0" borderId="0" xfId="0" applyFont="1" applyFill="1"/>
    <xf numFmtId="1" fontId="42" fillId="0" borderId="0" xfId="0" applyNumberFormat="1" applyFont="1" applyFill="1" applyBorder="1" applyAlignment="1">
      <alignment horizontal="right"/>
    </xf>
    <xf numFmtId="1" fontId="42" fillId="0" borderId="0" xfId="0" applyNumberFormat="1" applyFont="1" applyFill="1" applyAlignment="1"/>
    <xf numFmtId="0" fontId="42" fillId="0" borderId="0" xfId="0" applyFont="1" applyFill="1" applyAlignment="1">
      <alignment horizontal="left" vertical="center"/>
    </xf>
    <xf numFmtId="0" fontId="42" fillId="0" borderId="0" xfId="0" applyFont="1" applyFill="1" applyAlignment="1"/>
    <xf numFmtId="1" fontId="42" fillId="0" borderId="0" xfId="0" applyNumberFormat="1" applyFont="1" applyFill="1" applyBorder="1" applyAlignment="1">
      <alignment horizontal="right" vertical="top"/>
    </xf>
    <xf numFmtId="0" fontId="62" fillId="0" borderId="0" xfId="0" applyFont="1" applyFill="1" applyBorder="1"/>
    <xf numFmtId="4" fontId="42" fillId="0" borderId="0" xfId="0" applyNumberFormat="1" applyFont="1" applyFill="1" applyAlignment="1">
      <alignment horizontal="right" vertical="top"/>
    </xf>
    <xf numFmtId="0" fontId="42" fillId="0" borderId="0" xfId="0" applyFont="1" applyFill="1" applyAlignment="1">
      <alignment horizontal="right"/>
    </xf>
    <xf numFmtId="1" fontId="42" fillId="0" borderId="0" xfId="0" applyNumberFormat="1" applyFont="1" applyFill="1" applyBorder="1" applyAlignment="1">
      <alignment horizontal="left"/>
    </xf>
    <xf numFmtId="167" fontId="62" fillId="0" borderId="0" xfId="0" applyNumberFormat="1" applyFont="1" applyFill="1" applyBorder="1"/>
    <xf numFmtId="1" fontId="59" fillId="0" borderId="0" xfId="0" applyNumberFormat="1" applyFont="1" applyFill="1" applyAlignment="1"/>
    <xf numFmtId="1" fontId="42" fillId="0" borderId="0" xfId="0" applyNumberFormat="1" applyFont="1" applyFill="1" applyAlignment="1">
      <alignment vertical="top"/>
    </xf>
    <xf numFmtId="4" fontId="42" fillId="0" borderId="0" xfId="0" applyNumberFormat="1" applyFont="1" applyFill="1" applyAlignment="1">
      <alignment vertical="top"/>
    </xf>
    <xf numFmtId="167" fontId="42" fillId="0" borderId="0" xfId="0" applyNumberFormat="1" applyFont="1" applyFill="1" applyBorder="1"/>
    <xf numFmtId="0" fontId="42" fillId="0" borderId="0" xfId="0" applyFont="1" applyFill="1" applyAlignment="1">
      <alignment horizontal="left"/>
    </xf>
    <xf numFmtId="0" fontId="42" fillId="0" borderId="0" xfId="0" applyFont="1" applyFill="1" applyBorder="1"/>
    <xf numFmtId="3" fontId="42" fillId="0" borderId="0" xfId="0" applyNumberFormat="1" applyFont="1" applyFill="1"/>
    <xf numFmtId="0" fontId="48" fillId="0" borderId="0" xfId="0" applyFont="1" applyFill="1" applyAlignment="1"/>
    <xf numFmtId="0" fontId="47" fillId="0" borderId="0" xfId="0" applyFont="1" applyFill="1" applyAlignment="1"/>
    <xf numFmtId="3" fontId="47" fillId="0" borderId="0" xfId="0" applyNumberFormat="1" applyFont="1" applyFill="1" applyBorder="1"/>
    <xf numFmtId="49" fontId="44" fillId="0" borderId="0" xfId="0" applyNumberFormat="1" applyFont="1" applyFill="1" applyAlignment="1">
      <alignment vertical="justify"/>
    </xf>
    <xf numFmtId="49" fontId="47" fillId="0" borderId="0" xfId="0" applyNumberFormat="1" applyFont="1" applyFill="1" applyAlignment="1">
      <alignment vertical="justify"/>
    </xf>
    <xf numFmtId="0" fontId="47" fillId="0" borderId="0" xfId="0" applyFont="1" applyFill="1" applyAlignment="1">
      <alignment horizontal="left" wrapText="1"/>
    </xf>
    <xf numFmtId="167" fontId="47" fillId="0" borderId="0" xfId="0" applyNumberFormat="1" applyFont="1" applyFill="1" applyAlignment="1">
      <alignment horizontal="right" vertical="top"/>
    </xf>
    <xf numFmtId="1" fontId="47" fillId="0" borderId="0" xfId="0" applyNumberFormat="1" applyFont="1" applyFill="1" applyBorder="1"/>
    <xf numFmtId="0" fontId="52" fillId="0" borderId="5" xfId="0" applyFont="1" applyFill="1" applyBorder="1" applyAlignment="1">
      <alignment horizontal="center" vertical="center" wrapText="1"/>
    </xf>
    <xf numFmtId="0" fontId="64" fillId="0" borderId="5" xfId="0" applyFont="1" applyFill="1" applyBorder="1" applyAlignment="1">
      <alignment horizontal="center" vertical="center" wrapText="1"/>
    </xf>
    <xf numFmtId="49" fontId="64" fillId="0" borderId="5" xfId="0" applyNumberFormat="1" applyFont="1" applyFill="1" applyBorder="1" applyAlignment="1">
      <alignment horizontal="center" vertical="center" wrapText="1"/>
    </xf>
    <xf numFmtId="0" fontId="63" fillId="0" borderId="5" xfId="0" applyFont="1" applyFill="1" applyBorder="1" applyAlignment="1">
      <alignment vertical="center" wrapText="1"/>
    </xf>
    <xf numFmtId="167" fontId="44" fillId="0" borderId="5" xfId="48" applyNumberFormat="1" applyFont="1" applyFill="1" applyBorder="1">
      <alignment vertical="top"/>
    </xf>
    <xf numFmtId="167" fontId="44" fillId="0" borderId="5" xfId="48" applyNumberFormat="1" applyFont="1" applyFill="1" applyBorder="1" applyAlignment="1">
      <alignment vertical="top"/>
    </xf>
    <xf numFmtId="0" fontId="63" fillId="0" borderId="5" xfId="0" applyFont="1" applyFill="1" applyBorder="1" applyAlignment="1">
      <alignment horizontal="center" vertical="center" wrapText="1"/>
    </xf>
    <xf numFmtId="0" fontId="65" fillId="0" borderId="5" xfId="0" applyFont="1" applyFill="1" applyBorder="1" applyAlignment="1">
      <alignment vertical="center" wrapText="1"/>
    </xf>
    <xf numFmtId="0" fontId="66" fillId="0" borderId="5" xfId="0" applyFont="1" applyFill="1" applyBorder="1" applyAlignment="1">
      <alignment vertical="center" wrapText="1"/>
    </xf>
    <xf numFmtId="167" fontId="52" fillId="0" borderId="5" xfId="48" applyNumberFormat="1" applyFont="1" applyFill="1" applyBorder="1">
      <alignment vertical="top"/>
    </xf>
    <xf numFmtId="167" fontId="52" fillId="0" borderId="5" xfId="48" applyNumberFormat="1" applyFont="1" applyFill="1" applyBorder="1" applyAlignment="1">
      <alignment vertical="top"/>
    </xf>
    <xf numFmtId="49" fontId="63" fillId="0" borderId="5" xfId="0" applyNumberFormat="1" applyFont="1" applyFill="1" applyBorder="1" applyAlignment="1">
      <alignment horizontal="center" vertical="center" wrapText="1"/>
    </xf>
    <xf numFmtId="0" fontId="63" fillId="0" borderId="5" xfId="0" applyFont="1" applyFill="1" applyBorder="1" applyAlignment="1">
      <alignment horizontal="justify" vertical="center" wrapText="1"/>
    </xf>
    <xf numFmtId="167" fontId="67" fillId="0" borderId="5" xfId="0" applyNumberFormat="1" applyFont="1" applyFill="1" applyBorder="1" applyAlignment="1">
      <alignment vertical="justify"/>
    </xf>
    <xf numFmtId="0" fontId="44" fillId="0" borderId="0" xfId="0" applyNumberFormat="1" applyFont="1" applyFill="1" applyBorder="1" applyAlignment="1" applyProtection="1">
      <alignment horizontal="left" vertical="center" wrapText="1"/>
    </xf>
    <xf numFmtId="0" fontId="47" fillId="0" borderId="0" xfId="0" applyFont="1" applyFill="1" applyAlignment="1">
      <alignment wrapText="1"/>
    </xf>
    <xf numFmtId="0" fontId="47" fillId="0" borderId="0" xfId="0" applyFont="1" applyFill="1" applyAlignment="1">
      <alignment vertical="top" wrapText="1"/>
    </xf>
    <xf numFmtId="0" fontId="46" fillId="0" borderId="0" xfId="0" applyNumberFormat="1" applyFont="1" applyFill="1" applyAlignment="1" applyProtection="1">
      <alignment horizontal="center"/>
    </xf>
    <xf numFmtId="0" fontId="46" fillId="0" borderId="0" xfId="0" applyNumberFormat="1" applyFont="1" applyFill="1" applyAlignment="1" applyProtection="1"/>
    <xf numFmtId="0" fontId="46" fillId="0" borderId="0" xfId="0" applyNumberFormat="1" applyFont="1" applyFill="1" applyAlignment="1" applyProtection="1">
      <alignment vertical="top"/>
    </xf>
    <xf numFmtId="0" fontId="46" fillId="0" borderId="0" xfId="0" applyNumberFormat="1" applyFont="1" applyFill="1" applyAlignment="1" applyProtection="1">
      <alignment horizontal="left" vertical="center" wrapText="1"/>
    </xf>
    <xf numFmtId="0" fontId="50" fillId="0" borderId="0" xfId="0" applyNumberFormat="1" applyFont="1" applyFill="1" applyBorder="1" applyAlignment="1" applyProtection="1">
      <alignment horizontal="center"/>
    </xf>
    <xf numFmtId="0" fontId="44" fillId="0" borderId="0" xfId="0" applyFont="1" applyFill="1" applyBorder="1" applyAlignment="1">
      <alignment horizontal="center"/>
    </xf>
    <xf numFmtId="0" fontId="46" fillId="0" borderId="0" xfId="0" applyNumberFormat="1" applyFont="1" applyFill="1" applyBorder="1" applyAlignment="1" applyProtection="1">
      <alignment horizontal="center" vertical="center"/>
    </xf>
    <xf numFmtId="0" fontId="44" fillId="0" borderId="18" xfId="0" applyFont="1" applyBorder="1" applyAlignment="1">
      <alignment horizontal="center" vertical="top" wrapText="1"/>
    </xf>
    <xf numFmtId="0" fontId="44" fillId="0" borderId="19" xfId="0" applyFont="1" applyBorder="1" applyAlignment="1">
      <alignment horizontal="center" vertical="top" wrapText="1"/>
    </xf>
    <xf numFmtId="0" fontId="47" fillId="0" borderId="20" xfId="0" applyFont="1" applyBorder="1" applyAlignment="1">
      <alignment horizontal="center" vertical="center" wrapText="1"/>
    </xf>
    <xf numFmtId="0" fontId="47" fillId="0" borderId="16" xfId="0" applyFont="1" applyBorder="1" applyAlignment="1">
      <alignment horizontal="center" vertical="center" wrapText="1"/>
    </xf>
    <xf numFmtId="0" fontId="47" fillId="0" borderId="0" xfId="0" applyFont="1" applyFill="1" applyAlignment="1">
      <alignment vertical="center"/>
    </xf>
    <xf numFmtId="0" fontId="48" fillId="0" borderId="20" xfId="0" applyFont="1" applyBorder="1" applyAlignment="1">
      <alignment horizontal="center" vertical="top" wrapText="1"/>
    </xf>
    <xf numFmtId="0" fontId="48" fillId="0" borderId="16" xfId="0" applyFont="1" applyBorder="1" applyAlignment="1">
      <alignment horizontal="center" vertical="top" wrapText="1"/>
    </xf>
    <xf numFmtId="3" fontId="48" fillId="0" borderId="16" xfId="0" applyNumberFormat="1" applyFont="1" applyBorder="1" applyAlignment="1">
      <alignment horizontal="center" vertical="top" wrapText="1"/>
    </xf>
    <xf numFmtId="0" fontId="47" fillId="0" borderId="20" xfId="0" applyFont="1" applyBorder="1" applyAlignment="1">
      <alignment horizontal="center" vertical="top" wrapText="1"/>
    </xf>
    <xf numFmtId="0" fontId="47" fillId="0" borderId="16" xfId="0" applyFont="1" applyBorder="1" applyAlignment="1">
      <alignment horizontal="center" vertical="top" wrapText="1"/>
    </xf>
    <xf numFmtId="49" fontId="47" fillId="0" borderId="16" xfId="0" applyNumberFormat="1" applyFont="1" applyBorder="1" applyAlignment="1">
      <alignment horizontal="center" vertical="top" wrapText="1"/>
    </xf>
    <xf numFmtId="0" fontId="47" fillId="0" borderId="16" xfId="0" applyFont="1" applyBorder="1" applyAlignment="1">
      <alignment horizontal="left" vertical="top" wrapText="1"/>
    </xf>
    <xf numFmtId="3" fontId="47" fillId="0" borderId="16" xfId="0" applyNumberFormat="1" applyFont="1" applyBorder="1" applyAlignment="1">
      <alignment horizontal="center" vertical="top" wrapText="1"/>
    </xf>
    <xf numFmtId="49" fontId="48" fillId="0" borderId="16" xfId="0" applyNumberFormat="1" applyFont="1" applyBorder="1" applyAlignment="1">
      <alignment horizontal="center" vertical="top" wrapText="1"/>
    </xf>
    <xf numFmtId="0" fontId="48" fillId="0" borderId="16" xfId="0" applyFont="1" applyBorder="1" applyAlignment="1">
      <alignment horizontal="left" vertical="top" wrapText="1"/>
    </xf>
    <xf numFmtId="0" fontId="47" fillId="0" borderId="20" xfId="0" applyFont="1" applyFill="1" applyBorder="1" applyAlignment="1">
      <alignment horizontal="center" vertical="top" wrapText="1"/>
    </xf>
    <xf numFmtId="0" fontId="47" fillId="0" borderId="21" xfId="0" applyFont="1" applyBorder="1" applyAlignment="1">
      <alignment horizontal="center" vertical="top" wrapText="1"/>
    </xf>
    <xf numFmtId="0" fontId="47" fillId="0" borderId="22" xfId="0" applyFont="1" applyBorder="1" applyAlignment="1">
      <alignment horizontal="center" vertical="top" wrapText="1"/>
    </xf>
    <xf numFmtId="0" fontId="48" fillId="0" borderId="22" xfId="0" applyFont="1" applyBorder="1" applyAlignment="1">
      <alignment vertical="top" wrapText="1"/>
    </xf>
    <xf numFmtId="3" fontId="48" fillId="0" borderId="22" xfId="0" applyNumberFormat="1" applyFont="1" applyBorder="1" applyAlignment="1">
      <alignment horizontal="center" vertical="top" wrapText="1"/>
    </xf>
    <xf numFmtId="0" fontId="47" fillId="0" borderId="0" xfId="0" applyFont="1" applyFill="1" applyBorder="1" applyAlignment="1">
      <alignment horizontal="center" vertical="top" wrapText="1"/>
    </xf>
    <xf numFmtId="49" fontId="47" fillId="0" borderId="0" xfId="0" applyNumberFormat="1" applyFont="1" applyFill="1" applyBorder="1" applyAlignment="1">
      <alignment horizontal="center" vertical="top" wrapText="1"/>
    </xf>
    <xf numFmtId="0" fontId="48" fillId="0" borderId="0" xfId="0" applyFont="1" applyFill="1" applyBorder="1" applyAlignment="1">
      <alignment horizontal="justify" vertical="top" wrapText="1"/>
    </xf>
    <xf numFmtId="167" fontId="48" fillId="0" borderId="0" xfId="0" applyNumberFormat="1" applyFont="1" applyFill="1" applyBorder="1" applyAlignment="1">
      <alignment horizontal="center" vertical="top" wrapText="1"/>
    </xf>
    <xf numFmtId="3" fontId="46" fillId="0" borderId="0" xfId="0" applyNumberFormat="1" applyFont="1" applyFill="1" applyAlignment="1">
      <alignment horizontal="center" vertical="center"/>
    </xf>
    <xf numFmtId="0" fontId="46" fillId="0" borderId="0" xfId="0" applyFont="1" applyFill="1" applyBorder="1" applyAlignment="1">
      <alignment horizontal="center" vertical="top" wrapText="1"/>
    </xf>
    <xf numFmtId="49" fontId="46" fillId="0" borderId="0" xfId="0" applyNumberFormat="1" applyFont="1" applyFill="1" applyBorder="1" applyAlignment="1">
      <alignment horizontal="center" vertical="top" wrapText="1"/>
    </xf>
    <xf numFmtId="0" fontId="50" fillId="0" borderId="0" xfId="0" applyFont="1" applyFill="1" applyBorder="1" applyAlignment="1">
      <alignment horizontal="justify" vertical="top" wrapText="1"/>
    </xf>
    <xf numFmtId="167" fontId="50" fillId="0" borderId="0" xfId="0" applyNumberFormat="1" applyFont="1" applyFill="1" applyBorder="1" applyAlignment="1">
      <alignment horizontal="center" vertical="top" wrapText="1"/>
    </xf>
    <xf numFmtId="0" fontId="46" fillId="0" borderId="0" xfId="0" applyFont="1" applyFill="1" applyAlignment="1">
      <alignment horizontal="left"/>
    </xf>
    <xf numFmtId="0" fontId="46" fillId="0" borderId="0" xfId="0" applyFont="1" applyFill="1" applyAlignment="1">
      <alignment wrapText="1"/>
    </xf>
    <xf numFmtId="3" fontId="47" fillId="0" borderId="16" xfId="0" applyNumberFormat="1" applyFont="1" applyFill="1" applyBorder="1" applyAlignment="1">
      <alignment horizontal="center" vertical="top" wrapText="1"/>
    </xf>
    <xf numFmtId="164" fontId="46" fillId="0" borderId="0" xfId="0" applyNumberFormat="1" applyFont="1" applyFill="1" applyAlignment="1">
      <alignment horizontal="left" vertical="center"/>
    </xf>
    <xf numFmtId="167" fontId="46" fillId="0" borderId="0" xfId="0" applyNumberFormat="1" applyFont="1" applyFill="1" applyBorder="1" applyAlignment="1">
      <alignment horizontal="left" vertical="top"/>
    </xf>
    <xf numFmtId="0" fontId="46" fillId="0" borderId="0" xfId="0" applyNumberFormat="1" applyFont="1" applyFill="1" applyAlignment="1" applyProtection="1">
      <alignment horizontal="left"/>
    </xf>
    <xf numFmtId="0" fontId="44" fillId="0" borderId="0" xfId="0" applyFont="1" applyFill="1" applyAlignment="1"/>
    <xf numFmtId="0" fontId="46" fillId="0" borderId="0" xfId="0" applyNumberFormat="1" applyFont="1" applyFill="1" applyAlignment="1" applyProtection="1">
      <alignment horizontal="center" vertical="center" wrapText="1"/>
    </xf>
    <xf numFmtId="3" fontId="46" fillId="0" borderId="0" xfId="0" applyNumberFormat="1" applyFont="1" applyFill="1" applyAlignment="1" applyProtection="1">
      <alignment horizontal="center" vertical="center" wrapText="1"/>
    </xf>
    <xf numFmtId="0" fontId="47" fillId="0" borderId="0" xfId="0" applyFont="1" applyFill="1" applyBorder="1" applyAlignment="1">
      <alignment horizontal="center"/>
    </xf>
    <xf numFmtId="3" fontId="47" fillId="0" borderId="0" xfId="0" applyNumberFormat="1" applyFont="1" applyFill="1" applyBorder="1" applyAlignment="1" applyProtection="1">
      <alignment horizontal="center" vertical="top"/>
    </xf>
    <xf numFmtId="0" fontId="47" fillId="0" borderId="5" xfId="0" applyFont="1" applyFill="1" applyBorder="1" applyAlignment="1">
      <alignment horizontal="center" vertical="center" wrapText="1"/>
    </xf>
    <xf numFmtId="3" fontId="47" fillId="0" borderId="5" xfId="0" applyNumberFormat="1" applyFont="1" applyFill="1" applyBorder="1" applyAlignment="1">
      <alignment horizontal="center" vertical="center" wrapText="1"/>
    </xf>
    <xf numFmtId="0" fontId="47" fillId="0" borderId="0" xfId="0" applyFont="1" applyFill="1" applyAlignment="1">
      <alignment horizontal="center"/>
    </xf>
    <xf numFmtId="49" fontId="48" fillId="0" borderId="5" xfId="0" applyNumberFormat="1" applyFont="1" applyFill="1" applyBorder="1" applyAlignment="1">
      <alignment horizontal="center" vertical="top" wrapText="1"/>
    </xf>
    <xf numFmtId="3" fontId="48" fillId="0" borderId="5" xfId="48" applyNumberFormat="1" applyFont="1" applyFill="1" applyBorder="1" applyAlignment="1">
      <alignment horizontal="center" vertical="top"/>
    </xf>
    <xf numFmtId="49" fontId="47" fillId="0" borderId="5" xfId="0" applyNumberFormat="1" applyFont="1" applyFill="1" applyBorder="1" applyAlignment="1">
      <alignment horizontal="center" vertical="top"/>
    </xf>
    <xf numFmtId="0" fontId="47" fillId="0" borderId="5" xfId="0" applyFont="1" applyFill="1" applyBorder="1" applyAlignment="1">
      <alignment vertical="top" wrapText="1"/>
    </xf>
    <xf numFmtId="0" fontId="47" fillId="0" borderId="8" xfId="0" applyFont="1" applyFill="1" applyBorder="1" applyAlignment="1">
      <alignment horizontal="center" vertical="top" wrapText="1"/>
    </xf>
    <xf numFmtId="3" fontId="47" fillId="0" borderId="5" xfId="48" applyNumberFormat="1" applyFont="1" applyFill="1" applyBorder="1" applyAlignment="1">
      <alignment horizontal="center" vertical="top"/>
    </xf>
    <xf numFmtId="0" fontId="47" fillId="0" borderId="5" xfId="0" applyNumberFormat="1" applyFont="1" applyFill="1" applyBorder="1" applyAlignment="1">
      <alignment horizontal="left" vertical="top" wrapText="1"/>
    </xf>
    <xf numFmtId="0" fontId="47" fillId="0" borderId="8" xfId="0" applyNumberFormat="1" applyFont="1" applyFill="1" applyBorder="1" applyAlignment="1">
      <alignment horizontal="center" vertical="top" wrapText="1"/>
    </xf>
    <xf numFmtId="3" fontId="47" fillId="0" borderId="9" xfId="48" applyNumberFormat="1" applyFont="1" applyFill="1" applyBorder="1" applyAlignment="1">
      <alignment horizontal="center" vertical="top"/>
    </xf>
    <xf numFmtId="0" fontId="48" fillId="0" borderId="5" xfId="0" applyFont="1" applyFill="1" applyBorder="1" applyAlignment="1">
      <alignment vertical="top" wrapText="1"/>
    </xf>
    <xf numFmtId="0" fontId="47" fillId="0" borderId="17" xfId="0" applyFont="1" applyFill="1" applyBorder="1" applyAlignment="1">
      <alignment horizontal="center" vertical="top" wrapText="1"/>
    </xf>
    <xf numFmtId="3" fontId="47" fillId="0" borderId="12" xfId="48" applyNumberFormat="1" applyFont="1" applyFill="1" applyBorder="1" applyAlignment="1">
      <alignment horizontal="center" vertical="top"/>
    </xf>
    <xf numFmtId="0" fontId="47" fillId="0" borderId="5" xfId="0" applyNumberFormat="1" applyFont="1" applyFill="1" applyBorder="1" applyAlignment="1">
      <alignment horizontal="center" vertical="top" wrapText="1"/>
    </xf>
    <xf numFmtId="0" fontId="48" fillId="0" borderId="5" xfId="0" applyFont="1" applyFill="1" applyBorder="1" applyAlignment="1">
      <alignment horizontal="center" vertical="top"/>
    </xf>
    <xf numFmtId="0" fontId="48" fillId="0" borderId="5" xfId="0" applyFont="1" applyFill="1" applyBorder="1" applyAlignment="1">
      <alignment horizontal="left" vertical="top"/>
    </xf>
    <xf numFmtId="3" fontId="47" fillId="0" borderId="5" xfId="0" applyNumberFormat="1" applyFont="1" applyFill="1" applyBorder="1" applyAlignment="1">
      <alignment horizontal="center" vertical="top"/>
    </xf>
    <xf numFmtId="0" fontId="48" fillId="0" borderId="5" xfId="0" applyNumberFormat="1" applyFont="1" applyFill="1" applyBorder="1" applyAlignment="1">
      <alignment horizontal="left" vertical="top" wrapText="1"/>
    </xf>
    <xf numFmtId="0" fontId="48" fillId="0" borderId="5" xfId="0" applyNumberFormat="1" applyFont="1" applyFill="1" applyBorder="1" applyAlignment="1">
      <alignment horizontal="center" vertical="top" wrapText="1"/>
    </xf>
    <xf numFmtId="167" fontId="47" fillId="0" borderId="5" xfId="48" applyNumberFormat="1" applyFont="1" applyFill="1" applyBorder="1" applyAlignment="1">
      <alignment vertical="top"/>
    </xf>
    <xf numFmtId="167" fontId="47" fillId="0" borderId="5" xfId="48" applyNumberFormat="1" applyFont="1" applyFill="1" applyBorder="1" applyAlignment="1">
      <alignment horizontal="center" vertical="top"/>
    </xf>
    <xf numFmtId="0" fontId="47" fillId="0" borderId="10" xfId="0" applyFont="1" applyFill="1" applyBorder="1" applyAlignment="1">
      <alignment vertical="top" wrapText="1"/>
    </xf>
    <xf numFmtId="0" fontId="47" fillId="0" borderId="10" xfId="0" applyFont="1" applyFill="1" applyBorder="1" applyAlignment="1">
      <alignment horizontal="center" vertical="top" wrapText="1"/>
    </xf>
    <xf numFmtId="3" fontId="47" fillId="0" borderId="10" xfId="0" applyNumberFormat="1" applyFont="1" applyFill="1" applyBorder="1" applyAlignment="1">
      <alignment horizontal="center" vertical="top"/>
    </xf>
    <xf numFmtId="0" fontId="47" fillId="0" borderId="14" xfId="0" applyFont="1" applyFill="1" applyBorder="1" applyAlignment="1">
      <alignment vertical="top" wrapText="1"/>
    </xf>
    <xf numFmtId="0" fontId="47" fillId="0" borderId="5" xfId="0" applyFont="1" applyFill="1" applyBorder="1" applyAlignment="1">
      <alignment horizontal="center" vertical="top"/>
    </xf>
    <xf numFmtId="0" fontId="47" fillId="0" borderId="5" xfId="0" applyFont="1" applyFill="1" applyBorder="1" applyAlignment="1">
      <alignment vertical="center" wrapText="1"/>
    </xf>
    <xf numFmtId="49" fontId="47" fillId="0" borderId="5" xfId="0" applyNumberFormat="1" applyFont="1" applyFill="1" applyBorder="1" applyAlignment="1" applyProtection="1">
      <alignment horizontal="left" vertical="top" wrapText="1"/>
    </xf>
    <xf numFmtId="49" fontId="47" fillId="0" borderId="5" xfId="0" applyNumberFormat="1" applyFont="1" applyFill="1" applyBorder="1" applyAlignment="1" applyProtection="1">
      <alignment horizontal="center" vertical="top" wrapText="1"/>
    </xf>
    <xf numFmtId="49" fontId="48" fillId="0" borderId="5" xfId="0" applyNumberFormat="1" applyFont="1" applyFill="1" applyBorder="1" applyAlignment="1">
      <alignment horizontal="left" vertical="top" wrapText="1"/>
    </xf>
    <xf numFmtId="49" fontId="47" fillId="0" borderId="5" xfId="0" applyNumberFormat="1" applyFont="1" applyFill="1" applyBorder="1" applyAlignment="1">
      <alignment horizontal="center" vertical="top" wrapText="1"/>
    </xf>
    <xf numFmtId="167" fontId="47" fillId="0" borderId="0" xfId="0" applyNumberFormat="1" applyFont="1" applyFill="1"/>
    <xf numFmtId="0" fontId="47" fillId="0" borderId="12" xfId="0" applyNumberFormat="1" applyFont="1" applyFill="1" applyBorder="1" applyAlignment="1">
      <alignment horizontal="left" vertical="top" wrapText="1"/>
    </xf>
    <xf numFmtId="0" fontId="49" fillId="0" borderId="5" xfId="0" applyFont="1" applyFill="1" applyBorder="1" applyAlignment="1">
      <alignment vertical="top" wrapText="1"/>
    </xf>
    <xf numFmtId="0" fontId="48" fillId="0" borderId="5" xfId="0" applyFont="1" applyFill="1" applyBorder="1" applyAlignment="1">
      <alignment horizontal="justify" vertical="top" wrapText="1"/>
    </xf>
    <xf numFmtId="167" fontId="47" fillId="0" borderId="5" xfId="0" applyNumberFormat="1" applyFont="1" applyFill="1" applyBorder="1" applyAlignment="1">
      <alignment vertical="top"/>
    </xf>
    <xf numFmtId="167" fontId="47" fillId="0" borderId="0" xfId="0" applyNumberFormat="1" applyFont="1" applyFill="1" applyAlignment="1" applyProtection="1"/>
    <xf numFmtId="3" fontId="47" fillId="0" borderId="0" xfId="0" applyNumberFormat="1" applyFont="1" applyFill="1" applyAlignment="1" applyProtection="1"/>
    <xf numFmtId="3" fontId="46" fillId="0" borderId="0" xfId="0" applyNumberFormat="1" applyFont="1" applyFill="1" applyAlignment="1" applyProtection="1"/>
    <xf numFmtId="0" fontId="47" fillId="0" borderId="0" xfId="0" applyFont="1" applyFill="1" applyAlignment="1">
      <alignment horizontal="left" vertical="top" wrapText="1"/>
    </xf>
    <xf numFmtId="3" fontId="49" fillId="0" borderId="13" xfId="0" applyNumberFormat="1" applyFont="1" applyFill="1" applyBorder="1" applyAlignment="1">
      <alignment horizontal="center" vertical="center"/>
    </xf>
    <xf numFmtId="3" fontId="47" fillId="0" borderId="12" xfId="0" applyNumberFormat="1" applyFont="1" applyFill="1" applyBorder="1" applyAlignment="1">
      <alignment horizontal="center" vertical="center"/>
    </xf>
    <xf numFmtId="0" fontId="42" fillId="0" borderId="0" xfId="0" applyNumberFormat="1" applyFont="1" applyFill="1" applyAlignment="1" applyProtection="1">
      <alignment horizontal="center"/>
    </xf>
    <xf numFmtId="0" fontId="42" fillId="0" borderId="0" xfId="0" applyNumberFormat="1" applyFont="1" applyFill="1" applyAlignment="1" applyProtection="1"/>
    <xf numFmtId="0" fontId="42" fillId="0" borderId="0" xfId="0" applyNumberFormat="1" applyFont="1" applyFill="1" applyAlignment="1" applyProtection="1">
      <alignment horizontal="left" vertical="center" wrapText="1"/>
    </xf>
    <xf numFmtId="0" fontId="46" fillId="0" borderId="0" xfId="0" applyFont="1" applyFill="1" applyAlignment="1">
      <alignment horizontal="left" vertical="center"/>
    </xf>
    <xf numFmtId="0" fontId="47" fillId="0" borderId="5" xfId="0" applyNumberFormat="1" applyFont="1" applyFill="1" applyBorder="1" applyAlignment="1" applyProtection="1">
      <alignment horizontal="center" vertical="top" wrapText="1"/>
    </xf>
    <xf numFmtId="0" fontId="43" fillId="0" borderId="0" xfId="0" applyNumberFormat="1" applyFont="1" applyFill="1" applyAlignment="1" applyProtection="1">
      <alignment horizontal="center" vertical="center"/>
    </xf>
    <xf numFmtId="0" fontId="43" fillId="0" borderId="0" xfId="0" applyFont="1" applyFill="1" applyAlignment="1">
      <alignment horizontal="center" vertical="center"/>
    </xf>
    <xf numFmtId="0" fontId="46" fillId="0" borderId="0" xfId="0" applyFont="1" applyFill="1" applyAlignment="1">
      <alignment horizontal="left"/>
    </xf>
    <xf numFmtId="0" fontId="21" fillId="0" borderId="0" xfId="0" applyNumberFormat="1" applyFont="1" applyFill="1" applyAlignment="1" applyProtection="1">
      <alignment horizontal="center"/>
    </xf>
    <xf numFmtId="0" fontId="21" fillId="0" borderId="0" xfId="0" applyNumberFormat="1" applyFont="1" applyFill="1" applyAlignment="1" applyProtection="1"/>
    <xf numFmtId="0" fontId="21" fillId="0" borderId="0" xfId="0" applyNumberFormat="1" applyFont="1" applyFill="1" applyAlignment="1" applyProtection="1">
      <alignment vertical="top"/>
    </xf>
    <xf numFmtId="0" fontId="21" fillId="0" borderId="0" xfId="0" applyNumberFormat="1" applyFont="1" applyFill="1" applyAlignment="1" applyProtection="1">
      <alignment horizontal="left" vertical="center" wrapText="1"/>
    </xf>
    <xf numFmtId="0" fontId="23" fillId="0" borderId="0" xfId="0" applyNumberFormat="1" applyFont="1" applyFill="1" applyAlignment="1" applyProtection="1">
      <alignment horizontal="right" vertical="center"/>
    </xf>
    <xf numFmtId="0" fontId="22" fillId="0" borderId="0" xfId="0" applyNumberFormat="1" applyFont="1" applyFill="1" applyAlignment="1" applyProtection="1">
      <alignment horizontal="center"/>
    </xf>
    <xf numFmtId="0" fontId="25" fillId="0" borderId="5" xfId="0" applyNumberFormat="1" applyFont="1" applyFill="1" applyBorder="1" applyAlignment="1" applyProtection="1">
      <alignment horizontal="center" vertical="center" wrapText="1"/>
    </xf>
    <xf numFmtId="0" fontId="45" fillId="0" borderId="9" xfId="0" applyNumberFormat="1" applyFont="1" applyFill="1" applyBorder="1" applyAlignment="1" applyProtection="1">
      <alignment horizontal="center" vertical="top" wrapText="1"/>
    </xf>
    <xf numFmtId="0" fontId="44" fillId="0" borderId="12" xfId="0" applyFont="1" applyFill="1" applyBorder="1" applyAlignment="1">
      <alignment horizontal="center" vertical="top" wrapText="1"/>
    </xf>
    <xf numFmtId="0" fontId="44" fillId="0" borderId="10" xfId="0" applyFont="1" applyFill="1" applyBorder="1" applyAlignment="1">
      <alignment horizontal="center" vertical="top" wrapText="1"/>
    </xf>
    <xf numFmtId="0" fontId="41" fillId="0" borderId="0" xfId="0" applyNumberFormat="1" applyFont="1" applyFill="1" applyAlignment="1" applyProtection="1">
      <alignment horizontal="center"/>
    </xf>
    <xf numFmtId="0" fontId="44" fillId="0" borderId="0" xfId="0" applyFont="1" applyFill="1" applyAlignment="1">
      <alignment horizontal="center"/>
    </xf>
    <xf numFmtId="0" fontId="41" fillId="0" borderId="0" xfId="0" applyNumberFormat="1" applyFont="1" applyFill="1" applyAlignment="1" applyProtection="1"/>
    <xf numFmtId="0" fontId="44" fillId="0" borderId="0" xfId="0" applyFont="1" applyFill="1" applyAlignment="1"/>
    <xf numFmtId="0" fontId="41" fillId="0" borderId="0" xfId="0" applyNumberFormat="1" applyFont="1" applyFill="1" applyAlignment="1" applyProtection="1">
      <alignment vertical="top"/>
    </xf>
    <xf numFmtId="0" fontId="44" fillId="0" borderId="0" xfId="0" applyFont="1" applyFill="1" applyAlignment="1">
      <alignment vertical="top"/>
    </xf>
    <xf numFmtId="0" fontId="41" fillId="0" borderId="0" xfId="0" applyNumberFormat="1" applyFont="1" applyFill="1" applyAlignment="1" applyProtection="1">
      <alignment horizontal="left" vertical="center" wrapText="1"/>
    </xf>
    <xf numFmtId="0" fontId="44" fillId="0" borderId="0" xfId="0" applyFont="1" applyFill="1" applyAlignment="1">
      <alignment horizontal="left"/>
    </xf>
    <xf numFmtId="0" fontId="44" fillId="0" borderId="9" xfId="0" applyNumberFormat="1" applyFont="1" applyFill="1" applyBorder="1" applyAlignment="1" applyProtection="1">
      <alignment horizontal="center" vertical="top" wrapText="1"/>
    </xf>
    <xf numFmtId="0" fontId="56" fillId="0" borderId="9" xfId="0" applyNumberFormat="1" applyFont="1" applyFill="1" applyBorder="1" applyAlignment="1" applyProtection="1">
      <alignment horizontal="center" vertical="top" wrapText="1"/>
    </xf>
    <xf numFmtId="0" fontId="44" fillId="0" borderId="12" xfId="0" applyFont="1" applyFill="1" applyBorder="1" applyAlignment="1">
      <alignment vertical="top"/>
    </xf>
    <xf numFmtId="0" fontId="44" fillId="0" borderId="10" xfId="0" applyFont="1" applyFill="1" applyBorder="1" applyAlignment="1">
      <alignment vertical="top"/>
    </xf>
    <xf numFmtId="0" fontId="44" fillId="0" borderId="8" xfId="0" applyNumberFormat="1" applyFont="1" applyFill="1" applyBorder="1" applyAlignment="1" applyProtection="1">
      <alignment horizontal="center" vertical="top" wrapText="1"/>
    </xf>
    <xf numFmtId="0" fontId="44" fillId="0" borderId="14" xfId="0" applyFont="1" applyFill="1" applyBorder="1" applyAlignment="1">
      <alignment horizontal="center" vertical="top" wrapText="1"/>
    </xf>
    <xf numFmtId="0" fontId="54" fillId="0" borderId="0" xfId="0" applyNumberFormat="1" applyFont="1" applyFill="1" applyBorder="1" applyAlignment="1" applyProtection="1">
      <alignment horizontal="center" vertical="top" wrapText="1"/>
    </xf>
    <xf numFmtId="0" fontId="47" fillId="0" borderId="9" xfId="0" applyNumberFormat="1" applyFont="1" applyFill="1" applyBorder="1" applyAlignment="1" applyProtection="1">
      <alignment horizontal="center" vertical="top" wrapText="1"/>
    </xf>
    <xf numFmtId="0" fontId="47" fillId="0" borderId="8" xfId="0" applyNumberFormat="1" applyFont="1" applyFill="1" applyBorder="1" applyAlignment="1" applyProtection="1">
      <alignment horizontal="center" vertical="top" wrapText="1"/>
    </xf>
    <xf numFmtId="0" fontId="44" fillId="0" borderId="15" xfId="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left"/>
    </xf>
    <xf numFmtId="0" fontId="21" fillId="0" borderId="0" xfId="0" applyFont="1" applyFill="1" applyAlignment="1">
      <alignment horizontal="left" vertical="center"/>
    </xf>
    <xf numFmtId="0" fontId="15" fillId="0" borderId="5" xfId="0" applyNumberFormat="1" applyFont="1" applyFill="1" applyBorder="1" applyAlignment="1" applyProtection="1">
      <alignment horizontal="center" vertical="top" wrapText="1"/>
    </xf>
    <xf numFmtId="0" fontId="23" fillId="0" borderId="5" xfId="0" applyNumberFormat="1" applyFont="1" applyFill="1" applyBorder="1" applyAlignment="1" applyProtection="1">
      <alignment horizontal="center" vertical="top" wrapText="1"/>
    </xf>
    <xf numFmtId="0" fontId="24" fillId="0" borderId="5" xfId="0" applyNumberFormat="1" applyFont="1" applyFill="1" applyBorder="1" applyAlignment="1" applyProtection="1">
      <alignment horizontal="center" vertical="top" wrapText="1"/>
    </xf>
    <xf numFmtId="0" fontId="15" fillId="0" borderId="8" xfId="0" applyNumberFormat="1" applyFont="1" applyFill="1" applyBorder="1" applyAlignment="1" applyProtection="1">
      <alignment horizontal="center" vertical="top" wrapText="1"/>
    </xf>
    <xf numFmtId="0" fontId="15" fillId="0" borderId="14" xfId="0" applyNumberFormat="1" applyFont="1" applyFill="1" applyBorder="1" applyAlignment="1" applyProtection="1">
      <alignment horizontal="center" vertical="top" wrapText="1"/>
    </xf>
    <xf numFmtId="0" fontId="15" fillId="0" borderId="0" xfId="0" applyFont="1" applyAlignment="1"/>
    <xf numFmtId="0" fontId="15" fillId="0" borderId="0" xfId="0" applyFont="1" applyAlignment="1">
      <alignment vertical="top"/>
    </xf>
    <xf numFmtId="0" fontId="15" fillId="0" borderId="0" xfId="0" applyFont="1" applyAlignment="1">
      <alignment horizontal="left"/>
    </xf>
    <xf numFmtId="0" fontId="22" fillId="0" borderId="0" xfId="0" applyNumberFormat="1" applyFont="1" applyFill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vertical="top"/>
    </xf>
    <xf numFmtId="0" fontId="0" fillId="0" borderId="0" xfId="0" applyAlignment="1">
      <alignment horizontal="left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top" wrapText="1"/>
    </xf>
    <xf numFmtId="0" fontId="22" fillId="0" borderId="0" xfId="0" applyFont="1" applyAlignment="1">
      <alignment horizontal="center" vertical="center" wrapText="1"/>
    </xf>
    <xf numFmtId="0" fontId="24" fillId="23" borderId="9" xfId="0" applyFont="1" applyFill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top" wrapText="1"/>
    </xf>
    <xf numFmtId="0" fontId="25" fillId="23" borderId="8" xfId="0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4" xfId="0" applyBorder="1" applyAlignment="1">
      <alignment vertical="top"/>
    </xf>
    <xf numFmtId="0" fontId="43" fillId="0" borderId="0" xfId="0" applyNumberFormat="1" applyFont="1" applyFill="1" applyBorder="1" applyAlignment="1" applyProtection="1">
      <alignment horizontal="center" vertical="top" wrapText="1"/>
    </xf>
    <xf numFmtId="0" fontId="47" fillId="0" borderId="10" xfId="0" applyNumberFormat="1" applyFont="1" applyFill="1" applyBorder="1" applyAlignment="1" applyProtection="1">
      <alignment horizontal="center" vertical="top" wrapText="1"/>
    </xf>
    <xf numFmtId="0" fontId="47" fillId="0" borderId="9" xfId="0" applyFont="1" applyFill="1" applyBorder="1" applyAlignment="1">
      <alignment horizontal="center" vertical="top" wrapText="1"/>
    </xf>
    <xf numFmtId="0" fontId="47" fillId="0" borderId="10" xfId="0" applyFont="1" applyFill="1" applyBorder="1" applyAlignment="1">
      <alignment horizontal="center" vertical="top" wrapText="1"/>
    </xf>
    <xf numFmtId="0" fontId="53" fillId="0" borderId="14" xfId="0" applyFont="1" applyFill="1" applyBorder="1" applyAlignment="1">
      <alignment horizontal="center" vertical="top" wrapText="1"/>
    </xf>
    <xf numFmtId="0" fontId="53" fillId="0" borderId="0" xfId="0" applyFont="1" applyFill="1" applyAlignment="1"/>
    <xf numFmtId="0" fontId="50" fillId="0" borderId="0" xfId="0" applyNumberFormat="1" applyFont="1" applyFill="1" applyBorder="1" applyAlignment="1" applyProtection="1">
      <alignment horizontal="center" vertical="top" wrapText="1"/>
    </xf>
    <xf numFmtId="0" fontId="44" fillId="0" borderId="10" xfId="0" applyNumberFormat="1" applyFont="1" applyFill="1" applyBorder="1" applyAlignment="1" applyProtection="1">
      <alignment horizontal="center" vertical="top" wrapText="1"/>
    </xf>
  </cellXfs>
  <cellStyles count="5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_meresha_07" xfId="19"/>
    <cellStyle name="Normal_Доходи" xfId="20"/>
    <cellStyle name="Акцент1" xfId="21"/>
    <cellStyle name="Акцент2" xfId="22"/>
    <cellStyle name="Акцент3" xfId="23"/>
    <cellStyle name="Акцент4" xfId="24"/>
    <cellStyle name="Акцент5" xfId="25"/>
    <cellStyle name="Акцент6" xfId="26"/>
    <cellStyle name="Вывод" xfId="27"/>
    <cellStyle name="Вычисление" xfId="28"/>
    <cellStyle name="Звичайний 10" xfId="29"/>
    <cellStyle name="Звичайний 11" xfId="30"/>
    <cellStyle name="Звичайний 12" xfId="31"/>
    <cellStyle name="Звичайний 13" xfId="32"/>
    <cellStyle name="Звичайний 14" xfId="33"/>
    <cellStyle name="Звичайний 15" xfId="34"/>
    <cellStyle name="Звичайний 16" xfId="35"/>
    <cellStyle name="Звичайний 17" xfId="36"/>
    <cellStyle name="Звичайний 18" xfId="37"/>
    <cellStyle name="Звичайний 19" xfId="38"/>
    <cellStyle name="Звичайний 2" xfId="39"/>
    <cellStyle name="Звичайний 20" xfId="40"/>
    <cellStyle name="Звичайний 3" xfId="41"/>
    <cellStyle name="Звичайний 4" xfId="42"/>
    <cellStyle name="Звичайний 5" xfId="43"/>
    <cellStyle name="Звичайний 6" xfId="44"/>
    <cellStyle name="Звичайний 7" xfId="45"/>
    <cellStyle name="Звичайний 8" xfId="46"/>
    <cellStyle name="Звичайний 9" xfId="47"/>
    <cellStyle name="Звичайний_Додаток _ 3 зм_ни 4575" xfId="48"/>
    <cellStyle name="Итог" xfId="49"/>
    <cellStyle name="Нейтральный" xfId="50"/>
    <cellStyle name="Обычный" xfId="0" builtinId="0"/>
    <cellStyle name="Обычный 11 4" xfId="51"/>
    <cellStyle name="Обычный 2" xfId="52"/>
    <cellStyle name="Обычный 3" xfId="58"/>
    <cellStyle name="Плохой" xfId="53"/>
    <cellStyle name="Пояснение" xfId="54"/>
    <cellStyle name="Примечание" xfId="55"/>
    <cellStyle name="Стиль 1" xfId="56"/>
    <cellStyle name="Финансовый" xfId="57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53E040"/>
      <color rgb="FF99FF33"/>
      <color rgb="FF6600CC"/>
      <color rgb="FF008000"/>
      <color rgb="FFCC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N124"/>
  <sheetViews>
    <sheetView tabSelected="1" zoomScaleNormal="100" zoomScaleSheetLayoutView="84" workbookViewId="0">
      <selection activeCell="G131" sqref="G131"/>
    </sheetView>
  </sheetViews>
  <sheetFormatPr defaultColWidth="9.1640625" defaultRowHeight="12.75"/>
  <cols>
    <col min="1" max="1" width="16.5" style="225" customWidth="1"/>
    <col min="2" max="2" width="138" style="225" customWidth="1"/>
    <col min="3" max="3" width="20.1640625" style="225" customWidth="1"/>
    <col min="4" max="4" width="19.5" style="225" customWidth="1"/>
    <col min="5" max="5" width="17.1640625" style="225" customWidth="1"/>
    <col min="6" max="6" width="17.33203125" style="225" customWidth="1"/>
    <col min="7" max="7" width="9.1640625" style="225" customWidth="1"/>
    <col min="8" max="8" width="22" style="226" customWidth="1"/>
    <col min="9" max="239" width="9.1640625" style="226" customWidth="1"/>
    <col min="240" max="248" width="9.1640625" style="225" customWidth="1"/>
    <col min="249" max="16384" width="9.1640625" style="226"/>
  </cols>
  <sheetData>
    <row r="1" spans="1:248" s="223" customFormat="1" ht="20.25">
      <c r="A1" s="221"/>
      <c r="B1" s="221"/>
      <c r="C1" s="222"/>
      <c r="D1" s="552" t="s">
        <v>668</v>
      </c>
      <c r="E1" s="552"/>
      <c r="F1" s="552"/>
      <c r="G1" s="221"/>
      <c r="IF1" s="221"/>
      <c r="IG1" s="221"/>
      <c r="IH1" s="221"/>
      <c r="II1" s="221"/>
      <c r="IJ1" s="221"/>
      <c r="IK1" s="221"/>
      <c r="IL1" s="221"/>
      <c r="IM1" s="221"/>
      <c r="IN1" s="221"/>
    </row>
    <row r="2" spans="1:248" s="223" customFormat="1" ht="20.25">
      <c r="A2" s="221"/>
      <c r="B2" s="221"/>
      <c r="C2" s="222"/>
      <c r="D2" s="553" t="s">
        <v>686</v>
      </c>
      <c r="E2" s="553"/>
      <c r="F2" s="553"/>
      <c r="G2" s="221"/>
      <c r="IF2" s="221"/>
      <c r="IG2" s="221"/>
      <c r="IH2" s="221"/>
      <c r="II2" s="221"/>
      <c r="IJ2" s="221"/>
      <c r="IK2" s="221"/>
      <c r="IL2" s="221"/>
      <c r="IM2" s="221"/>
      <c r="IN2" s="221"/>
    </row>
    <row r="3" spans="1:248" s="223" customFormat="1" ht="20.25">
      <c r="A3" s="221"/>
      <c r="B3" s="221"/>
      <c r="C3" s="222"/>
      <c r="D3" s="553" t="s">
        <v>687</v>
      </c>
      <c r="E3" s="553"/>
      <c r="F3" s="553"/>
      <c r="G3" s="221"/>
      <c r="IF3" s="221"/>
      <c r="IG3" s="221"/>
      <c r="IH3" s="221"/>
      <c r="II3" s="221"/>
      <c r="IJ3" s="221"/>
      <c r="IK3" s="221"/>
      <c r="IL3" s="221"/>
      <c r="IM3" s="221"/>
      <c r="IN3" s="221"/>
    </row>
    <row r="4" spans="1:248" s="223" customFormat="1" ht="20.25">
      <c r="A4" s="221"/>
      <c r="B4" s="221"/>
      <c r="C4" s="224"/>
      <c r="D4" s="554" t="s">
        <v>995</v>
      </c>
      <c r="E4" s="554"/>
      <c r="F4" s="554"/>
      <c r="G4" s="221"/>
      <c r="H4" s="221"/>
      <c r="IF4" s="221"/>
      <c r="IG4" s="221"/>
      <c r="IH4" s="221"/>
      <c r="II4" s="221"/>
      <c r="IJ4" s="221"/>
      <c r="IK4" s="221"/>
      <c r="IL4" s="221"/>
      <c r="IM4" s="221"/>
      <c r="IN4" s="221"/>
    </row>
    <row r="5" spans="1:248" ht="16.5" customHeight="1">
      <c r="A5" s="557" t="s">
        <v>787</v>
      </c>
      <c r="B5" s="558"/>
      <c r="C5" s="558"/>
      <c r="D5" s="558"/>
      <c r="E5" s="558"/>
    </row>
    <row r="6" spans="1:248" ht="18">
      <c r="B6" s="227"/>
      <c r="C6" s="227"/>
      <c r="D6" s="227"/>
      <c r="E6" s="227"/>
      <c r="F6" s="228" t="s">
        <v>709</v>
      </c>
    </row>
    <row r="7" spans="1:248" s="230" customFormat="1" ht="17.25" customHeight="1">
      <c r="A7" s="556" t="s">
        <v>0</v>
      </c>
      <c r="B7" s="556" t="s">
        <v>7</v>
      </c>
      <c r="C7" s="556" t="s">
        <v>23</v>
      </c>
      <c r="D7" s="556" t="s">
        <v>20</v>
      </c>
      <c r="E7" s="556" t="s">
        <v>21</v>
      </c>
      <c r="F7" s="556"/>
      <c r="G7" s="229"/>
      <c r="IF7" s="229"/>
      <c r="IG7" s="229"/>
      <c r="IH7" s="229"/>
      <c r="II7" s="229"/>
      <c r="IJ7" s="229"/>
      <c r="IK7" s="229"/>
      <c r="IL7" s="229"/>
      <c r="IM7" s="229"/>
      <c r="IN7" s="229"/>
    </row>
    <row r="8" spans="1:248" s="230" customFormat="1" ht="45">
      <c r="A8" s="556"/>
      <c r="B8" s="556"/>
      <c r="C8" s="556"/>
      <c r="D8" s="556"/>
      <c r="E8" s="231" t="s">
        <v>23</v>
      </c>
      <c r="F8" s="231" t="s">
        <v>761</v>
      </c>
      <c r="G8" s="229"/>
      <c r="IF8" s="229"/>
      <c r="IG8" s="229"/>
      <c r="IH8" s="229"/>
      <c r="II8" s="229"/>
      <c r="IJ8" s="229"/>
      <c r="IK8" s="229"/>
      <c r="IL8" s="229"/>
      <c r="IM8" s="229"/>
      <c r="IN8" s="229"/>
    </row>
    <row r="9" spans="1:248" s="230" customFormat="1" ht="15">
      <c r="A9" s="232">
        <v>1</v>
      </c>
      <c r="B9" s="232">
        <v>2</v>
      </c>
      <c r="C9" s="232">
        <v>3</v>
      </c>
      <c r="D9" s="232">
        <v>4</v>
      </c>
      <c r="E9" s="232">
        <v>5</v>
      </c>
      <c r="F9" s="232">
        <v>6</v>
      </c>
      <c r="G9" s="229"/>
      <c r="IF9" s="229"/>
      <c r="IG9" s="229"/>
      <c r="IH9" s="229"/>
      <c r="II9" s="229"/>
      <c r="IJ9" s="229"/>
      <c r="IK9" s="229"/>
      <c r="IL9" s="229"/>
      <c r="IM9" s="229"/>
      <c r="IN9" s="229"/>
    </row>
    <row r="10" spans="1:248" s="230" customFormat="1" ht="15.75">
      <c r="A10" s="233">
        <v>10000000</v>
      </c>
      <c r="B10" s="233" t="s">
        <v>8</v>
      </c>
      <c r="C10" s="234">
        <f>D10+E10</f>
        <v>5948700000</v>
      </c>
      <c r="D10" s="234">
        <f>D11+D23+D44+D17</f>
        <v>5946000000</v>
      </c>
      <c r="E10" s="234">
        <f>E11+E23+E44</f>
        <v>2700000</v>
      </c>
      <c r="F10" s="234">
        <f>F11+F23+F44</f>
        <v>0</v>
      </c>
      <c r="G10" s="235"/>
    </row>
    <row r="11" spans="1:248" s="230" customFormat="1" ht="15.75">
      <c r="A11" s="233">
        <v>11000000</v>
      </c>
      <c r="B11" s="236" t="s">
        <v>9</v>
      </c>
      <c r="C11" s="234">
        <f>D11+E11</f>
        <v>3805000000</v>
      </c>
      <c r="D11" s="237">
        <f>D12</f>
        <v>3805000000</v>
      </c>
      <c r="E11" s="237">
        <f t="shared" ref="E11:F11" si="0">E12</f>
        <v>0</v>
      </c>
      <c r="F11" s="237">
        <f t="shared" si="0"/>
        <v>0</v>
      </c>
      <c r="G11" s="238"/>
    </row>
    <row r="12" spans="1:248" s="230" customFormat="1" ht="15.75">
      <c r="A12" s="239">
        <v>11010000</v>
      </c>
      <c r="B12" s="240" t="s">
        <v>762</v>
      </c>
      <c r="C12" s="234">
        <f>D12+E12</f>
        <v>3805000000</v>
      </c>
      <c r="D12" s="237">
        <f>D13+D14+D15+D16</f>
        <v>3805000000</v>
      </c>
      <c r="E12" s="237">
        <f t="shared" ref="E12:F12" si="1">E13+E14+E15+E16</f>
        <v>0</v>
      </c>
      <c r="F12" s="237">
        <f t="shared" si="1"/>
        <v>0</v>
      </c>
      <c r="G12" s="238"/>
    </row>
    <row r="13" spans="1:248" s="230" customFormat="1" ht="30">
      <c r="A13" s="239">
        <v>11010100</v>
      </c>
      <c r="B13" s="240" t="s">
        <v>55</v>
      </c>
      <c r="C13" s="241">
        <f t="shared" ref="C13:C22" si="2">D13+E13</f>
        <v>3357000000</v>
      </c>
      <c r="D13" s="242">
        <v>3357000000</v>
      </c>
      <c r="E13" s="242">
        <v>0</v>
      </c>
      <c r="F13" s="242">
        <v>0</v>
      </c>
      <c r="G13" s="238"/>
    </row>
    <row r="14" spans="1:248" s="230" customFormat="1" ht="31.5" customHeight="1">
      <c r="A14" s="239">
        <v>11010200</v>
      </c>
      <c r="B14" s="240" t="s">
        <v>56</v>
      </c>
      <c r="C14" s="241">
        <f t="shared" si="2"/>
        <v>254300000</v>
      </c>
      <c r="D14" s="242">
        <v>254300000</v>
      </c>
      <c r="E14" s="242">
        <v>0</v>
      </c>
      <c r="F14" s="242">
        <v>0</v>
      </c>
      <c r="G14" s="238"/>
    </row>
    <row r="15" spans="1:248" s="230" customFormat="1" ht="15.75" customHeight="1">
      <c r="A15" s="239">
        <v>11010400</v>
      </c>
      <c r="B15" s="240" t="s">
        <v>57</v>
      </c>
      <c r="C15" s="241">
        <f t="shared" si="2"/>
        <v>95000000</v>
      </c>
      <c r="D15" s="242">
        <v>95000000</v>
      </c>
      <c r="E15" s="242">
        <v>0</v>
      </c>
      <c r="F15" s="242">
        <v>0</v>
      </c>
      <c r="G15" s="238"/>
    </row>
    <row r="16" spans="1:248" s="230" customFormat="1" ht="16.5" customHeight="1">
      <c r="A16" s="239">
        <v>11010500</v>
      </c>
      <c r="B16" s="240" t="s">
        <v>58</v>
      </c>
      <c r="C16" s="241">
        <f t="shared" si="2"/>
        <v>98700000</v>
      </c>
      <c r="D16" s="242">
        <v>98700000</v>
      </c>
      <c r="E16" s="242">
        <v>0</v>
      </c>
      <c r="F16" s="242">
        <v>0</v>
      </c>
      <c r="G16" s="238"/>
    </row>
    <row r="17" spans="1:7" s="230" customFormat="1" ht="15.75">
      <c r="A17" s="233">
        <v>14000000</v>
      </c>
      <c r="B17" s="236" t="s">
        <v>596</v>
      </c>
      <c r="C17" s="234">
        <f t="shared" si="2"/>
        <v>387000000</v>
      </c>
      <c r="D17" s="237">
        <f>D18+D20+D22</f>
        <v>387000000</v>
      </c>
      <c r="E17" s="237">
        <v>0</v>
      </c>
      <c r="F17" s="237">
        <v>0</v>
      </c>
      <c r="G17" s="238"/>
    </row>
    <row r="18" spans="1:7" s="230" customFormat="1" ht="15.75">
      <c r="A18" s="233">
        <v>14020000</v>
      </c>
      <c r="B18" s="236" t="s">
        <v>597</v>
      </c>
      <c r="C18" s="234">
        <f t="shared" si="2"/>
        <v>27090000</v>
      </c>
      <c r="D18" s="237">
        <f>D19</f>
        <v>27090000</v>
      </c>
      <c r="E18" s="242">
        <v>0</v>
      </c>
      <c r="F18" s="242">
        <v>0</v>
      </c>
      <c r="G18" s="238"/>
    </row>
    <row r="19" spans="1:7" s="230" customFormat="1" ht="15">
      <c r="A19" s="239">
        <v>14021900</v>
      </c>
      <c r="B19" s="240" t="s">
        <v>598</v>
      </c>
      <c r="C19" s="241">
        <f t="shared" si="2"/>
        <v>27090000</v>
      </c>
      <c r="D19" s="242">
        <v>27090000</v>
      </c>
      <c r="E19" s="242">
        <v>0</v>
      </c>
      <c r="F19" s="242">
        <v>0</v>
      </c>
      <c r="G19" s="238"/>
    </row>
    <row r="20" spans="1:7" s="230" customFormat="1" ht="16.5" customHeight="1">
      <c r="A20" s="233">
        <v>14030000</v>
      </c>
      <c r="B20" s="236" t="s">
        <v>599</v>
      </c>
      <c r="C20" s="234">
        <f t="shared" si="2"/>
        <v>110295000</v>
      </c>
      <c r="D20" s="237">
        <f>D21</f>
        <v>110295000</v>
      </c>
      <c r="E20" s="242">
        <v>0</v>
      </c>
      <c r="F20" s="242">
        <v>0</v>
      </c>
      <c r="G20" s="238"/>
    </row>
    <row r="21" spans="1:7" s="230" customFormat="1" ht="15">
      <c r="A21" s="239">
        <v>14031900</v>
      </c>
      <c r="B21" s="240" t="s">
        <v>598</v>
      </c>
      <c r="C21" s="241">
        <f t="shared" si="2"/>
        <v>110295000</v>
      </c>
      <c r="D21" s="242">
        <v>110295000</v>
      </c>
      <c r="E21" s="242">
        <v>0</v>
      </c>
      <c r="F21" s="242">
        <v>0</v>
      </c>
      <c r="G21" s="238"/>
    </row>
    <row r="22" spans="1:7" s="230" customFormat="1" ht="15.75" customHeight="1">
      <c r="A22" s="233">
        <v>14040000</v>
      </c>
      <c r="B22" s="236" t="s">
        <v>59</v>
      </c>
      <c r="C22" s="234">
        <f t="shared" si="2"/>
        <v>249615000</v>
      </c>
      <c r="D22" s="237">
        <v>249615000</v>
      </c>
      <c r="E22" s="242">
        <v>0</v>
      </c>
      <c r="F22" s="242">
        <v>0</v>
      </c>
      <c r="G22" s="238"/>
    </row>
    <row r="23" spans="1:7" s="230" customFormat="1" ht="15.75">
      <c r="A23" s="233">
        <v>18000000</v>
      </c>
      <c r="B23" s="236" t="s">
        <v>60</v>
      </c>
      <c r="C23" s="234">
        <f>D23+E23</f>
        <v>1754000000</v>
      </c>
      <c r="D23" s="237">
        <f>D24+D35+D38+D41</f>
        <v>1754000000</v>
      </c>
      <c r="E23" s="237">
        <f>E24+E35+E38+E41</f>
        <v>0</v>
      </c>
      <c r="F23" s="237">
        <f>F24+F35+F38+F41</f>
        <v>0</v>
      </c>
      <c r="G23" s="238"/>
    </row>
    <row r="24" spans="1:7" s="230" customFormat="1" ht="15.75">
      <c r="A24" s="233">
        <v>18010000</v>
      </c>
      <c r="B24" s="236" t="s">
        <v>61</v>
      </c>
      <c r="C24" s="234">
        <f>D24+E24</f>
        <v>648000000</v>
      </c>
      <c r="D24" s="237">
        <f>D25+D26+D27+D28+D29+D30+D31+D32+D33+D34</f>
        <v>648000000</v>
      </c>
      <c r="E24" s="237">
        <f>E25+E26</f>
        <v>0</v>
      </c>
      <c r="F24" s="237">
        <f>F25+F26</f>
        <v>0</v>
      </c>
      <c r="G24" s="238"/>
    </row>
    <row r="25" spans="1:7" s="230" customFormat="1" ht="30">
      <c r="A25" s="239">
        <v>18010100</v>
      </c>
      <c r="B25" s="240" t="s">
        <v>62</v>
      </c>
      <c r="C25" s="241">
        <f t="shared" ref="C25:C64" si="3">D25+E25</f>
        <v>6253000</v>
      </c>
      <c r="D25" s="242">
        <v>6253000</v>
      </c>
      <c r="E25" s="242">
        <v>0</v>
      </c>
      <c r="F25" s="242">
        <f t="shared" ref="F25:F40" si="4">E25</f>
        <v>0</v>
      </c>
      <c r="G25" s="238"/>
    </row>
    <row r="26" spans="1:7" s="230" customFormat="1" ht="30">
      <c r="A26" s="239">
        <v>18010200</v>
      </c>
      <c r="B26" s="240" t="s">
        <v>63</v>
      </c>
      <c r="C26" s="241">
        <f t="shared" si="3"/>
        <v>15379000</v>
      </c>
      <c r="D26" s="242">
        <v>15379000</v>
      </c>
      <c r="E26" s="242">
        <v>0</v>
      </c>
      <c r="F26" s="242">
        <f t="shared" si="4"/>
        <v>0</v>
      </c>
      <c r="G26" s="238"/>
    </row>
    <row r="27" spans="1:7" s="230" customFormat="1" ht="30">
      <c r="A27" s="239">
        <v>18010300</v>
      </c>
      <c r="B27" s="240" t="s">
        <v>64</v>
      </c>
      <c r="C27" s="241">
        <f t="shared" si="3"/>
        <v>11661000</v>
      </c>
      <c r="D27" s="242">
        <v>11661000</v>
      </c>
      <c r="E27" s="242">
        <v>0</v>
      </c>
      <c r="F27" s="242">
        <f t="shared" si="4"/>
        <v>0</v>
      </c>
      <c r="G27" s="238"/>
    </row>
    <row r="28" spans="1:7" s="230" customFormat="1" ht="30">
      <c r="A28" s="239">
        <v>18010400</v>
      </c>
      <c r="B28" s="240" t="s">
        <v>65</v>
      </c>
      <c r="C28" s="241">
        <f t="shared" si="3"/>
        <v>135707000</v>
      </c>
      <c r="D28" s="242">
        <v>135707000</v>
      </c>
      <c r="E28" s="242">
        <v>0</v>
      </c>
      <c r="F28" s="242">
        <f t="shared" si="4"/>
        <v>0</v>
      </c>
      <c r="G28" s="238"/>
    </row>
    <row r="29" spans="1:7" s="230" customFormat="1" ht="15">
      <c r="A29" s="239">
        <v>18010500</v>
      </c>
      <c r="B29" s="240" t="s">
        <v>66</v>
      </c>
      <c r="C29" s="241">
        <f>D29+E29</f>
        <v>124700000</v>
      </c>
      <c r="D29" s="242">
        <v>124700000</v>
      </c>
      <c r="E29" s="242">
        <v>0</v>
      </c>
      <c r="F29" s="242">
        <v>0</v>
      </c>
      <c r="G29" s="238"/>
    </row>
    <row r="30" spans="1:7" s="230" customFormat="1" ht="15">
      <c r="A30" s="239">
        <v>18010600</v>
      </c>
      <c r="B30" s="240" t="s">
        <v>763</v>
      </c>
      <c r="C30" s="241">
        <f>D30+E30</f>
        <v>314416000</v>
      </c>
      <c r="D30" s="242">
        <v>314416000</v>
      </c>
      <c r="E30" s="242">
        <v>0</v>
      </c>
      <c r="F30" s="242">
        <v>0</v>
      </c>
      <c r="G30" s="238"/>
    </row>
    <row r="31" spans="1:7" s="230" customFormat="1" ht="15">
      <c r="A31" s="239">
        <v>18010700</v>
      </c>
      <c r="B31" s="240" t="s">
        <v>67</v>
      </c>
      <c r="C31" s="241">
        <f>D31+E31</f>
        <v>2300000</v>
      </c>
      <c r="D31" s="242">
        <v>2300000</v>
      </c>
      <c r="E31" s="242">
        <v>0</v>
      </c>
      <c r="F31" s="242">
        <v>0</v>
      </c>
      <c r="G31" s="238"/>
    </row>
    <row r="32" spans="1:7" s="230" customFormat="1" ht="15">
      <c r="A32" s="239">
        <v>18010900</v>
      </c>
      <c r="B32" s="240" t="s">
        <v>68</v>
      </c>
      <c r="C32" s="241">
        <f>D32+E32</f>
        <v>29584000</v>
      </c>
      <c r="D32" s="242">
        <v>29584000</v>
      </c>
      <c r="E32" s="242">
        <v>0</v>
      </c>
      <c r="F32" s="242">
        <v>0</v>
      </c>
      <c r="G32" s="238"/>
    </row>
    <row r="33" spans="1:7" s="230" customFormat="1" ht="15">
      <c r="A33" s="239">
        <v>18011000</v>
      </c>
      <c r="B33" s="240" t="s">
        <v>69</v>
      </c>
      <c r="C33" s="241">
        <f t="shared" si="3"/>
        <v>3930000</v>
      </c>
      <c r="D33" s="242">
        <v>3930000</v>
      </c>
      <c r="E33" s="242">
        <v>0</v>
      </c>
      <c r="F33" s="242">
        <f t="shared" si="4"/>
        <v>0</v>
      </c>
      <c r="G33" s="238"/>
    </row>
    <row r="34" spans="1:7" s="230" customFormat="1" ht="15">
      <c r="A34" s="239">
        <v>18011100</v>
      </c>
      <c r="B34" s="240" t="s">
        <v>70</v>
      </c>
      <c r="C34" s="241">
        <f t="shared" si="3"/>
        <v>4070000</v>
      </c>
      <c r="D34" s="242">
        <v>4070000</v>
      </c>
      <c r="E34" s="242">
        <v>0</v>
      </c>
      <c r="F34" s="242">
        <f t="shared" si="4"/>
        <v>0</v>
      </c>
      <c r="G34" s="238"/>
    </row>
    <row r="35" spans="1:7" s="230" customFormat="1" ht="15.75">
      <c r="A35" s="233">
        <v>18020000</v>
      </c>
      <c r="B35" s="236" t="s">
        <v>71</v>
      </c>
      <c r="C35" s="234">
        <f>D35+E35</f>
        <v>12000000</v>
      </c>
      <c r="D35" s="237">
        <f>D36+D37</f>
        <v>12000000</v>
      </c>
      <c r="E35" s="242">
        <v>0</v>
      </c>
      <c r="F35" s="242">
        <f t="shared" si="4"/>
        <v>0</v>
      </c>
      <c r="G35" s="238"/>
    </row>
    <row r="36" spans="1:7" s="230" customFormat="1" ht="15">
      <c r="A36" s="239">
        <v>18020100</v>
      </c>
      <c r="B36" s="240" t="s">
        <v>72</v>
      </c>
      <c r="C36" s="241">
        <f>D36+E36</f>
        <v>11000000</v>
      </c>
      <c r="D36" s="242">
        <v>11000000</v>
      </c>
      <c r="E36" s="242">
        <v>0</v>
      </c>
      <c r="F36" s="242">
        <f t="shared" si="4"/>
        <v>0</v>
      </c>
      <c r="G36" s="238"/>
    </row>
    <row r="37" spans="1:7" s="230" customFormat="1" ht="15">
      <c r="A37" s="239">
        <v>18020200</v>
      </c>
      <c r="B37" s="240" t="s">
        <v>73</v>
      </c>
      <c r="C37" s="241">
        <f>D37+E37</f>
        <v>1000000</v>
      </c>
      <c r="D37" s="242">
        <v>1000000</v>
      </c>
      <c r="E37" s="242">
        <v>0</v>
      </c>
      <c r="F37" s="242">
        <f t="shared" si="4"/>
        <v>0</v>
      </c>
      <c r="G37" s="238"/>
    </row>
    <row r="38" spans="1:7" s="230" customFormat="1" ht="15.75">
      <c r="A38" s="233">
        <v>18030000</v>
      </c>
      <c r="B38" s="236" t="s">
        <v>74</v>
      </c>
      <c r="C38" s="234">
        <f t="shared" si="3"/>
        <v>7000000</v>
      </c>
      <c r="D38" s="237">
        <f>D39+D40</f>
        <v>7000000</v>
      </c>
      <c r="E38" s="237">
        <v>0</v>
      </c>
      <c r="F38" s="237">
        <f t="shared" si="4"/>
        <v>0</v>
      </c>
      <c r="G38" s="238"/>
    </row>
    <row r="39" spans="1:7" s="230" customFormat="1" ht="15">
      <c r="A39" s="239">
        <v>18030100</v>
      </c>
      <c r="B39" s="240" t="s">
        <v>764</v>
      </c>
      <c r="C39" s="241">
        <f t="shared" si="3"/>
        <v>3845000</v>
      </c>
      <c r="D39" s="242">
        <v>3845000</v>
      </c>
      <c r="E39" s="242">
        <v>0</v>
      </c>
      <c r="F39" s="242">
        <f t="shared" si="4"/>
        <v>0</v>
      </c>
      <c r="G39" s="238"/>
    </row>
    <row r="40" spans="1:7" s="230" customFormat="1" ht="15">
      <c r="A40" s="239">
        <v>18030200</v>
      </c>
      <c r="B40" s="240" t="s">
        <v>75</v>
      </c>
      <c r="C40" s="241">
        <f t="shared" si="3"/>
        <v>3155000</v>
      </c>
      <c r="D40" s="242">
        <v>3155000</v>
      </c>
      <c r="E40" s="242">
        <v>0</v>
      </c>
      <c r="F40" s="242">
        <f t="shared" si="4"/>
        <v>0</v>
      </c>
      <c r="G40" s="238"/>
    </row>
    <row r="41" spans="1:7" s="230" customFormat="1" ht="15.75">
      <c r="A41" s="233">
        <v>18050000</v>
      </c>
      <c r="B41" s="236" t="s">
        <v>76</v>
      </c>
      <c r="C41" s="234">
        <f>D41+E41</f>
        <v>1087000000</v>
      </c>
      <c r="D41" s="237">
        <f>D42+D43</f>
        <v>1087000000</v>
      </c>
      <c r="E41" s="237">
        <f t="shared" ref="E41:F41" si="5">E42+E43</f>
        <v>0</v>
      </c>
      <c r="F41" s="237">
        <f t="shared" si="5"/>
        <v>0</v>
      </c>
      <c r="G41" s="238"/>
    </row>
    <row r="42" spans="1:7" s="230" customFormat="1" ht="15">
      <c r="A42" s="239">
        <v>18050300</v>
      </c>
      <c r="B42" s="240" t="s">
        <v>77</v>
      </c>
      <c r="C42" s="241">
        <f t="shared" si="3"/>
        <v>180442000</v>
      </c>
      <c r="D42" s="242">
        <v>180442000</v>
      </c>
      <c r="E42" s="242">
        <v>0</v>
      </c>
      <c r="F42" s="242">
        <f>E42</f>
        <v>0</v>
      </c>
      <c r="G42" s="238"/>
    </row>
    <row r="43" spans="1:7" s="230" customFormat="1" ht="15">
      <c r="A43" s="239">
        <v>18050400</v>
      </c>
      <c r="B43" s="240" t="s">
        <v>78</v>
      </c>
      <c r="C43" s="241">
        <f t="shared" si="3"/>
        <v>906558000</v>
      </c>
      <c r="D43" s="242">
        <v>906558000</v>
      </c>
      <c r="E43" s="242">
        <v>0</v>
      </c>
      <c r="F43" s="242">
        <v>0</v>
      </c>
      <c r="G43" s="238"/>
    </row>
    <row r="44" spans="1:7" s="230" customFormat="1" ht="15.75">
      <c r="A44" s="233">
        <v>19000000</v>
      </c>
      <c r="B44" s="236" t="s">
        <v>10</v>
      </c>
      <c r="C44" s="234">
        <f t="shared" si="3"/>
        <v>2700000</v>
      </c>
      <c r="D44" s="237">
        <f>D45</f>
        <v>0</v>
      </c>
      <c r="E44" s="237">
        <f>E45</f>
        <v>2700000</v>
      </c>
      <c r="F44" s="237">
        <f>F45</f>
        <v>0</v>
      </c>
      <c r="G44" s="238"/>
    </row>
    <row r="45" spans="1:7" s="230" customFormat="1" ht="15.75">
      <c r="A45" s="233">
        <v>19010000</v>
      </c>
      <c r="B45" s="236" t="s">
        <v>79</v>
      </c>
      <c r="C45" s="234">
        <f t="shared" si="3"/>
        <v>2700000</v>
      </c>
      <c r="D45" s="237">
        <f>D46</f>
        <v>0</v>
      </c>
      <c r="E45" s="237">
        <f>SUM(E46:E48)</f>
        <v>2700000</v>
      </c>
      <c r="F45" s="237">
        <f t="shared" ref="F45" si="6">F46</f>
        <v>0</v>
      </c>
      <c r="G45" s="238"/>
    </row>
    <row r="46" spans="1:7" s="230" customFormat="1" ht="15" customHeight="1">
      <c r="A46" s="239">
        <v>19010100</v>
      </c>
      <c r="B46" s="240" t="s">
        <v>80</v>
      </c>
      <c r="C46" s="241">
        <f t="shared" si="3"/>
        <v>812000</v>
      </c>
      <c r="D46" s="242">
        <v>0</v>
      </c>
      <c r="E46" s="242">
        <v>812000</v>
      </c>
      <c r="F46" s="242">
        <v>0</v>
      </c>
      <c r="G46" s="238"/>
    </row>
    <row r="47" spans="1:7" s="230" customFormat="1" ht="15">
      <c r="A47" s="239">
        <v>19010200</v>
      </c>
      <c r="B47" s="240" t="s">
        <v>684</v>
      </c>
      <c r="C47" s="241">
        <f t="shared" si="3"/>
        <v>1523000</v>
      </c>
      <c r="D47" s="242">
        <v>0</v>
      </c>
      <c r="E47" s="242">
        <v>1523000</v>
      </c>
      <c r="F47" s="242">
        <v>0</v>
      </c>
      <c r="G47" s="238"/>
    </row>
    <row r="48" spans="1:7" s="230" customFormat="1" ht="30">
      <c r="A48" s="239">
        <v>19010300</v>
      </c>
      <c r="B48" s="240" t="s">
        <v>685</v>
      </c>
      <c r="C48" s="241">
        <f t="shared" si="3"/>
        <v>365000</v>
      </c>
      <c r="D48" s="242">
        <v>0</v>
      </c>
      <c r="E48" s="242">
        <v>365000</v>
      </c>
      <c r="F48" s="242">
        <v>0</v>
      </c>
      <c r="G48" s="238"/>
    </row>
    <row r="49" spans="1:8" s="230" customFormat="1" ht="15.75">
      <c r="A49" s="233">
        <v>20000000</v>
      </c>
      <c r="B49" s="236" t="s">
        <v>11</v>
      </c>
      <c r="C49" s="234">
        <f>D49+E49</f>
        <v>500587900</v>
      </c>
      <c r="D49" s="237">
        <f>D50+D59+D74</f>
        <v>285800000</v>
      </c>
      <c r="E49" s="237">
        <f>E50+E59+E74+E82+E81</f>
        <v>214787900</v>
      </c>
      <c r="F49" s="237">
        <f>F50+F59+F74+F82+F81</f>
        <v>100000000</v>
      </c>
      <c r="G49" s="238"/>
    </row>
    <row r="50" spans="1:8" s="230" customFormat="1" ht="15.75">
      <c r="A50" s="233">
        <v>21000000</v>
      </c>
      <c r="B50" s="236" t="s">
        <v>12</v>
      </c>
      <c r="C50" s="234">
        <f t="shared" si="3"/>
        <v>55200000</v>
      </c>
      <c r="D50" s="237">
        <f>D51+D53+D54</f>
        <v>55200000</v>
      </c>
      <c r="E50" s="237">
        <f>E51++E54</f>
        <v>0</v>
      </c>
      <c r="F50" s="237">
        <f>F51++F54</f>
        <v>0</v>
      </c>
      <c r="G50" s="238"/>
    </row>
    <row r="51" spans="1:8" s="245" customFormat="1" ht="46.5" customHeight="1">
      <c r="A51" s="233">
        <v>21010000</v>
      </c>
      <c r="B51" s="243" t="s">
        <v>765</v>
      </c>
      <c r="C51" s="234">
        <f>D51+E51</f>
        <v>1200000</v>
      </c>
      <c r="D51" s="237">
        <f>D52</f>
        <v>1200000</v>
      </c>
      <c r="E51" s="237">
        <v>0</v>
      </c>
      <c r="F51" s="237">
        <v>0</v>
      </c>
      <c r="G51" s="244"/>
    </row>
    <row r="52" spans="1:8" s="230" customFormat="1" ht="30">
      <c r="A52" s="239">
        <v>21010300</v>
      </c>
      <c r="B52" s="246" t="s">
        <v>81</v>
      </c>
      <c r="C52" s="241">
        <f t="shared" si="3"/>
        <v>1200000</v>
      </c>
      <c r="D52" s="242">
        <v>1200000</v>
      </c>
      <c r="E52" s="242">
        <v>0</v>
      </c>
      <c r="F52" s="242">
        <v>0</v>
      </c>
      <c r="G52" s="238"/>
    </row>
    <row r="53" spans="1:8" s="245" customFormat="1" ht="15.75">
      <c r="A53" s="233">
        <v>21050000</v>
      </c>
      <c r="B53" s="247" t="s">
        <v>766</v>
      </c>
      <c r="C53" s="234">
        <f t="shared" si="3"/>
        <v>40000000</v>
      </c>
      <c r="D53" s="237">
        <v>40000000</v>
      </c>
      <c r="E53" s="237">
        <v>0</v>
      </c>
      <c r="F53" s="237">
        <v>0</v>
      </c>
      <c r="G53" s="244"/>
    </row>
    <row r="54" spans="1:8" s="230" customFormat="1" ht="15.75">
      <c r="A54" s="233">
        <v>21080000</v>
      </c>
      <c r="B54" s="236" t="s">
        <v>82</v>
      </c>
      <c r="C54" s="234">
        <f>D54+E54</f>
        <v>14000000</v>
      </c>
      <c r="D54" s="237">
        <f>D55+D56+D57+D58</f>
        <v>14000000</v>
      </c>
      <c r="E54" s="237">
        <f>E55+E56+E57</f>
        <v>0</v>
      </c>
      <c r="F54" s="237">
        <f>F55+F56+F57</f>
        <v>0</v>
      </c>
      <c r="G54" s="238"/>
    </row>
    <row r="55" spans="1:8" s="230" customFormat="1" ht="15">
      <c r="A55" s="239">
        <v>21080500</v>
      </c>
      <c r="B55" s="240" t="s">
        <v>82</v>
      </c>
      <c r="C55" s="241">
        <f t="shared" si="3"/>
        <v>2000000</v>
      </c>
      <c r="D55" s="242">
        <v>2000000</v>
      </c>
      <c r="E55" s="242">
        <v>0</v>
      </c>
      <c r="F55" s="242">
        <v>0</v>
      </c>
      <c r="G55" s="238"/>
    </row>
    <row r="56" spans="1:8" s="230" customFormat="1" ht="15">
      <c r="A56" s="239">
        <v>21081100</v>
      </c>
      <c r="B56" s="240" t="s">
        <v>83</v>
      </c>
      <c r="C56" s="241">
        <f t="shared" si="3"/>
        <v>9000000</v>
      </c>
      <c r="D56" s="242">
        <v>9000000</v>
      </c>
      <c r="E56" s="242">
        <v>0</v>
      </c>
      <c r="F56" s="242">
        <v>0</v>
      </c>
      <c r="G56" s="238"/>
    </row>
    <row r="57" spans="1:8" s="245" customFormat="1" ht="30">
      <c r="A57" s="239">
        <v>21081500</v>
      </c>
      <c r="B57" s="240" t="s">
        <v>767</v>
      </c>
      <c r="C57" s="241">
        <f t="shared" si="3"/>
        <v>1000000</v>
      </c>
      <c r="D57" s="242">
        <v>1000000</v>
      </c>
      <c r="E57" s="237">
        <v>0</v>
      </c>
      <c r="F57" s="237">
        <v>0</v>
      </c>
      <c r="G57" s="244"/>
    </row>
    <row r="58" spans="1:8" s="245" customFormat="1" ht="15.75">
      <c r="A58" s="239">
        <v>21081700</v>
      </c>
      <c r="B58" s="240" t="s">
        <v>768</v>
      </c>
      <c r="C58" s="241">
        <f t="shared" si="3"/>
        <v>2000000</v>
      </c>
      <c r="D58" s="242">
        <v>2000000</v>
      </c>
      <c r="E58" s="237"/>
      <c r="F58" s="237"/>
      <c r="G58" s="244"/>
    </row>
    <row r="59" spans="1:8" s="230" customFormat="1" ht="15.75">
      <c r="A59" s="233">
        <v>22000000</v>
      </c>
      <c r="B59" s="236" t="s">
        <v>13</v>
      </c>
      <c r="C59" s="234">
        <f>D59+E59</f>
        <v>197100000</v>
      </c>
      <c r="D59" s="237">
        <f>D65+D70+D60</f>
        <v>197100000</v>
      </c>
      <c r="E59" s="237">
        <f>E65</f>
        <v>0</v>
      </c>
      <c r="F59" s="237">
        <v>0</v>
      </c>
      <c r="G59" s="238"/>
    </row>
    <row r="60" spans="1:8" s="230" customFormat="1" ht="15.75">
      <c r="A60" s="233">
        <v>22010000</v>
      </c>
      <c r="B60" s="236" t="s">
        <v>266</v>
      </c>
      <c r="C60" s="234">
        <f t="shared" si="3"/>
        <v>110100000</v>
      </c>
      <c r="D60" s="237">
        <f>D61+D62+D63+D64</f>
        <v>110100000</v>
      </c>
      <c r="E60" s="237">
        <f>E61+E62+E63+E64</f>
        <v>0</v>
      </c>
      <c r="F60" s="237">
        <f>F61+F62+F63+F64</f>
        <v>0</v>
      </c>
      <c r="G60" s="248"/>
      <c r="H60" s="238"/>
    </row>
    <row r="61" spans="1:8" s="230" customFormat="1" ht="30">
      <c r="A61" s="239">
        <v>22010300</v>
      </c>
      <c r="B61" s="240" t="s">
        <v>267</v>
      </c>
      <c r="C61" s="241">
        <f t="shared" si="3"/>
        <v>1800000</v>
      </c>
      <c r="D61" s="242">
        <v>1800000</v>
      </c>
      <c r="E61" s="242">
        <v>0</v>
      </c>
      <c r="F61" s="242">
        <v>0</v>
      </c>
      <c r="G61" s="248"/>
      <c r="H61" s="238"/>
    </row>
    <row r="62" spans="1:8" s="230" customFormat="1" ht="15">
      <c r="A62" s="249">
        <v>22012500</v>
      </c>
      <c r="B62" s="250" t="s">
        <v>94</v>
      </c>
      <c r="C62" s="241">
        <f t="shared" si="3"/>
        <v>106000000</v>
      </c>
      <c r="D62" s="242">
        <v>106000000</v>
      </c>
      <c r="E62" s="242">
        <v>0</v>
      </c>
      <c r="F62" s="242">
        <v>0</v>
      </c>
      <c r="G62" s="248"/>
      <c r="H62" s="238"/>
    </row>
    <row r="63" spans="1:8" s="230" customFormat="1" ht="15">
      <c r="A63" s="249">
        <v>22012600</v>
      </c>
      <c r="B63" s="251" t="s">
        <v>268</v>
      </c>
      <c r="C63" s="241">
        <f t="shared" si="3"/>
        <v>2000000</v>
      </c>
      <c r="D63" s="242">
        <v>2000000</v>
      </c>
      <c r="E63" s="242">
        <v>0</v>
      </c>
      <c r="F63" s="242">
        <v>0</v>
      </c>
      <c r="G63" s="248"/>
      <c r="H63" s="238"/>
    </row>
    <row r="64" spans="1:8" s="230" customFormat="1" ht="46.5" customHeight="1">
      <c r="A64" s="249">
        <v>22012900</v>
      </c>
      <c r="B64" s="252" t="s">
        <v>769</v>
      </c>
      <c r="C64" s="241">
        <f t="shared" si="3"/>
        <v>300000</v>
      </c>
      <c r="D64" s="242">
        <v>300000</v>
      </c>
      <c r="E64" s="242">
        <v>0</v>
      </c>
      <c r="F64" s="242">
        <v>0</v>
      </c>
      <c r="G64" s="248"/>
      <c r="H64" s="238"/>
    </row>
    <row r="65" spans="1:10" s="230" customFormat="1" ht="15.75" customHeight="1">
      <c r="A65" s="233">
        <v>22080000</v>
      </c>
      <c r="B65" s="236" t="s">
        <v>84</v>
      </c>
      <c r="C65" s="234">
        <f>D65+E65</f>
        <v>83000000</v>
      </c>
      <c r="D65" s="237">
        <f>D66</f>
        <v>83000000</v>
      </c>
      <c r="E65" s="237">
        <f>E66</f>
        <v>0</v>
      </c>
      <c r="F65" s="237">
        <v>0</v>
      </c>
      <c r="G65" s="253"/>
    </row>
    <row r="66" spans="1:10" s="230" customFormat="1" ht="30">
      <c r="A66" s="239">
        <v>22080400</v>
      </c>
      <c r="B66" s="240" t="s">
        <v>85</v>
      </c>
      <c r="C66" s="241">
        <f t="shared" ref="C66:C96" si="7">D66+E66</f>
        <v>83000000</v>
      </c>
      <c r="D66" s="242">
        <f>D67+D68+D69</f>
        <v>83000000</v>
      </c>
      <c r="E66" s="242">
        <v>0</v>
      </c>
      <c r="F66" s="242">
        <v>0</v>
      </c>
      <c r="G66" s="253"/>
    </row>
    <row r="67" spans="1:10" s="258" customFormat="1" ht="15">
      <c r="A67" s="254"/>
      <c r="B67" s="255" t="s">
        <v>86</v>
      </c>
      <c r="C67" s="241">
        <f t="shared" si="7"/>
        <v>49100000</v>
      </c>
      <c r="D67" s="242">
        <v>49100000</v>
      </c>
      <c r="E67" s="256">
        <v>0</v>
      </c>
      <c r="F67" s="256">
        <v>0</v>
      </c>
      <c r="G67" s="257"/>
    </row>
    <row r="68" spans="1:10" s="258" customFormat="1" ht="15">
      <c r="A68" s="254"/>
      <c r="B68" s="255" t="s">
        <v>87</v>
      </c>
      <c r="C68" s="241">
        <f t="shared" si="7"/>
        <v>2600000</v>
      </c>
      <c r="D68" s="242">
        <v>2600000</v>
      </c>
      <c r="E68" s="256">
        <v>0</v>
      </c>
      <c r="F68" s="256">
        <v>0</v>
      </c>
      <c r="G68" s="257"/>
    </row>
    <row r="69" spans="1:10" s="258" customFormat="1" ht="30">
      <c r="A69" s="254"/>
      <c r="B69" s="255" t="s">
        <v>88</v>
      </c>
      <c r="C69" s="241">
        <f t="shared" si="7"/>
        <v>31300000</v>
      </c>
      <c r="D69" s="242">
        <v>31300000</v>
      </c>
      <c r="E69" s="256">
        <v>0</v>
      </c>
      <c r="F69" s="256">
        <v>0</v>
      </c>
      <c r="G69" s="257"/>
    </row>
    <row r="70" spans="1:10" s="230" customFormat="1" ht="15.75">
      <c r="A70" s="233" t="s">
        <v>89</v>
      </c>
      <c r="B70" s="236" t="s">
        <v>90</v>
      </c>
      <c r="C70" s="234">
        <f t="shared" si="7"/>
        <v>4000000</v>
      </c>
      <c r="D70" s="237">
        <f>D71+D73+D72</f>
        <v>4000000</v>
      </c>
      <c r="E70" s="237">
        <f>E71+E73+E72</f>
        <v>0</v>
      </c>
      <c r="F70" s="237">
        <f>F71+F73+F72</f>
        <v>0</v>
      </c>
      <c r="G70" s="238"/>
    </row>
    <row r="71" spans="1:10" s="230" customFormat="1" ht="30">
      <c r="A71" s="239" t="s">
        <v>91</v>
      </c>
      <c r="B71" s="240" t="s">
        <v>92</v>
      </c>
      <c r="C71" s="241">
        <f t="shared" si="7"/>
        <v>3400000</v>
      </c>
      <c r="D71" s="242">
        <v>3400000</v>
      </c>
      <c r="E71" s="242">
        <v>0</v>
      </c>
      <c r="F71" s="242">
        <v>0</v>
      </c>
      <c r="G71" s="238"/>
    </row>
    <row r="72" spans="1:10" s="230" customFormat="1" ht="15">
      <c r="A72" s="239">
        <v>22090200</v>
      </c>
      <c r="B72" s="240" t="s">
        <v>93</v>
      </c>
      <c r="C72" s="241">
        <f t="shared" si="7"/>
        <v>200000</v>
      </c>
      <c r="D72" s="242">
        <v>200000</v>
      </c>
      <c r="E72" s="242">
        <v>0</v>
      </c>
      <c r="F72" s="242">
        <v>0</v>
      </c>
      <c r="G72" s="238"/>
    </row>
    <row r="73" spans="1:10" s="230" customFormat="1" ht="16.5" customHeight="1">
      <c r="A73" s="239" t="s">
        <v>600</v>
      </c>
      <c r="B73" s="240" t="s">
        <v>601</v>
      </c>
      <c r="C73" s="241">
        <f t="shared" si="7"/>
        <v>400000</v>
      </c>
      <c r="D73" s="242">
        <v>400000</v>
      </c>
      <c r="E73" s="242">
        <v>0</v>
      </c>
      <c r="F73" s="242">
        <v>0</v>
      </c>
      <c r="G73" s="238"/>
    </row>
    <row r="74" spans="1:10" s="230" customFormat="1" ht="15.75">
      <c r="A74" s="233" t="s">
        <v>95</v>
      </c>
      <c r="B74" s="236" t="s">
        <v>17</v>
      </c>
      <c r="C74" s="234">
        <f t="shared" si="7"/>
        <v>33500000</v>
      </c>
      <c r="D74" s="237">
        <f>D75+D76</f>
        <v>33500000</v>
      </c>
      <c r="E74" s="237">
        <f>E75+E76</f>
        <v>0</v>
      </c>
      <c r="F74" s="237">
        <f>F75+F76</f>
        <v>0</v>
      </c>
      <c r="G74" s="238"/>
    </row>
    <row r="75" spans="1:10" s="230" customFormat="1" ht="30">
      <c r="A75" s="239" t="s">
        <v>96</v>
      </c>
      <c r="B75" s="240" t="s">
        <v>770</v>
      </c>
      <c r="C75" s="241">
        <f t="shared" si="7"/>
        <v>200000</v>
      </c>
      <c r="D75" s="242">
        <v>200000</v>
      </c>
      <c r="E75" s="242">
        <v>0</v>
      </c>
      <c r="F75" s="242">
        <v>0</v>
      </c>
      <c r="G75" s="238"/>
    </row>
    <row r="76" spans="1:10" s="230" customFormat="1" ht="15.75">
      <c r="A76" s="233" t="s">
        <v>97</v>
      </c>
      <c r="B76" s="236" t="s">
        <v>82</v>
      </c>
      <c r="C76" s="234">
        <f t="shared" si="7"/>
        <v>33300000</v>
      </c>
      <c r="D76" s="237">
        <f>D77+D80</f>
        <v>33300000</v>
      </c>
      <c r="E76" s="237">
        <f>E77</f>
        <v>0</v>
      </c>
      <c r="F76" s="237">
        <v>0</v>
      </c>
      <c r="G76" s="238"/>
    </row>
    <row r="77" spans="1:10" s="230" customFormat="1" ht="15">
      <c r="A77" s="239" t="s">
        <v>98</v>
      </c>
      <c r="B77" s="240" t="s">
        <v>99</v>
      </c>
      <c r="C77" s="241">
        <f t="shared" si="7"/>
        <v>29600000</v>
      </c>
      <c r="D77" s="242">
        <f>D78+D79</f>
        <v>29600000</v>
      </c>
      <c r="E77" s="242">
        <f>E78+E79</f>
        <v>0</v>
      </c>
      <c r="F77" s="242">
        <v>0</v>
      </c>
      <c r="G77" s="238"/>
      <c r="J77" s="230" t="s">
        <v>100</v>
      </c>
    </row>
    <row r="78" spans="1:10" s="230" customFormat="1" ht="15">
      <c r="A78" s="239"/>
      <c r="B78" s="240" t="s">
        <v>602</v>
      </c>
      <c r="C78" s="241">
        <f t="shared" si="7"/>
        <v>26000000</v>
      </c>
      <c r="D78" s="242">
        <v>26000000</v>
      </c>
      <c r="E78" s="242">
        <v>0</v>
      </c>
      <c r="F78" s="242">
        <v>0</v>
      </c>
      <c r="G78" s="238"/>
    </row>
    <row r="79" spans="1:10" s="230" customFormat="1" ht="15">
      <c r="A79" s="239"/>
      <c r="B79" s="240" t="s">
        <v>101</v>
      </c>
      <c r="C79" s="241">
        <f t="shared" si="7"/>
        <v>3600000</v>
      </c>
      <c r="D79" s="242">
        <v>3600000</v>
      </c>
      <c r="E79" s="242">
        <v>0</v>
      </c>
      <c r="F79" s="242">
        <v>0</v>
      </c>
      <c r="G79" s="238"/>
    </row>
    <row r="80" spans="1:10" s="230" customFormat="1" ht="60.75" customHeight="1">
      <c r="A80" s="239">
        <v>24062200</v>
      </c>
      <c r="B80" s="240" t="s">
        <v>603</v>
      </c>
      <c r="C80" s="241">
        <f t="shared" si="7"/>
        <v>3700000</v>
      </c>
      <c r="D80" s="242">
        <v>3700000</v>
      </c>
      <c r="E80" s="242"/>
      <c r="F80" s="242"/>
      <c r="G80" s="238"/>
    </row>
    <row r="81" spans="1:7" s="230" customFormat="1" ht="15.75">
      <c r="A81" s="259">
        <v>24170000</v>
      </c>
      <c r="B81" s="260" t="s">
        <v>102</v>
      </c>
      <c r="C81" s="234">
        <f t="shared" si="7"/>
        <v>100000000</v>
      </c>
      <c r="D81" s="261">
        <v>0</v>
      </c>
      <c r="E81" s="261">
        <v>100000000</v>
      </c>
      <c r="F81" s="261">
        <f>E81</f>
        <v>100000000</v>
      </c>
      <c r="G81" s="238"/>
    </row>
    <row r="82" spans="1:7" s="230" customFormat="1" ht="15.75">
      <c r="A82" s="233" t="s">
        <v>103</v>
      </c>
      <c r="B82" s="236" t="s">
        <v>40</v>
      </c>
      <c r="C82" s="234">
        <f t="shared" si="7"/>
        <v>114787900</v>
      </c>
      <c r="D82" s="237">
        <v>0</v>
      </c>
      <c r="E82" s="237">
        <f>E83</f>
        <v>114787900</v>
      </c>
      <c r="F82" s="237">
        <v>0</v>
      </c>
      <c r="G82" s="238"/>
    </row>
    <row r="83" spans="1:7" s="230" customFormat="1" ht="17.25" customHeight="1">
      <c r="A83" s="233">
        <v>25010000</v>
      </c>
      <c r="B83" s="236" t="s">
        <v>104</v>
      </c>
      <c r="C83" s="241">
        <f t="shared" si="7"/>
        <v>114787900</v>
      </c>
      <c r="D83" s="242">
        <v>0</v>
      </c>
      <c r="E83" s="241">
        <f>E84+E85+E86+E87</f>
        <v>114787900</v>
      </c>
      <c r="F83" s="242">
        <v>0</v>
      </c>
      <c r="G83" s="238"/>
    </row>
    <row r="84" spans="1:7" s="230" customFormat="1" ht="15">
      <c r="A84" s="239">
        <v>25010100</v>
      </c>
      <c r="B84" s="240" t="s">
        <v>105</v>
      </c>
      <c r="C84" s="241">
        <f t="shared" si="7"/>
        <v>87387700</v>
      </c>
      <c r="D84" s="242">
        <v>0</v>
      </c>
      <c r="E84" s="241">
        <v>87387700</v>
      </c>
      <c r="F84" s="242">
        <v>0</v>
      </c>
      <c r="G84" s="238"/>
    </row>
    <row r="85" spans="1:7" s="230" customFormat="1" ht="15">
      <c r="A85" s="239">
        <v>25010200</v>
      </c>
      <c r="B85" s="240" t="s">
        <v>106</v>
      </c>
      <c r="C85" s="241">
        <f t="shared" si="7"/>
        <v>24733800</v>
      </c>
      <c r="D85" s="242">
        <v>0</v>
      </c>
      <c r="E85" s="241">
        <v>24733800</v>
      </c>
      <c r="F85" s="242">
        <v>0</v>
      </c>
      <c r="G85" s="238"/>
    </row>
    <row r="86" spans="1:7" s="230" customFormat="1" ht="15">
      <c r="A86" s="239">
        <v>25010300</v>
      </c>
      <c r="B86" s="240" t="s">
        <v>107</v>
      </c>
      <c r="C86" s="241">
        <f t="shared" si="7"/>
        <v>2611400</v>
      </c>
      <c r="D86" s="242">
        <v>0</v>
      </c>
      <c r="E86" s="241">
        <v>2611400</v>
      </c>
      <c r="F86" s="242">
        <v>0</v>
      </c>
      <c r="G86" s="238"/>
    </row>
    <row r="87" spans="1:7" s="230" customFormat="1" ht="18" customHeight="1">
      <c r="A87" s="239">
        <v>25010400</v>
      </c>
      <c r="B87" s="240" t="s">
        <v>108</v>
      </c>
      <c r="C87" s="241">
        <f t="shared" si="7"/>
        <v>55000</v>
      </c>
      <c r="D87" s="242">
        <v>0</v>
      </c>
      <c r="E87" s="241">
        <v>55000</v>
      </c>
      <c r="F87" s="242">
        <v>0</v>
      </c>
      <c r="G87" s="238"/>
    </row>
    <row r="88" spans="1:7" s="230" customFormat="1" ht="15.75">
      <c r="A88" s="233">
        <v>30000000</v>
      </c>
      <c r="B88" s="236" t="s">
        <v>18</v>
      </c>
      <c r="C88" s="234">
        <f t="shared" si="7"/>
        <v>163200000</v>
      </c>
      <c r="D88" s="234">
        <f>D89</f>
        <v>200000</v>
      </c>
      <c r="E88" s="234">
        <f>E89+E94</f>
        <v>163000000</v>
      </c>
      <c r="F88" s="234">
        <f>F89+F94</f>
        <v>163000000</v>
      </c>
      <c r="G88" s="238"/>
    </row>
    <row r="89" spans="1:7" s="230" customFormat="1" ht="15.75">
      <c r="A89" s="233">
        <v>31000000</v>
      </c>
      <c r="B89" s="236" t="s">
        <v>19</v>
      </c>
      <c r="C89" s="234">
        <f>D89+E89</f>
        <v>100200000</v>
      </c>
      <c r="D89" s="234">
        <f>D90+D92</f>
        <v>200000</v>
      </c>
      <c r="E89" s="234">
        <f>E93</f>
        <v>100000000</v>
      </c>
      <c r="F89" s="234">
        <f>F93</f>
        <v>100000000</v>
      </c>
      <c r="G89" s="238"/>
    </row>
    <row r="90" spans="1:7" s="245" customFormat="1" ht="47.25">
      <c r="A90" s="233">
        <v>31010000</v>
      </c>
      <c r="B90" s="236" t="s">
        <v>771</v>
      </c>
      <c r="C90" s="234">
        <f t="shared" si="7"/>
        <v>190000</v>
      </c>
      <c r="D90" s="234">
        <f>D91</f>
        <v>190000</v>
      </c>
      <c r="E90" s="234">
        <f>E91</f>
        <v>0</v>
      </c>
      <c r="F90" s="234">
        <f>F91</f>
        <v>0</v>
      </c>
      <c r="G90" s="244"/>
    </row>
    <row r="91" spans="1:7" s="230" customFormat="1" ht="29.25" customHeight="1">
      <c r="A91" s="239">
        <v>31010200</v>
      </c>
      <c r="B91" s="240" t="s">
        <v>109</v>
      </c>
      <c r="C91" s="241">
        <f t="shared" si="7"/>
        <v>190000</v>
      </c>
      <c r="D91" s="241">
        <v>190000</v>
      </c>
      <c r="E91" s="242">
        <v>0</v>
      </c>
      <c r="F91" s="242">
        <v>0</v>
      </c>
      <c r="G91" s="238"/>
    </row>
    <row r="92" spans="1:7" s="230" customFormat="1" ht="15">
      <c r="A92" s="239" t="s">
        <v>110</v>
      </c>
      <c r="B92" s="240" t="s">
        <v>772</v>
      </c>
      <c r="C92" s="241">
        <f t="shared" si="7"/>
        <v>10000</v>
      </c>
      <c r="D92" s="242">
        <v>10000</v>
      </c>
      <c r="E92" s="242">
        <v>0</v>
      </c>
      <c r="F92" s="242">
        <v>0</v>
      </c>
      <c r="G92" s="238"/>
    </row>
    <row r="93" spans="1:7" s="230" customFormat="1" ht="31.5">
      <c r="A93" s="233" t="s">
        <v>111</v>
      </c>
      <c r="B93" s="236" t="s">
        <v>773</v>
      </c>
      <c r="C93" s="234">
        <f t="shared" si="7"/>
        <v>100000000</v>
      </c>
      <c r="D93" s="237">
        <v>0</v>
      </c>
      <c r="E93" s="237">
        <v>100000000</v>
      </c>
      <c r="F93" s="237">
        <f>E93</f>
        <v>100000000</v>
      </c>
      <c r="G93" s="238"/>
    </row>
    <row r="94" spans="1:7" s="230" customFormat="1" ht="15.75">
      <c r="A94" s="233" t="s">
        <v>112</v>
      </c>
      <c r="B94" s="236" t="s">
        <v>113</v>
      </c>
      <c r="C94" s="234">
        <f t="shared" si="7"/>
        <v>63000000</v>
      </c>
      <c r="D94" s="237">
        <v>0</v>
      </c>
      <c r="E94" s="237">
        <f>E95</f>
        <v>63000000</v>
      </c>
      <c r="F94" s="237">
        <f>F95</f>
        <v>63000000</v>
      </c>
      <c r="G94" s="238"/>
    </row>
    <row r="95" spans="1:7" s="230" customFormat="1" ht="15.75">
      <c r="A95" s="233" t="s">
        <v>114</v>
      </c>
      <c r="B95" s="236" t="s">
        <v>115</v>
      </c>
      <c r="C95" s="234">
        <f t="shared" si="7"/>
        <v>63000000</v>
      </c>
      <c r="D95" s="237">
        <v>0</v>
      </c>
      <c r="E95" s="237">
        <f>E96</f>
        <v>63000000</v>
      </c>
      <c r="F95" s="237">
        <f>F96</f>
        <v>63000000</v>
      </c>
      <c r="G95" s="238"/>
    </row>
    <row r="96" spans="1:7" s="230" customFormat="1" ht="30.75" customHeight="1">
      <c r="A96" s="239">
        <v>33010100</v>
      </c>
      <c r="B96" s="240" t="s">
        <v>116</v>
      </c>
      <c r="C96" s="241">
        <f t="shared" si="7"/>
        <v>63000000</v>
      </c>
      <c r="D96" s="242">
        <v>0</v>
      </c>
      <c r="E96" s="242">
        <v>63000000</v>
      </c>
      <c r="F96" s="242">
        <f>E96</f>
        <v>63000000</v>
      </c>
      <c r="G96" s="238"/>
    </row>
    <row r="97" spans="1:28" s="230" customFormat="1" ht="15.75">
      <c r="A97" s="233">
        <v>90010100</v>
      </c>
      <c r="B97" s="236" t="s">
        <v>117</v>
      </c>
      <c r="C97" s="234">
        <f>D97+E97</f>
        <v>6612487900</v>
      </c>
      <c r="D97" s="237">
        <f>D10+D49+D88</f>
        <v>6232000000</v>
      </c>
      <c r="E97" s="237">
        <f>E10+E49+E88</f>
        <v>380487900</v>
      </c>
      <c r="F97" s="237">
        <f>F10+F49+F88</f>
        <v>263000000</v>
      </c>
      <c r="G97" s="238"/>
      <c r="H97" s="262"/>
    </row>
    <row r="98" spans="1:28" s="230" customFormat="1" ht="15.75">
      <c r="A98" s="233" t="s">
        <v>118</v>
      </c>
      <c r="B98" s="236" t="s">
        <v>119</v>
      </c>
      <c r="C98" s="234">
        <f>D98+E98</f>
        <v>3241069960</v>
      </c>
      <c r="D98" s="237">
        <f>D99+D102</f>
        <v>3241069960</v>
      </c>
      <c r="E98" s="237">
        <f t="shared" ref="E98:F98" si="8">E99+E102</f>
        <v>0</v>
      </c>
      <c r="F98" s="237">
        <f t="shared" si="8"/>
        <v>0</v>
      </c>
      <c r="G98" s="238"/>
    </row>
    <row r="99" spans="1:28" s="245" customFormat="1" ht="15.75">
      <c r="A99" s="233">
        <v>41030000</v>
      </c>
      <c r="B99" s="236" t="s">
        <v>989</v>
      </c>
      <c r="C99" s="234">
        <f>D99+E99</f>
        <v>1491972300</v>
      </c>
      <c r="D99" s="237">
        <f>D100+D101</f>
        <v>1491972300</v>
      </c>
      <c r="E99" s="237">
        <f t="shared" ref="E99:F99" si="9">E100+E101</f>
        <v>0</v>
      </c>
      <c r="F99" s="237">
        <f t="shared" si="9"/>
        <v>0</v>
      </c>
      <c r="G99" s="244"/>
    </row>
    <row r="100" spans="1:28" s="230" customFormat="1" ht="15">
      <c r="A100" s="263">
        <v>41033900</v>
      </c>
      <c r="B100" s="264" t="s">
        <v>120</v>
      </c>
      <c r="C100" s="265">
        <f>D100+E100</f>
        <v>940939700</v>
      </c>
      <c r="D100" s="266">
        <v>940939700</v>
      </c>
      <c r="E100" s="266">
        <v>0</v>
      </c>
      <c r="F100" s="266">
        <v>0</v>
      </c>
      <c r="G100" s="238"/>
    </row>
    <row r="101" spans="1:28" s="230" customFormat="1" ht="15">
      <c r="A101" s="239">
        <v>41034200</v>
      </c>
      <c r="B101" s="246" t="s">
        <v>121</v>
      </c>
      <c r="C101" s="241">
        <f>D101+E101</f>
        <v>551032600</v>
      </c>
      <c r="D101" s="242">
        <v>551032600</v>
      </c>
      <c r="E101" s="242">
        <v>0</v>
      </c>
      <c r="F101" s="242">
        <v>0</v>
      </c>
      <c r="G101" s="238"/>
    </row>
    <row r="102" spans="1:28" s="245" customFormat="1" ht="15.75">
      <c r="A102" s="233">
        <v>41050000</v>
      </c>
      <c r="B102" s="236" t="s">
        <v>988</v>
      </c>
      <c r="C102" s="234">
        <f t="shared" ref="C102:C107" si="10">D102+E102</f>
        <v>1749097660</v>
      </c>
      <c r="D102" s="237">
        <f>SUM(D103:D107)</f>
        <v>1749097660</v>
      </c>
      <c r="E102" s="237">
        <f>SUM(E103:E107)</f>
        <v>0</v>
      </c>
      <c r="F102" s="237">
        <f>SUM(F103:F107)</f>
        <v>0</v>
      </c>
      <c r="G102" s="244"/>
    </row>
    <row r="103" spans="1:28" s="230" customFormat="1" ht="60">
      <c r="A103" s="239">
        <v>41050100</v>
      </c>
      <c r="B103" s="240" t="s">
        <v>983</v>
      </c>
      <c r="C103" s="241">
        <f>D103+E103</f>
        <v>799847800</v>
      </c>
      <c r="D103" s="242">
        <v>799847800</v>
      </c>
      <c r="E103" s="242">
        <v>0</v>
      </c>
      <c r="F103" s="242">
        <v>0</v>
      </c>
      <c r="G103" s="238"/>
    </row>
    <row r="104" spans="1:28" s="230" customFormat="1" ht="92.25" customHeight="1">
      <c r="A104" s="239">
        <v>41050300</v>
      </c>
      <c r="B104" s="240" t="s">
        <v>982</v>
      </c>
      <c r="C104" s="241">
        <f t="shared" si="10"/>
        <v>942961200</v>
      </c>
      <c r="D104" s="242">
        <v>942961200</v>
      </c>
      <c r="E104" s="242">
        <v>0</v>
      </c>
      <c r="F104" s="242">
        <v>0</v>
      </c>
      <c r="G104" s="238"/>
    </row>
    <row r="105" spans="1:28" s="230" customFormat="1" ht="75">
      <c r="A105" s="239">
        <v>41050700</v>
      </c>
      <c r="B105" s="240" t="s">
        <v>951</v>
      </c>
      <c r="C105" s="241">
        <f t="shared" si="10"/>
        <v>3647500</v>
      </c>
      <c r="D105" s="242">
        <v>3647500</v>
      </c>
      <c r="E105" s="242">
        <v>0</v>
      </c>
      <c r="F105" s="242">
        <v>0</v>
      </c>
      <c r="G105" s="238"/>
    </row>
    <row r="106" spans="1:28" s="230" customFormat="1" ht="30">
      <c r="A106" s="239">
        <v>41051000</v>
      </c>
      <c r="B106" s="240" t="s">
        <v>971</v>
      </c>
      <c r="C106" s="241">
        <f t="shared" si="10"/>
        <v>2599260</v>
      </c>
      <c r="D106" s="242">
        <v>2599260</v>
      </c>
      <c r="E106" s="242">
        <v>0</v>
      </c>
      <c r="F106" s="242">
        <v>0</v>
      </c>
      <c r="G106" s="238"/>
    </row>
    <row r="107" spans="1:28" s="230" customFormat="1" ht="30">
      <c r="A107" s="239">
        <v>41051500</v>
      </c>
      <c r="B107" s="240" t="s">
        <v>976</v>
      </c>
      <c r="C107" s="241">
        <f t="shared" si="10"/>
        <v>41900</v>
      </c>
      <c r="D107" s="242">
        <v>41900</v>
      </c>
      <c r="E107" s="242">
        <v>0</v>
      </c>
      <c r="F107" s="242">
        <v>0</v>
      </c>
      <c r="G107" s="238"/>
    </row>
    <row r="108" spans="1:28" s="230" customFormat="1" ht="15.75">
      <c r="A108" s="267">
        <v>90010200</v>
      </c>
      <c r="B108" s="268" t="s">
        <v>41</v>
      </c>
      <c r="C108" s="234">
        <f>C97+C98</f>
        <v>9853557860</v>
      </c>
      <c r="D108" s="237">
        <f>D97+D98</f>
        <v>9473069960</v>
      </c>
      <c r="E108" s="237">
        <f>E97+E98</f>
        <v>380487900</v>
      </c>
      <c r="F108" s="237">
        <f>F97+F98</f>
        <v>263000000</v>
      </c>
      <c r="G108" s="238"/>
    </row>
    <row r="109" spans="1:28" s="223" customFormat="1" ht="20.25">
      <c r="A109" s="269"/>
      <c r="B109" s="270"/>
      <c r="C109" s="271"/>
      <c r="D109" s="269"/>
      <c r="E109" s="272"/>
    </row>
    <row r="110" spans="1:28" ht="49.5" customHeight="1"/>
    <row r="111" spans="1:28" s="278" customFormat="1" ht="18">
      <c r="A111" s="273" t="s">
        <v>688</v>
      </c>
      <c r="B111" s="273"/>
      <c r="C111" s="273"/>
      <c r="D111" s="274"/>
      <c r="E111" s="275" t="s">
        <v>689</v>
      </c>
      <c r="F111" s="276"/>
      <c r="G111" s="277"/>
      <c r="H111" s="277"/>
      <c r="J111" s="279"/>
      <c r="K111" s="279"/>
      <c r="L111" s="280"/>
      <c r="N111" s="281"/>
      <c r="P111" s="282"/>
      <c r="Q111" s="283"/>
      <c r="R111" s="284"/>
      <c r="S111" s="285"/>
      <c r="T111" s="285"/>
      <c r="U111" s="285"/>
      <c r="V111" s="285"/>
      <c r="W111" s="286"/>
      <c r="X111" s="287"/>
      <c r="Y111" s="287"/>
      <c r="Z111" s="287"/>
      <c r="AA111" s="287"/>
      <c r="AB111" s="287"/>
    </row>
    <row r="112" spans="1:28" s="278" customFormat="1" ht="30.75" customHeight="1">
      <c r="A112" s="273"/>
      <c r="B112" s="273"/>
      <c r="C112" s="273"/>
      <c r="D112" s="274"/>
      <c r="E112" s="288"/>
      <c r="F112" s="276"/>
      <c r="G112" s="277"/>
      <c r="H112" s="277"/>
      <c r="I112" s="275"/>
      <c r="J112" s="279"/>
      <c r="K112" s="279"/>
      <c r="L112" s="280"/>
      <c r="N112" s="281"/>
      <c r="P112" s="282"/>
      <c r="Q112" s="289"/>
      <c r="R112" s="290"/>
      <c r="S112" s="285"/>
      <c r="T112" s="285"/>
      <c r="U112" s="285"/>
      <c r="V112" s="285"/>
      <c r="W112" s="286"/>
      <c r="X112" s="287"/>
      <c r="Y112" s="287"/>
      <c r="Z112" s="287"/>
      <c r="AA112" s="287"/>
      <c r="AB112" s="287"/>
    </row>
    <row r="113" spans="1:23" s="278" customFormat="1" ht="18.75" customHeight="1">
      <c r="A113" s="281" t="s">
        <v>122</v>
      </c>
      <c r="B113" s="281"/>
      <c r="C113" s="281"/>
      <c r="E113" s="280"/>
      <c r="F113" s="280"/>
      <c r="G113" s="291"/>
      <c r="H113" s="291"/>
      <c r="I113" s="280"/>
      <c r="J113" s="280"/>
      <c r="K113" s="280"/>
      <c r="L113" s="280"/>
      <c r="N113" s="281"/>
      <c r="P113" s="292"/>
      <c r="Q113" s="289"/>
      <c r="R113" s="284"/>
      <c r="S113" s="293"/>
      <c r="T113" s="293"/>
      <c r="U113" s="293"/>
      <c r="V113" s="293"/>
      <c r="W113" s="294"/>
    </row>
    <row r="114" spans="1:23" s="278" customFormat="1" ht="23.25" customHeight="1">
      <c r="A114" s="281" t="s">
        <v>161</v>
      </c>
      <c r="B114" s="281"/>
      <c r="C114" s="281"/>
      <c r="E114" s="280" t="s">
        <v>124</v>
      </c>
      <c r="F114" s="280"/>
      <c r="G114" s="291"/>
      <c r="H114" s="291"/>
      <c r="I114" s="280"/>
      <c r="J114" s="280"/>
      <c r="K114" s="280"/>
      <c r="L114" s="280"/>
      <c r="N114" s="281"/>
      <c r="O114" s="292"/>
      <c r="P114" s="292"/>
      <c r="Q114" s="295"/>
      <c r="R114" s="290"/>
      <c r="S114" s="293"/>
      <c r="T114" s="293"/>
      <c r="U114" s="293"/>
      <c r="V114" s="293"/>
      <c r="W114" s="294"/>
    </row>
    <row r="115" spans="1:23" s="278" customFormat="1" ht="27" customHeight="1">
      <c r="A115" s="281"/>
      <c r="B115" s="281"/>
      <c r="C115" s="281"/>
      <c r="E115" s="280"/>
      <c r="F115" s="280"/>
      <c r="G115" s="291"/>
      <c r="H115" s="291"/>
      <c r="I115" s="280"/>
      <c r="J115" s="280"/>
      <c r="K115" s="280"/>
      <c r="L115" s="280"/>
      <c r="N115" s="281"/>
      <c r="P115" s="292"/>
      <c r="R115" s="296"/>
      <c r="S115" s="293"/>
      <c r="T115" s="293"/>
      <c r="U115" s="293"/>
      <c r="V115" s="293"/>
      <c r="W115" s="294"/>
    </row>
    <row r="116" spans="1:23" s="278" customFormat="1" ht="18.75">
      <c r="A116" s="559" t="s">
        <v>345</v>
      </c>
      <c r="B116" s="559"/>
      <c r="C116" s="559"/>
      <c r="D116" s="559"/>
      <c r="E116" s="280"/>
      <c r="F116" s="280"/>
      <c r="G116" s="291"/>
      <c r="H116" s="291"/>
      <c r="I116" s="280"/>
      <c r="J116" s="280"/>
      <c r="L116" s="280"/>
      <c r="N116" s="281"/>
      <c r="P116" s="292"/>
      <c r="R116" s="297"/>
      <c r="S116" s="293"/>
      <c r="T116" s="293"/>
      <c r="U116" s="293"/>
      <c r="V116" s="293"/>
      <c r="W116" s="294"/>
    </row>
    <row r="117" spans="1:23" s="278" customFormat="1" ht="18.75">
      <c r="A117" s="555" t="s">
        <v>346</v>
      </c>
      <c r="B117" s="555"/>
      <c r="C117" s="555"/>
      <c r="D117" s="555"/>
      <c r="E117" s="280" t="s">
        <v>125</v>
      </c>
      <c r="F117" s="280"/>
      <c r="G117" s="291"/>
      <c r="H117" s="291"/>
      <c r="I117" s="280"/>
      <c r="J117" s="280"/>
      <c r="N117" s="281"/>
      <c r="P117" s="292"/>
      <c r="R117" s="297"/>
      <c r="S117" s="293"/>
      <c r="T117" s="293"/>
      <c r="U117" s="293"/>
      <c r="V117" s="293"/>
      <c r="W117" s="294"/>
    </row>
    <row r="118" spans="1:23" s="278" customFormat="1" ht="33.75" customHeight="1">
      <c r="A118" s="275"/>
      <c r="B118" s="275"/>
      <c r="C118" s="275"/>
      <c r="D118" s="275"/>
      <c r="E118" s="280"/>
      <c r="F118" s="280"/>
      <c r="G118" s="291"/>
      <c r="H118" s="291"/>
      <c r="I118" s="280"/>
      <c r="J118" s="280"/>
      <c r="N118" s="281"/>
      <c r="P118" s="292"/>
      <c r="R118" s="297"/>
      <c r="S118" s="293"/>
      <c r="T118" s="293"/>
      <c r="U118" s="293"/>
      <c r="V118" s="293"/>
      <c r="W118" s="294"/>
    </row>
    <row r="119" spans="1:23" s="278" customFormat="1" ht="33.75" customHeight="1">
      <c r="A119" s="275" t="s">
        <v>897</v>
      </c>
      <c r="B119" s="275"/>
      <c r="C119" s="275"/>
      <c r="D119" s="275"/>
      <c r="E119" s="280"/>
      <c r="F119" s="280"/>
      <c r="G119" s="291"/>
      <c r="H119" s="291"/>
      <c r="I119" s="280"/>
      <c r="J119" s="280"/>
      <c r="N119" s="281"/>
      <c r="P119" s="292"/>
      <c r="R119" s="297"/>
      <c r="S119" s="293"/>
      <c r="T119" s="293"/>
      <c r="U119" s="293"/>
      <c r="V119" s="293"/>
      <c r="W119" s="294"/>
    </row>
    <row r="120" spans="1:23" s="278" customFormat="1" ht="33.75" customHeight="1">
      <c r="A120" s="275"/>
      <c r="B120" s="275"/>
      <c r="C120" s="275"/>
      <c r="D120" s="275"/>
      <c r="E120" s="280"/>
      <c r="F120" s="280"/>
      <c r="G120" s="291"/>
      <c r="H120" s="291"/>
      <c r="I120" s="280"/>
      <c r="J120" s="280"/>
      <c r="N120" s="281"/>
      <c r="P120" s="292"/>
      <c r="R120" s="297"/>
      <c r="S120" s="293"/>
      <c r="T120" s="293"/>
      <c r="U120" s="293"/>
      <c r="V120" s="293"/>
      <c r="W120" s="294"/>
    </row>
    <row r="124" spans="1:23">
      <c r="C124" s="299"/>
    </row>
  </sheetData>
  <mergeCells count="12">
    <mergeCell ref="D1:F1"/>
    <mergeCell ref="D2:F2"/>
    <mergeCell ref="D3:F3"/>
    <mergeCell ref="D4:F4"/>
    <mergeCell ref="A117:D117"/>
    <mergeCell ref="E7:F7"/>
    <mergeCell ref="A7:A8"/>
    <mergeCell ref="B7:B8"/>
    <mergeCell ref="A5:E5"/>
    <mergeCell ref="C7:C8"/>
    <mergeCell ref="D7:D8"/>
    <mergeCell ref="A116:D116"/>
  </mergeCells>
  <phoneticPr fontId="4" type="noConversion"/>
  <printOptions horizontalCentered="1"/>
  <pageMargins left="0.39370078740157483" right="0.39370078740157483" top="0.78740157480314965" bottom="0.31496062992125984" header="0.51181102362204722" footer="0.51181102362204722"/>
  <pageSetup paperSize="9" scale="68" fitToHeight="0" orientation="landscape" verticalDpi="300" r:id="rId1"/>
  <headerFooter alignWithMargins="0">
    <oddFooter>&amp;Ь&amp;Ф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Z44"/>
  <sheetViews>
    <sheetView showGridLines="0" topLeftCell="A10" workbookViewId="0">
      <selection activeCell="B11" sqref="B11"/>
    </sheetView>
  </sheetViews>
  <sheetFormatPr defaultColWidth="9.1640625" defaultRowHeight="12.75" customHeight="1"/>
  <cols>
    <col min="1" max="1" width="15.83203125" style="2" customWidth="1"/>
    <col min="2" max="2" width="142.33203125" style="2" customWidth="1"/>
    <col min="3" max="3" width="20.1640625" style="2" customWidth="1"/>
    <col min="4" max="4" width="25.83203125" style="2" customWidth="1"/>
    <col min="5" max="5" width="23.83203125" style="2" customWidth="1"/>
    <col min="6" max="6" width="23" style="2" customWidth="1"/>
    <col min="7" max="12" width="9.1640625" style="2" customWidth="1"/>
    <col min="13" max="16384" width="9.1640625" style="3"/>
  </cols>
  <sheetData>
    <row r="1" spans="1:12" s="121" customFormat="1" ht="20.25">
      <c r="A1" s="120"/>
      <c r="B1" s="120"/>
      <c r="C1" s="120"/>
      <c r="D1" s="560" t="s">
        <v>670</v>
      </c>
      <c r="E1" s="560"/>
      <c r="F1" s="560"/>
      <c r="G1" s="120"/>
      <c r="H1" s="120"/>
      <c r="I1" s="120"/>
      <c r="J1" s="120"/>
      <c r="K1" s="120"/>
      <c r="L1" s="120"/>
    </row>
    <row r="2" spans="1:12" ht="20.25">
      <c r="D2" s="561" t="s">
        <v>691</v>
      </c>
      <c r="E2" s="561"/>
      <c r="F2" s="561"/>
    </row>
    <row r="3" spans="1:12" ht="20.25">
      <c r="D3" s="562" t="s">
        <v>687</v>
      </c>
      <c r="E3" s="562"/>
      <c r="F3" s="562"/>
    </row>
    <row r="4" spans="1:12" ht="20.25">
      <c r="D4" s="563" t="s">
        <v>669</v>
      </c>
      <c r="E4" s="563"/>
      <c r="F4" s="563"/>
    </row>
    <row r="6" spans="1:12" ht="20.25">
      <c r="A6" s="565" t="s">
        <v>788</v>
      </c>
      <c r="B6" s="565"/>
      <c r="C6" s="565"/>
      <c r="D6" s="565"/>
      <c r="E6" s="565"/>
      <c r="F6" s="565"/>
    </row>
    <row r="7" spans="1:12" ht="15">
      <c r="A7" s="564"/>
      <c r="B7" s="564"/>
      <c r="C7" s="564"/>
      <c r="D7" s="564"/>
      <c r="E7" s="564"/>
      <c r="F7" s="122" t="s">
        <v>709</v>
      </c>
    </row>
    <row r="8" spans="1:12" s="124" customFormat="1" ht="18" customHeight="1">
      <c r="A8" s="566" t="s">
        <v>0</v>
      </c>
      <c r="B8" s="566" t="s">
        <v>1</v>
      </c>
      <c r="C8" s="566" t="s">
        <v>23</v>
      </c>
      <c r="D8" s="566" t="s">
        <v>20</v>
      </c>
      <c r="E8" s="566" t="s">
        <v>21</v>
      </c>
      <c r="F8" s="566"/>
      <c r="G8" s="123"/>
      <c r="H8" s="123"/>
      <c r="I8" s="123"/>
      <c r="J8" s="123"/>
      <c r="K8" s="123"/>
      <c r="L8" s="123"/>
    </row>
    <row r="9" spans="1:12" s="5" customFormat="1" ht="32.25" customHeight="1">
      <c r="A9" s="566"/>
      <c r="B9" s="566"/>
      <c r="C9" s="566"/>
      <c r="D9" s="566"/>
      <c r="E9" s="54" t="s">
        <v>23</v>
      </c>
      <c r="F9" s="54" t="s">
        <v>38</v>
      </c>
      <c r="G9" s="4"/>
      <c r="H9" s="4"/>
      <c r="I9" s="4"/>
      <c r="J9" s="4"/>
      <c r="K9" s="4"/>
      <c r="L9" s="4"/>
    </row>
    <row r="10" spans="1:12" s="6" customFormat="1" ht="18">
      <c r="A10" s="125"/>
      <c r="B10" s="126" t="s">
        <v>303</v>
      </c>
      <c r="C10" s="127"/>
      <c r="D10" s="127"/>
      <c r="E10" s="128"/>
      <c r="F10" s="127"/>
    </row>
    <row r="11" spans="1:12" s="6" customFormat="1" ht="18">
      <c r="A11" s="125">
        <v>200000</v>
      </c>
      <c r="B11" s="129" t="s">
        <v>304</v>
      </c>
      <c r="C11" s="130">
        <f>D11+E11</f>
        <v>0</v>
      </c>
      <c r="D11" s="130">
        <f>D12</f>
        <v>-1433488000</v>
      </c>
      <c r="E11" s="130">
        <f>E12</f>
        <v>1433488000</v>
      </c>
      <c r="F11" s="130">
        <f>F12</f>
        <v>1433488000</v>
      </c>
    </row>
    <row r="12" spans="1:12" s="133" customFormat="1" ht="18">
      <c r="A12" s="131">
        <v>208000</v>
      </c>
      <c r="B12" s="132" t="s">
        <v>305</v>
      </c>
      <c r="C12" s="130">
        <f t="shared" ref="C12:C31" si="0">D12+E12</f>
        <v>0</v>
      </c>
      <c r="D12" s="130">
        <f>D13-D14+D15</f>
        <v>-1433488000</v>
      </c>
      <c r="E12" s="130">
        <f>E13-E14+E15</f>
        <v>1433488000</v>
      </c>
      <c r="F12" s="130">
        <f>F13-F14+F15</f>
        <v>1433488000</v>
      </c>
    </row>
    <row r="13" spans="1:12" s="133" customFormat="1" ht="18.75">
      <c r="A13" s="134">
        <v>208100</v>
      </c>
      <c r="B13" s="135" t="s">
        <v>317</v>
      </c>
      <c r="C13" s="136">
        <f t="shared" si="0"/>
        <v>10000000</v>
      </c>
      <c r="D13" s="136">
        <f>D28</f>
        <v>10000000</v>
      </c>
      <c r="E13" s="136">
        <f>E38</f>
        <v>0</v>
      </c>
      <c r="F13" s="136">
        <v>0</v>
      </c>
    </row>
    <row r="14" spans="1:12" s="133" customFormat="1" ht="18.75">
      <c r="A14" s="134">
        <v>208200</v>
      </c>
      <c r="B14" s="135" t="s">
        <v>318</v>
      </c>
      <c r="C14" s="136">
        <f t="shared" si="0"/>
        <v>10000000</v>
      </c>
      <c r="D14" s="136">
        <f>D29</f>
        <v>10000000</v>
      </c>
      <c r="E14" s="136">
        <f>E39</f>
        <v>0</v>
      </c>
      <c r="F14" s="136">
        <v>0</v>
      </c>
    </row>
    <row r="15" spans="1:12" s="141" customFormat="1" ht="18">
      <c r="A15" s="137">
        <v>208400</v>
      </c>
      <c r="B15" s="138" t="s">
        <v>302</v>
      </c>
      <c r="C15" s="139">
        <f t="shared" si="0"/>
        <v>0</v>
      </c>
      <c r="D15" s="139">
        <f>D30</f>
        <v>-1433488000</v>
      </c>
      <c r="E15" s="139">
        <f>E30</f>
        <v>1433488000</v>
      </c>
      <c r="F15" s="139">
        <f>F30</f>
        <v>1433488000</v>
      </c>
      <c r="G15" s="140"/>
      <c r="H15" s="140"/>
      <c r="I15" s="140"/>
      <c r="J15" s="140"/>
      <c r="K15" s="140"/>
      <c r="L15" s="140"/>
    </row>
    <row r="16" spans="1:12" s="145" customFormat="1" ht="18.75">
      <c r="A16" s="142">
        <v>300000</v>
      </c>
      <c r="B16" s="143" t="s">
        <v>332</v>
      </c>
      <c r="C16" s="130">
        <f>C17</f>
        <v>-900000</v>
      </c>
      <c r="D16" s="130">
        <f>D17</f>
        <v>0</v>
      </c>
      <c r="E16" s="210">
        <f>E17</f>
        <v>-900000</v>
      </c>
      <c r="F16" s="130">
        <f>D16+C16</f>
        <v>-900000</v>
      </c>
    </row>
    <row r="17" spans="1:12" s="145" customFormat="1" ht="18">
      <c r="A17" s="142">
        <v>301000</v>
      </c>
      <c r="B17" s="143" t="s">
        <v>693</v>
      </c>
      <c r="C17" s="130">
        <f>C19</f>
        <v>-900000</v>
      </c>
      <c r="D17" s="130">
        <f>D19</f>
        <v>0</v>
      </c>
      <c r="E17" s="130">
        <f>E19</f>
        <v>-900000</v>
      </c>
      <c r="F17" s="130">
        <f>F19</f>
        <v>-900000</v>
      </c>
    </row>
    <row r="18" spans="1:12" s="148" customFormat="1" ht="18.75">
      <c r="A18" s="146">
        <v>301100</v>
      </c>
      <c r="B18" s="147" t="s">
        <v>333</v>
      </c>
      <c r="C18" s="156">
        <f>D18+E18</f>
        <v>0</v>
      </c>
      <c r="D18" s="156">
        <f>D19</f>
        <v>0</v>
      </c>
      <c r="E18" s="157">
        <v>0</v>
      </c>
      <c r="F18" s="157">
        <v>0</v>
      </c>
    </row>
    <row r="19" spans="1:12" s="148" customFormat="1" ht="18.75">
      <c r="A19" s="146">
        <v>301200</v>
      </c>
      <c r="B19" s="147" t="s">
        <v>334</v>
      </c>
      <c r="C19" s="160">
        <f>D19+E19</f>
        <v>-900000</v>
      </c>
      <c r="D19" s="160">
        <v>0</v>
      </c>
      <c r="E19" s="160">
        <f>E25</f>
        <v>-900000</v>
      </c>
      <c r="F19" s="160">
        <f>F25</f>
        <v>-900000</v>
      </c>
    </row>
    <row r="20" spans="1:12" s="133" customFormat="1" ht="18.75" customHeight="1">
      <c r="A20" s="142"/>
      <c r="B20" s="132" t="s">
        <v>306</v>
      </c>
      <c r="C20" s="130">
        <f>C11+C16</f>
        <v>-900000</v>
      </c>
      <c r="D20" s="130">
        <f>D11+D16</f>
        <v>-1433488000</v>
      </c>
      <c r="E20" s="130">
        <f>E11+E16</f>
        <v>1432588000</v>
      </c>
      <c r="F20" s="130">
        <f>F11+F16</f>
        <v>1432588000</v>
      </c>
    </row>
    <row r="21" spans="1:12" s="150" customFormat="1" ht="18">
      <c r="A21" s="149"/>
      <c r="B21" s="144" t="s">
        <v>307</v>
      </c>
      <c r="C21" s="211"/>
      <c r="D21" s="211"/>
      <c r="E21" s="211"/>
      <c r="F21" s="212"/>
      <c r="G21" s="7"/>
      <c r="H21" s="7"/>
      <c r="I21" s="7"/>
      <c r="J21" s="7"/>
      <c r="K21" s="7"/>
      <c r="L21" s="7"/>
    </row>
    <row r="22" spans="1:12" s="141" customFormat="1" ht="18">
      <c r="A22" s="151">
        <v>400000</v>
      </c>
      <c r="B22" s="152" t="s">
        <v>2</v>
      </c>
      <c r="C22" s="153">
        <f t="shared" ref="C22:C24" si="1">D22+E22</f>
        <v>-900000</v>
      </c>
      <c r="D22" s="153">
        <f t="shared" ref="D22:F23" si="2">D23</f>
        <v>0</v>
      </c>
      <c r="E22" s="153">
        <f t="shared" si="2"/>
        <v>-900000</v>
      </c>
      <c r="F22" s="153">
        <f t="shared" si="2"/>
        <v>-900000</v>
      </c>
      <c r="G22" s="140"/>
      <c r="H22" s="140"/>
      <c r="I22" s="140"/>
      <c r="J22" s="140"/>
      <c r="K22" s="140"/>
      <c r="L22" s="140"/>
    </row>
    <row r="23" spans="1:12" s="141" customFormat="1" ht="18.75">
      <c r="A23" s="154">
        <v>402000</v>
      </c>
      <c r="B23" s="155" t="s">
        <v>3</v>
      </c>
      <c r="C23" s="156">
        <f t="shared" si="1"/>
        <v>-900000</v>
      </c>
      <c r="D23" s="156">
        <f t="shared" si="2"/>
        <v>0</v>
      </c>
      <c r="E23" s="157">
        <f t="shared" si="2"/>
        <v>-900000</v>
      </c>
      <c r="F23" s="157">
        <f t="shared" si="2"/>
        <v>-900000</v>
      </c>
      <c r="G23" s="140"/>
      <c r="H23" s="140"/>
      <c r="I23" s="140"/>
      <c r="J23" s="140" t="s">
        <v>100</v>
      </c>
      <c r="K23" s="140"/>
      <c r="L23" s="140"/>
    </row>
    <row r="24" spans="1:12" s="141" customFormat="1" ht="18">
      <c r="A24" s="158">
        <v>402200</v>
      </c>
      <c r="B24" s="159" t="s">
        <v>4</v>
      </c>
      <c r="C24" s="160">
        <f t="shared" si="1"/>
        <v>-900000</v>
      </c>
      <c r="D24" s="160">
        <v>0</v>
      </c>
      <c r="E24" s="160">
        <f>E25</f>
        <v>-900000</v>
      </c>
      <c r="F24" s="160">
        <f>F25</f>
        <v>-900000</v>
      </c>
      <c r="G24" s="140"/>
      <c r="H24" s="140"/>
      <c r="I24" s="140"/>
      <c r="J24" s="140"/>
      <c r="K24" s="140"/>
      <c r="L24" s="140"/>
    </row>
    <row r="25" spans="1:12" s="162" customFormat="1" ht="18.75">
      <c r="A25" s="154">
        <v>402201</v>
      </c>
      <c r="B25" s="155" t="s">
        <v>335</v>
      </c>
      <c r="C25" s="157">
        <f>D25+E25</f>
        <v>-900000</v>
      </c>
      <c r="D25" s="157">
        <v>0</v>
      </c>
      <c r="E25" s="157">
        <v>-900000</v>
      </c>
      <c r="F25" s="157">
        <f>E25</f>
        <v>-900000</v>
      </c>
      <c r="G25" s="161"/>
      <c r="H25" s="161"/>
      <c r="I25" s="161"/>
      <c r="J25" s="161"/>
      <c r="K25" s="161"/>
      <c r="L25" s="161"/>
    </row>
    <row r="26" spans="1:12" s="141" customFormat="1" ht="18">
      <c r="A26" s="151">
        <v>600000</v>
      </c>
      <c r="B26" s="152" t="s">
        <v>5</v>
      </c>
      <c r="C26" s="153">
        <f t="shared" si="0"/>
        <v>0</v>
      </c>
      <c r="D26" s="153">
        <f>D27</f>
        <v>-1433488000</v>
      </c>
      <c r="E26" s="153">
        <f>E27</f>
        <v>1433488000</v>
      </c>
      <c r="F26" s="153">
        <f>F27</f>
        <v>1433488000</v>
      </c>
      <c r="G26" s="140"/>
      <c r="H26" s="140"/>
      <c r="I26" s="140"/>
      <c r="J26" s="140"/>
      <c r="K26" s="140"/>
      <c r="L26" s="140"/>
    </row>
    <row r="27" spans="1:12" s="165" customFormat="1" ht="18.75" customHeight="1">
      <c r="A27" s="163">
        <v>602000</v>
      </c>
      <c r="B27" s="152" t="s">
        <v>6</v>
      </c>
      <c r="C27" s="153">
        <f t="shared" si="0"/>
        <v>0</v>
      </c>
      <c r="D27" s="153">
        <f>D28-D29+D30</f>
        <v>-1433488000</v>
      </c>
      <c r="E27" s="153">
        <f>E28-E29+E30</f>
        <v>1433488000</v>
      </c>
      <c r="F27" s="153">
        <f>F28-F29+F30</f>
        <v>1433488000</v>
      </c>
      <c r="G27" s="164"/>
      <c r="H27" s="164"/>
      <c r="I27" s="164"/>
      <c r="J27" s="164"/>
      <c r="K27" s="164"/>
      <c r="L27" s="164"/>
    </row>
    <row r="28" spans="1:12" s="141" customFormat="1" ht="18.75" customHeight="1">
      <c r="A28" s="137">
        <v>602100</v>
      </c>
      <c r="B28" s="166" t="s">
        <v>317</v>
      </c>
      <c r="C28" s="136">
        <f t="shared" si="0"/>
        <v>10000000</v>
      </c>
      <c r="D28" s="136">
        <v>10000000</v>
      </c>
      <c r="E28" s="136">
        <f>E48</f>
        <v>0</v>
      </c>
      <c r="F28" s="136">
        <v>0</v>
      </c>
      <c r="G28" s="140"/>
      <c r="H28" s="140"/>
      <c r="I28" s="140"/>
      <c r="J28" s="140"/>
      <c r="K28" s="140"/>
      <c r="L28" s="140"/>
    </row>
    <row r="29" spans="1:12" s="141" customFormat="1" ht="18.75" customHeight="1">
      <c r="A29" s="137">
        <v>602200</v>
      </c>
      <c r="B29" s="166" t="s">
        <v>318</v>
      </c>
      <c r="C29" s="136">
        <f t="shared" si="0"/>
        <v>10000000</v>
      </c>
      <c r="D29" s="136">
        <v>10000000</v>
      </c>
      <c r="E29" s="136">
        <v>0</v>
      </c>
      <c r="F29" s="136">
        <v>0</v>
      </c>
      <c r="G29" s="140"/>
      <c r="H29" s="140"/>
      <c r="I29" s="140"/>
      <c r="J29" s="140"/>
      <c r="K29" s="140"/>
      <c r="L29" s="140"/>
    </row>
    <row r="30" spans="1:12" s="6" customFormat="1" ht="18">
      <c r="A30" s="137">
        <v>602400</v>
      </c>
      <c r="B30" s="167" t="s">
        <v>302</v>
      </c>
      <c r="C30" s="168">
        <f t="shared" si="0"/>
        <v>0</v>
      </c>
      <c r="D30" s="168">
        <f>-(1471647400+40600-31200000-6000000-1000000)</f>
        <v>-1433488000</v>
      </c>
      <c r="E30" s="168">
        <f>-D30</f>
        <v>1433488000</v>
      </c>
      <c r="F30" s="130">
        <f>E30</f>
        <v>1433488000</v>
      </c>
    </row>
    <row r="31" spans="1:12" s="133" customFormat="1" ht="18">
      <c r="A31" s="169"/>
      <c r="B31" s="132" t="s">
        <v>308</v>
      </c>
      <c r="C31" s="130">
        <f t="shared" si="0"/>
        <v>-900000</v>
      </c>
      <c r="D31" s="130">
        <f>D22+D26</f>
        <v>-1433488000</v>
      </c>
      <c r="E31" s="130">
        <f>E22+E26</f>
        <v>1432588000</v>
      </c>
      <c r="F31" s="130">
        <f>F22+F26</f>
        <v>1432588000</v>
      </c>
      <c r="G31" s="170"/>
    </row>
    <row r="32" spans="1:12" s="133" customFormat="1" ht="21.75" customHeight="1">
      <c r="A32" s="171"/>
      <c r="B32" s="172" t="s">
        <v>23</v>
      </c>
      <c r="C32" s="213">
        <f>D32+E32</f>
        <v>-900000</v>
      </c>
      <c r="D32" s="213">
        <f>D31</f>
        <v>-1433488000</v>
      </c>
      <c r="E32" s="213">
        <f>E31</f>
        <v>1432588000</v>
      </c>
      <c r="F32" s="213">
        <f>F31</f>
        <v>1432588000</v>
      </c>
      <c r="G32" s="173"/>
      <c r="H32" s="173"/>
      <c r="I32" s="173"/>
      <c r="J32" s="173"/>
      <c r="K32" s="173"/>
      <c r="L32" s="173"/>
    </row>
    <row r="33" spans="1:26" s="6" customFormat="1" ht="18"/>
    <row r="34" spans="1:26" ht="33" customHeight="1"/>
    <row r="35" spans="1:26" s="178" customFormat="1" ht="21" customHeight="1">
      <c r="A35" s="118" t="s">
        <v>690</v>
      </c>
      <c r="B35" s="174"/>
      <c r="C35" s="175"/>
      <c r="D35" s="176" t="s">
        <v>689</v>
      </c>
      <c r="E35" s="177"/>
      <c r="F35" s="177"/>
      <c r="H35" s="179"/>
      <c r="I35" s="179"/>
      <c r="J35" s="180"/>
      <c r="K35" s="176"/>
      <c r="L35" s="8"/>
      <c r="N35" s="181"/>
      <c r="O35" s="182"/>
      <c r="P35" s="182"/>
      <c r="Q35" s="182"/>
      <c r="R35" s="183"/>
      <c r="S35" s="183"/>
      <c r="T35" s="182"/>
      <c r="U35" s="182"/>
      <c r="V35" s="184"/>
      <c r="W35" s="184"/>
      <c r="X35" s="184"/>
      <c r="Y35" s="184"/>
      <c r="Z35" s="184"/>
    </row>
    <row r="36" spans="1:26" s="6" customFormat="1" ht="18.75" customHeight="1">
      <c r="A36" s="49"/>
      <c r="B36" s="185"/>
      <c r="C36" s="185"/>
      <c r="D36" s="186"/>
    </row>
    <row r="37" spans="1:26" s="178" customFormat="1" ht="21" customHeight="1">
      <c r="A37" s="176" t="s">
        <v>122</v>
      </c>
      <c r="B37" s="174"/>
      <c r="C37" s="174"/>
      <c r="D37" s="177"/>
    </row>
    <row r="38" spans="1:26" s="178" customFormat="1" ht="38.25" customHeight="1">
      <c r="A38" s="176"/>
      <c r="B38" s="174"/>
      <c r="C38" s="174"/>
      <c r="D38" s="177"/>
    </row>
    <row r="39" spans="1:26" s="178" customFormat="1" ht="24.75" customHeight="1">
      <c r="A39" s="176" t="s">
        <v>123</v>
      </c>
      <c r="B39" s="174"/>
      <c r="C39" s="174"/>
      <c r="D39" s="176" t="s">
        <v>124</v>
      </c>
    </row>
    <row r="40" spans="1:26" s="178" customFormat="1" ht="25.5" customHeight="1">
      <c r="A40" s="176"/>
      <c r="B40" s="174"/>
      <c r="C40" s="174"/>
      <c r="D40" s="176"/>
    </row>
    <row r="41" spans="1:26" s="195" customFormat="1" ht="20.25">
      <c r="A41" s="187" t="s">
        <v>345</v>
      </c>
      <c r="B41" s="187"/>
      <c r="C41" s="187"/>
      <c r="D41" s="187"/>
      <c r="E41" s="188"/>
      <c r="F41" s="188"/>
      <c r="G41" s="189"/>
      <c r="H41" s="189"/>
      <c r="I41" s="188"/>
      <c r="J41" s="188"/>
      <c r="K41" s="190"/>
      <c r="L41" s="188"/>
      <c r="M41" s="190"/>
      <c r="N41" s="191"/>
      <c r="O41" s="190"/>
      <c r="P41" s="192"/>
      <c r="Q41" s="193"/>
      <c r="R41" s="193"/>
      <c r="S41" s="193"/>
      <c r="T41" s="194"/>
      <c r="U41" s="194"/>
      <c r="V41" s="193"/>
      <c r="W41" s="193"/>
    </row>
    <row r="42" spans="1:26" s="195" customFormat="1" ht="20.25">
      <c r="A42" s="1" t="s">
        <v>346</v>
      </c>
      <c r="B42" s="1"/>
      <c r="C42" s="1"/>
      <c r="D42" s="188" t="s">
        <v>125</v>
      </c>
      <c r="E42" s="188"/>
      <c r="F42" s="188"/>
      <c r="G42" s="189"/>
      <c r="H42" s="189"/>
      <c r="I42" s="188"/>
      <c r="J42" s="188"/>
      <c r="K42" s="190"/>
      <c r="M42" s="190"/>
      <c r="N42" s="191"/>
      <c r="O42" s="190"/>
      <c r="P42" s="192"/>
      <c r="Q42" s="193"/>
      <c r="R42" s="193"/>
      <c r="S42" s="193"/>
      <c r="T42" s="194"/>
      <c r="U42" s="194"/>
      <c r="V42" s="193"/>
      <c r="W42" s="193"/>
    </row>
    <row r="43" spans="1:26" ht="24.75" customHeight="1"/>
    <row r="44" spans="1:26" ht="18">
      <c r="A44" s="217" t="s">
        <v>897</v>
      </c>
    </row>
  </sheetData>
  <mergeCells count="11">
    <mergeCell ref="C8:C9"/>
    <mergeCell ref="D8:D9"/>
    <mergeCell ref="E8:F8"/>
    <mergeCell ref="B8:B9"/>
    <mergeCell ref="A8:A9"/>
    <mergeCell ref="D1:F1"/>
    <mergeCell ref="D2:F2"/>
    <mergeCell ref="D3:F3"/>
    <mergeCell ref="D4:F4"/>
    <mergeCell ref="A7:E7"/>
    <mergeCell ref="A6:F6"/>
  </mergeCells>
  <phoneticPr fontId="4" type="noConversion"/>
  <printOptions horizontalCentered="1"/>
  <pageMargins left="0.39370078740157483" right="0.39370078740157483" top="0.98425196850393704" bottom="0.19685039370078741" header="0.51181102362204722" footer="0.51181102362204722"/>
  <pageSetup paperSize="9" scale="57" fitToHeight="0" orientation="landscape" verticalDpi="300" r:id="rId1"/>
  <headerFooter alignWithMargins="0">
    <oddFooter>&amp;Ь&amp;Ф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XFC488"/>
  <sheetViews>
    <sheetView topLeftCell="A306" zoomScale="87" zoomScaleNormal="87" zoomScaleSheetLayoutView="90" workbookViewId="0">
      <selection activeCell="N338" sqref="N338"/>
    </sheetView>
  </sheetViews>
  <sheetFormatPr defaultColWidth="9.1640625" defaultRowHeight="12.75"/>
  <cols>
    <col min="1" max="1" width="13.83203125" style="225" customWidth="1"/>
    <col min="2" max="2" width="11.6640625" style="225" customWidth="1"/>
    <col min="3" max="3" width="15.83203125" style="225" customWidth="1"/>
    <col min="4" max="4" width="76.1640625" style="225" customWidth="1"/>
    <col min="5" max="15" width="19.6640625" style="225" customWidth="1"/>
    <col min="16" max="16" width="22.5" style="225" customWidth="1"/>
    <col min="17" max="17" width="19.33203125" style="301" customWidth="1"/>
    <col min="18" max="19" width="9.1640625" style="301"/>
    <col min="20" max="20" width="16.1640625" style="301" customWidth="1"/>
    <col min="21" max="21" width="9.1640625" style="301"/>
    <col min="22" max="16384" width="9.1640625" style="226"/>
  </cols>
  <sheetData>
    <row r="1" spans="1:21" ht="20.25">
      <c r="M1" s="570" t="s">
        <v>671</v>
      </c>
      <c r="N1" s="571"/>
      <c r="O1" s="571"/>
      <c r="P1" s="571"/>
    </row>
    <row r="2" spans="1:21" s="230" customFormat="1" ht="27.75" customHeight="1">
      <c r="A2" s="302"/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572" t="s">
        <v>691</v>
      </c>
      <c r="N2" s="573"/>
      <c r="O2" s="573"/>
      <c r="P2" s="573"/>
      <c r="Q2" s="301"/>
      <c r="R2" s="303"/>
      <c r="S2" s="303"/>
      <c r="T2" s="303"/>
      <c r="U2" s="303"/>
    </row>
    <row r="3" spans="1:21" s="230" customFormat="1" ht="20.25">
      <c r="A3" s="302"/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574" t="s">
        <v>687</v>
      </c>
      <c r="N3" s="575"/>
      <c r="O3" s="575"/>
      <c r="P3" s="575"/>
      <c r="Q3" s="301"/>
      <c r="R3" s="303"/>
      <c r="S3" s="303"/>
      <c r="T3" s="303"/>
      <c r="U3" s="303"/>
    </row>
    <row r="4" spans="1:21" s="230" customFormat="1" ht="26.25" customHeight="1">
      <c r="A4" s="302"/>
      <c r="B4" s="302"/>
      <c r="C4" s="302"/>
      <c r="D4" s="302"/>
      <c r="E4" s="302"/>
      <c r="F4" s="302"/>
      <c r="G4" s="302"/>
      <c r="H4" s="302"/>
      <c r="I4" s="302"/>
      <c r="J4" s="302"/>
      <c r="K4" s="302"/>
      <c r="L4" s="302"/>
      <c r="M4" s="576" t="s">
        <v>672</v>
      </c>
      <c r="N4" s="577"/>
      <c r="O4" s="577"/>
      <c r="P4" s="577"/>
      <c r="Q4" s="301"/>
      <c r="R4" s="303"/>
      <c r="S4" s="303"/>
      <c r="T4" s="303"/>
      <c r="U4" s="303"/>
    </row>
    <row r="5" spans="1:21" ht="44.25" customHeight="1">
      <c r="A5" s="584" t="s">
        <v>990</v>
      </c>
      <c r="B5" s="584"/>
      <c r="C5" s="584"/>
      <c r="D5" s="584"/>
      <c r="E5" s="584"/>
      <c r="F5" s="584"/>
      <c r="G5" s="584"/>
      <c r="H5" s="584"/>
      <c r="I5" s="584"/>
      <c r="J5" s="584"/>
      <c r="K5" s="584"/>
      <c r="L5" s="584"/>
      <c r="M5" s="584"/>
      <c r="N5" s="584"/>
      <c r="O5" s="584"/>
      <c r="P5" s="584"/>
    </row>
    <row r="6" spans="1:21" ht="18">
      <c r="A6" s="304"/>
      <c r="B6" s="305"/>
      <c r="C6" s="305"/>
      <c r="D6" s="305"/>
      <c r="E6" s="305"/>
      <c r="F6" s="305"/>
      <c r="G6" s="306"/>
      <c r="H6" s="305"/>
      <c r="I6" s="305"/>
      <c r="J6" s="307"/>
      <c r="K6" s="308"/>
      <c r="L6" s="308"/>
      <c r="M6" s="308"/>
      <c r="N6" s="308"/>
      <c r="O6" s="308"/>
      <c r="P6" s="309" t="s">
        <v>709</v>
      </c>
    </row>
    <row r="7" spans="1:21" ht="18.75" customHeight="1">
      <c r="A7" s="567" t="s">
        <v>991</v>
      </c>
      <c r="B7" s="567" t="s">
        <v>694</v>
      </c>
      <c r="C7" s="567" t="s">
        <v>695</v>
      </c>
      <c r="D7" s="578" t="s">
        <v>696</v>
      </c>
      <c r="E7" s="586" t="s">
        <v>20</v>
      </c>
      <c r="F7" s="587"/>
      <c r="G7" s="587"/>
      <c r="H7" s="587"/>
      <c r="I7" s="583"/>
      <c r="J7" s="586" t="s">
        <v>21</v>
      </c>
      <c r="K7" s="587"/>
      <c r="L7" s="587"/>
      <c r="M7" s="587"/>
      <c r="N7" s="587"/>
      <c r="O7" s="583"/>
      <c r="P7" s="585" t="s">
        <v>22</v>
      </c>
    </row>
    <row r="8" spans="1:21" ht="17.25" customHeight="1">
      <c r="A8" s="568"/>
      <c r="B8" s="568"/>
      <c r="C8" s="568"/>
      <c r="D8" s="568"/>
      <c r="E8" s="578" t="s">
        <v>23</v>
      </c>
      <c r="F8" s="579" t="s">
        <v>24</v>
      </c>
      <c r="G8" s="582" t="s">
        <v>25</v>
      </c>
      <c r="H8" s="583"/>
      <c r="I8" s="579" t="s">
        <v>26</v>
      </c>
      <c r="J8" s="578" t="s">
        <v>23</v>
      </c>
      <c r="K8" s="579" t="s">
        <v>697</v>
      </c>
      <c r="L8" s="578" t="s">
        <v>24</v>
      </c>
      <c r="M8" s="582" t="s">
        <v>25</v>
      </c>
      <c r="N8" s="583"/>
      <c r="O8" s="579" t="s">
        <v>26</v>
      </c>
      <c r="P8" s="568"/>
    </row>
    <row r="9" spans="1:21" ht="20.25" customHeight="1">
      <c r="A9" s="568"/>
      <c r="B9" s="568"/>
      <c r="C9" s="568"/>
      <c r="D9" s="568"/>
      <c r="E9" s="568"/>
      <c r="F9" s="568"/>
      <c r="G9" s="578" t="s">
        <v>27</v>
      </c>
      <c r="H9" s="578" t="s">
        <v>28</v>
      </c>
      <c r="I9" s="568"/>
      <c r="J9" s="568"/>
      <c r="K9" s="580"/>
      <c r="L9" s="568"/>
      <c r="M9" s="578" t="s">
        <v>27</v>
      </c>
      <c r="N9" s="579" t="s">
        <v>28</v>
      </c>
      <c r="O9" s="568"/>
      <c r="P9" s="568"/>
    </row>
    <row r="10" spans="1:21" ht="51" customHeight="1">
      <c r="A10" s="569"/>
      <c r="B10" s="569"/>
      <c r="C10" s="569"/>
      <c r="D10" s="569"/>
      <c r="E10" s="569"/>
      <c r="F10" s="569"/>
      <c r="G10" s="569"/>
      <c r="H10" s="569"/>
      <c r="I10" s="569"/>
      <c r="J10" s="569"/>
      <c r="K10" s="581"/>
      <c r="L10" s="569"/>
      <c r="M10" s="569"/>
      <c r="N10" s="569"/>
      <c r="O10" s="569"/>
      <c r="P10" s="569"/>
    </row>
    <row r="11" spans="1:21" ht="15.75" customHeight="1">
      <c r="A11" s="232">
        <v>1</v>
      </c>
      <c r="B11" s="232">
        <v>2</v>
      </c>
      <c r="C11" s="232">
        <v>3</v>
      </c>
      <c r="D11" s="232">
        <v>4</v>
      </c>
      <c r="E11" s="232">
        <v>5</v>
      </c>
      <c r="F11" s="232">
        <v>6</v>
      </c>
      <c r="G11" s="232">
        <v>7</v>
      </c>
      <c r="H11" s="232">
        <v>8</v>
      </c>
      <c r="I11" s="232">
        <v>9</v>
      </c>
      <c r="J11" s="232">
        <v>10</v>
      </c>
      <c r="K11" s="232">
        <v>11</v>
      </c>
      <c r="L11" s="232">
        <v>12</v>
      </c>
      <c r="M11" s="232">
        <v>13</v>
      </c>
      <c r="N11" s="232">
        <v>14</v>
      </c>
      <c r="O11" s="232">
        <v>15</v>
      </c>
      <c r="P11" s="232">
        <v>16</v>
      </c>
    </row>
    <row r="12" spans="1:21" s="314" customFormat="1" ht="16.5">
      <c r="A12" s="310" t="s">
        <v>477</v>
      </c>
      <c r="B12" s="310"/>
      <c r="C12" s="310"/>
      <c r="D12" s="311" t="s">
        <v>126</v>
      </c>
      <c r="E12" s="312">
        <f>E14+E16</f>
        <v>13530700</v>
      </c>
      <c r="F12" s="312">
        <f>E12-I12</f>
        <v>13530700</v>
      </c>
      <c r="G12" s="312">
        <f t="shared" ref="G12:O12" si="0">G14+G16</f>
        <v>7651200</v>
      </c>
      <c r="H12" s="312">
        <f t="shared" si="0"/>
        <v>0</v>
      </c>
      <c r="I12" s="312">
        <f t="shared" si="0"/>
        <v>0</v>
      </c>
      <c r="J12" s="312">
        <f t="shared" si="0"/>
        <v>0</v>
      </c>
      <c r="K12" s="312">
        <f t="shared" si="0"/>
        <v>0</v>
      </c>
      <c r="L12" s="312">
        <f>J12-O12</f>
        <v>0</v>
      </c>
      <c r="M12" s="312">
        <f t="shared" si="0"/>
        <v>0</v>
      </c>
      <c r="N12" s="312">
        <f t="shared" si="0"/>
        <v>0</v>
      </c>
      <c r="O12" s="312">
        <f t="shared" si="0"/>
        <v>0</v>
      </c>
      <c r="P12" s="312">
        <f>J12+E12</f>
        <v>13530700</v>
      </c>
      <c r="Q12" s="313"/>
      <c r="R12" s="313"/>
      <c r="S12" s="313"/>
      <c r="T12" s="313"/>
      <c r="U12" s="313"/>
    </row>
    <row r="13" spans="1:21" s="314" customFormat="1" ht="16.5">
      <c r="A13" s="310" t="s">
        <v>478</v>
      </c>
      <c r="B13" s="310"/>
      <c r="C13" s="310"/>
      <c r="D13" s="315" t="s">
        <v>126</v>
      </c>
      <c r="E13" s="312"/>
      <c r="F13" s="312"/>
      <c r="G13" s="312"/>
      <c r="H13" s="312"/>
      <c r="I13" s="312"/>
      <c r="J13" s="312"/>
      <c r="K13" s="312"/>
      <c r="L13" s="312"/>
      <c r="M13" s="312"/>
      <c r="N13" s="312"/>
      <c r="O13" s="312"/>
      <c r="P13" s="312"/>
      <c r="Q13" s="313"/>
      <c r="R13" s="313"/>
      <c r="S13" s="313"/>
      <c r="T13" s="313"/>
      <c r="U13" s="313"/>
    </row>
    <row r="14" spans="1:21" s="314" customFormat="1" ht="30" customHeight="1">
      <c r="A14" s="316" t="s">
        <v>479</v>
      </c>
      <c r="B14" s="316" t="s">
        <v>337</v>
      </c>
      <c r="C14" s="316" t="s">
        <v>29</v>
      </c>
      <c r="D14" s="317" t="s">
        <v>223</v>
      </c>
      <c r="E14" s="318">
        <v>11163900</v>
      </c>
      <c r="F14" s="318">
        <f t="shared" ref="F14:F86" si="1">E14-I14</f>
        <v>11163900</v>
      </c>
      <c r="G14" s="318">
        <v>7651200</v>
      </c>
      <c r="H14" s="318">
        <v>0</v>
      </c>
      <c r="I14" s="318">
        <v>0</v>
      </c>
      <c r="J14" s="318">
        <v>0</v>
      </c>
      <c r="K14" s="318">
        <v>0</v>
      </c>
      <c r="L14" s="318">
        <f t="shared" ref="L14:L79" si="2">J14-O14</f>
        <v>0</v>
      </c>
      <c r="M14" s="318">
        <v>0</v>
      </c>
      <c r="N14" s="318">
        <f>J14</f>
        <v>0</v>
      </c>
      <c r="O14" s="318">
        <f>N14</f>
        <v>0</v>
      </c>
      <c r="P14" s="318">
        <f t="shared" ref="P14:P79" si="3">J14+E14</f>
        <v>11163900</v>
      </c>
      <c r="Q14" s="313"/>
      <c r="R14" s="313"/>
      <c r="S14" s="313"/>
      <c r="T14" s="313"/>
      <c r="U14" s="313"/>
    </row>
    <row r="15" spans="1:21" s="325" customFormat="1" ht="15">
      <c r="A15" s="319"/>
      <c r="B15" s="319"/>
      <c r="C15" s="319"/>
      <c r="D15" s="320" t="s">
        <v>127</v>
      </c>
      <c r="E15" s="321">
        <v>1214400</v>
      </c>
      <c r="F15" s="321">
        <f t="shared" si="1"/>
        <v>1214400</v>
      </c>
      <c r="G15" s="321">
        <v>0</v>
      </c>
      <c r="H15" s="321">
        <v>0</v>
      </c>
      <c r="I15" s="321">
        <v>0</v>
      </c>
      <c r="J15" s="321">
        <v>0</v>
      </c>
      <c r="K15" s="321">
        <v>0</v>
      </c>
      <c r="L15" s="321">
        <f t="shared" si="2"/>
        <v>0</v>
      </c>
      <c r="M15" s="321">
        <v>0</v>
      </c>
      <c r="N15" s="321">
        <v>0</v>
      </c>
      <c r="O15" s="321">
        <v>0</v>
      </c>
      <c r="P15" s="321">
        <f t="shared" si="3"/>
        <v>1214400</v>
      </c>
      <c r="Q15" s="322"/>
      <c r="R15" s="323"/>
      <c r="S15" s="323"/>
      <c r="T15" s="324"/>
      <c r="U15" s="323"/>
    </row>
    <row r="16" spans="1:21" s="328" customFormat="1" ht="18" customHeight="1">
      <c r="A16" s="316" t="s">
        <v>630</v>
      </c>
      <c r="B16" s="316" t="s">
        <v>172</v>
      </c>
      <c r="C16" s="316" t="s">
        <v>214</v>
      </c>
      <c r="D16" s="317" t="s">
        <v>557</v>
      </c>
      <c r="E16" s="318">
        <f>додаток7!H13+додаток7!H14+додаток7!H15+додаток7!H17+додаток7!H16</f>
        <v>2366800</v>
      </c>
      <c r="F16" s="318">
        <f t="shared" si="1"/>
        <v>2366800</v>
      </c>
      <c r="G16" s="318">
        <v>0</v>
      </c>
      <c r="H16" s="318">
        <v>0</v>
      </c>
      <c r="I16" s="318">
        <v>0</v>
      </c>
      <c r="J16" s="318">
        <v>0</v>
      </c>
      <c r="K16" s="318">
        <v>0</v>
      </c>
      <c r="L16" s="318">
        <f t="shared" si="2"/>
        <v>0</v>
      </c>
      <c r="M16" s="318">
        <v>0</v>
      </c>
      <c r="N16" s="318">
        <v>0</v>
      </c>
      <c r="O16" s="318">
        <v>0</v>
      </c>
      <c r="P16" s="318">
        <f t="shared" si="3"/>
        <v>2366800</v>
      </c>
      <c r="Q16" s="326"/>
      <c r="R16" s="327"/>
      <c r="S16" s="327"/>
      <c r="T16" s="324"/>
      <c r="U16" s="327"/>
    </row>
    <row r="17" spans="1:21" s="314" customFormat="1" ht="16.5">
      <c r="A17" s="310" t="s">
        <v>480</v>
      </c>
      <c r="B17" s="310"/>
      <c r="C17" s="310"/>
      <c r="D17" s="311" t="s">
        <v>128</v>
      </c>
      <c r="E17" s="312">
        <f>E19+E20+E21</f>
        <v>51334100</v>
      </c>
      <c r="F17" s="312">
        <f t="shared" si="1"/>
        <v>51334100</v>
      </c>
      <c r="G17" s="312">
        <f t="shared" ref="G17:O17" si="4">G19+G20+G21</f>
        <v>16607500</v>
      </c>
      <c r="H17" s="312">
        <f t="shared" si="4"/>
        <v>128500</v>
      </c>
      <c r="I17" s="312">
        <f t="shared" si="4"/>
        <v>0</v>
      </c>
      <c r="J17" s="312">
        <f t="shared" si="4"/>
        <v>16100</v>
      </c>
      <c r="K17" s="312">
        <f t="shared" si="4"/>
        <v>0</v>
      </c>
      <c r="L17" s="312">
        <f t="shared" si="2"/>
        <v>16100</v>
      </c>
      <c r="M17" s="312">
        <f t="shared" si="4"/>
        <v>0</v>
      </c>
      <c r="N17" s="312">
        <f t="shared" si="4"/>
        <v>0</v>
      </c>
      <c r="O17" s="312">
        <f t="shared" si="4"/>
        <v>0</v>
      </c>
      <c r="P17" s="312">
        <f t="shared" si="3"/>
        <v>51350200</v>
      </c>
      <c r="Q17" s="313"/>
      <c r="R17" s="313"/>
      <c r="S17" s="313"/>
      <c r="T17" s="313"/>
      <c r="U17" s="313"/>
    </row>
    <row r="18" spans="1:21" s="314" customFormat="1" ht="16.5">
      <c r="A18" s="310" t="s">
        <v>481</v>
      </c>
      <c r="B18" s="310"/>
      <c r="C18" s="310"/>
      <c r="D18" s="315" t="s">
        <v>128</v>
      </c>
      <c r="E18" s="312"/>
      <c r="F18" s="312"/>
      <c r="G18" s="312"/>
      <c r="H18" s="312"/>
      <c r="I18" s="312"/>
      <c r="J18" s="312"/>
      <c r="K18" s="312"/>
      <c r="L18" s="312"/>
      <c r="M18" s="312"/>
      <c r="N18" s="312"/>
      <c r="O18" s="312"/>
      <c r="P18" s="312"/>
      <c r="Q18" s="313"/>
      <c r="R18" s="313"/>
      <c r="S18" s="313"/>
      <c r="T18" s="313"/>
      <c r="U18" s="313"/>
    </row>
    <row r="19" spans="1:21" s="314" customFormat="1" ht="31.5" customHeight="1">
      <c r="A19" s="316" t="s">
        <v>482</v>
      </c>
      <c r="B19" s="316" t="s">
        <v>337</v>
      </c>
      <c r="C19" s="316" t="s">
        <v>29</v>
      </c>
      <c r="D19" s="317" t="s">
        <v>224</v>
      </c>
      <c r="E19" s="318">
        <v>23531000</v>
      </c>
      <c r="F19" s="318">
        <f t="shared" si="1"/>
        <v>23531000</v>
      </c>
      <c r="G19" s="318">
        <v>15876400</v>
      </c>
      <c r="H19" s="318">
        <v>70300</v>
      </c>
      <c r="I19" s="318">
        <v>0</v>
      </c>
      <c r="J19" s="318">
        <v>0</v>
      </c>
      <c r="K19" s="318">
        <v>0</v>
      </c>
      <c r="L19" s="318">
        <f t="shared" si="2"/>
        <v>0</v>
      </c>
      <c r="M19" s="318">
        <v>0</v>
      </c>
      <c r="N19" s="318">
        <f>J19</f>
        <v>0</v>
      </c>
      <c r="O19" s="318">
        <f>N19</f>
        <v>0</v>
      </c>
      <c r="P19" s="318">
        <f t="shared" si="3"/>
        <v>23531000</v>
      </c>
      <c r="Q19" s="313"/>
      <c r="R19" s="313"/>
      <c r="S19" s="313"/>
      <c r="T19" s="313"/>
      <c r="U19" s="313"/>
    </row>
    <row r="20" spans="1:21" s="314" customFormat="1" ht="30">
      <c r="A20" s="316" t="s">
        <v>588</v>
      </c>
      <c r="B20" s="316" t="s">
        <v>584</v>
      </c>
      <c r="C20" s="316" t="s">
        <v>48</v>
      </c>
      <c r="D20" s="317" t="s">
        <v>585</v>
      </c>
      <c r="E20" s="318">
        <v>733700</v>
      </c>
      <c r="F20" s="318">
        <f t="shared" si="1"/>
        <v>733700</v>
      </c>
      <c r="G20" s="318">
        <v>0</v>
      </c>
      <c r="H20" s="318">
        <v>0</v>
      </c>
      <c r="I20" s="318">
        <v>0</v>
      </c>
      <c r="J20" s="318">
        <v>0</v>
      </c>
      <c r="K20" s="318">
        <v>0</v>
      </c>
      <c r="L20" s="318">
        <f t="shared" si="2"/>
        <v>0</v>
      </c>
      <c r="M20" s="318">
        <v>0</v>
      </c>
      <c r="N20" s="318">
        <v>0</v>
      </c>
      <c r="O20" s="318">
        <v>0</v>
      </c>
      <c r="P20" s="318">
        <f t="shared" si="3"/>
        <v>733700</v>
      </c>
      <c r="Q20" s="313"/>
      <c r="R20" s="313"/>
      <c r="S20" s="313"/>
      <c r="T20" s="313"/>
      <c r="U20" s="313"/>
    </row>
    <row r="21" spans="1:21" s="332" customFormat="1" ht="16.5">
      <c r="A21" s="329" t="s">
        <v>558</v>
      </c>
      <c r="B21" s="316" t="s">
        <v>172</v>
      </c>
      <c r="C21" s="316" t="s">
        <v>214</v>
      </c>
      <c r="D21" s="317" t="s">
        <v>557</v>
      </c>
      <c r="E21" s="330">
        <f>E22+E24+додаток7!H20+E23</f>
        <v>27069400</v>
      </c>
      <c r="F21" s="330">
        <f>F22+F24+додаток7!I20+F23</f>
        <v>21454400</v>
      </c>
      <c r="G21" s="330">
        <f>G22+G24+додаток7!J20+G23</f>
        <v>731100</v>
      </c>
      <c r="H21" s="330">
        <f>H22+H24+додаток7!K20+H23</f>
        <v>58200</v>
      </c>
      <c r="I21" s="330">
        <f>I22+I24+додаток7!L20+I23</f>
        <v>0</v>
      </c>
      <c r="J21" s="330">
        <f>J22+J24+додаток7!M20+J23</f>
        <v>16100</v>
      </c>
      <c r="K21" s="330">
        <f>K22+K24+додаток7!N20+K23</f>
        <v>0</v>
      </c>
      <c r="L21" s="330">
        <f>L22+L24+додаток7!O20+L23</f>
        <v>16100</v>
      </c>
      <c r="M21" s="330">
        <f>M22+M24+додаток7!P20+M23</f>
        <v>0</v>
      </c>
      <c r="N21" s="330">
        <f>N22+N24+додаток7!Q20+N23</f>
        <v>0</v>
      </c>
      <c r="O21" s="330">
        <f>O22+O24+додаток7!R20+O23</f>
        <v>0</v>
      </c>
      <c r="P21" s="330">
        <f>P22+P24+додаток7!S20+P23</f>
        <v>21470500</v>
      </c>
      <c r="Q21" s="326"/>
      <c r="R21" s="331"/>
      <c r="S21" s="331"/>
      <c r="T21" s="324"/>
      <c r="U21" s="331"/>
    </row>
    <row r="22" spans="1:21" s="336" customFormat="1" ht="31.5" customHeight="1">
      <c r="A22" s="319"/>
      <c r="B22" s="319"/>
      <c r="C22" s="319"/>
      <c r="D22" s="333" t="s">
        <v>129</v>
      </c>
      <c r="E22" s="321">
        <v>1022000</v>
      </c>
      <c r="F22" s="321">
        <f t="shared" si="1"/>
        <v>1022000</v>
      </c>
      <c r="G22" s="321">
        <v>731100</v>
      </c>
      <c r="H22" s="321">
        <v>58200</v>
      </c>
      <c r="I22" s="321">
        <v>0</v>
      </c>
      <c r="J22" s="321">
        <v>16100</v>
      </c>
      <c r="K22" s="321">
        <v>0</v>
      </c>
      <c r="L22" s="321">
        <f t="shared" si="2"/>
        <v>16100</v>
      </c>
      <c r="M22" s="321">
        <v>0</v>
      </c>
      <c r="N22" s="321">
        <v>0</v>
      </c>
      <c r="O22" s="321">
        <v>0</v>
      </c>
      <c r="P22" s="321">
        <f t="shared" si="3"/>
        <v>1038100</v>
      </c>
      <c r="Q22" s="334"/>
      <c r="R22" s="335"/>
      <c r="S22" s="335"/>
      <c r="T22" s="335"/>
      <c r="U22" s="335"/>
    </row>
    <row r="23" spans="1:21" s="336" customFormat="1" ht="32.25" customHeight="1">
      <c r="A23" s="319"/>
      <c r="B23" s="319"/>
      <c r="C23" s="319"/>
      <c r="D23" s="333" t="s">
        <v>985</v>
      </c>
      <c r="E23" s="321">
        <v>432400</v>
      </c>
      <c r="F23" s="321">
        <f t="shared" si="1"/>
        <v>432400</v>
      </c>
      <c r="G23" s="321">
        <v>0</v>
      </c>
      <c r="H23" s="321">
        <v>0</v>
      </c>
      <c r="I23" s="321">
        <v>0</v>
      </c>
      <c r="J23" s="321">
        <v>0</v>
      </c>
      <c r="K23" s="321">
        <v>0</v>
      </c>
      <c r="L23" s="321">
        <v>0</v>
      </c>
      <c r="M23" s="321">
        <v>0</v>
      </c>
      <c r="N23" s="321">
        <v>0</v>
      </c>
      <c r="O23" s="321">
        <v>0</v>
      </c>
      <c r="P23" s="321">
        <f t="shared" si="3"/>
        <v>432400</v>
      </c>
      <c r="Q23" s="334"/>
      <c r="R23" s="335"/>
      <c r="S23" s="335"/>
      <c r="T23" s="335"/>
      <c r="U23" s="335"/>
    </row>
    <row r="24" spans="1:21" s="336" customFormat="1" ht="16.5">
      <c r="A24" s="319"/>
      <c r="B24" s="319"/>
      <c r="C24" s="319"/>
      <c r="D24" s="333" t="s">
        <v>130</v>
      </c>
      <c r="E24" s="321">
        <v>20000000</v>
      </c>
      <c r="F24" s="321">
        <f t="shared" si="1"/>
        <v>20000000</v>
      </c>
      <c r="G24" s="321">
        <v>0</v>
      </c>
      <c r="H24" s="321">
        <v>0</v>
      </c>
      <c r="I24" s="321">
        <v>0</v>
      </c>
      <c r="J24" s="321">
        <v>0</v>
      </c>
      <c r="K24" s="321">
        <v>0</v>
      </c>
      <c r="L24" s="321">
        <f t="shared" si="2"/>
        <v>0</v>
      </c>
      <c r="M24" s="321">
        <v>0</v>
      </c>
      <c r="N24" s="321">
        <v>0</v>
      </c>
      <c r="O24" s="321">
        <v>0</v>
      </c>
      <c r="P24" s="321">
        <f t="shared" si="3"/>
        <v>20000000</v>
      </c>
      <c r="Q24" s="335"/>
      <c r="R24" s="335"/>
      <c r="S24" s="335"/>
      <c r="T24" s="335"/>
      <c r="U24" s="335"/>
    </row>
    <row r="25" spans="1:21" s="314" customFormat="1" ht="16.5">
      <c r="A25" s="310" t="s">
        <v>480</v>
      </c>
      <c r="B25" s="310"/>
      <c r="C25" s="310"/>
      <c r="D25" s="311" t="s">
        <v>170</v>
      </c>
      <c r="E25" s="312">
        <f>E27</f>
        <v>15453400</v>
      </c>
      <c r="F25" s="312">
        <f t="shared" si="1"/>
        <v>15453400</v>
      </c>
      <c r="G25" s="312">
        <f t="shared" ref="G25:O25" si="5">G27</f>
        <v>6874200</v>
      </c>
      <c r="H25" s="312">
        <f t="shared" si="5"/>
        <v>3530000</v>
      </c>
      <c r="I25" s="312">
        <f t="shared" si="5"/>
        <v>0</v>
      </c>
      <c r="J25" s="312">
        <f t="shared" si="5"/>
        <v>0</v>
      </c>
      <c r="K25" s="312">
        <f t="shared" si="5"/>
        <v>0</v>
      </c>
      <c r="L25" s="312">
        <f t="shared" si="2"/>
        <v>0</v>
      </c>
      <c r="M25" s="312">
        <f t="shared" si="5"/>
        <v>0</v>
      </c>
      <c r="N25" s="312">
        <f t="shared" si="5"/>
        <v>0</v>
      </c>
      <c r="O25" s="312">
        <f t="shared" si="5"/>
        <v>0</v>
      </c>
      <c r="P25" s="312">
        <f t="shared" si="3"/>
        <v>15453400</v>
      </c>
      <c r="Q25" s="313"/>
      <c r="R25" s="313"/>
      <c r="S25" s="313"/>
      <c r="T25" s="313"/>
      <c r="U25" s="313"/>
    </row>
    <row r="26" spans="1:21" s="314" customFormat="1" ht="16.5">
      <c r="A26" s="310" t="s">
        <v>481</v>
      </c>
      <c r="B26" s="310"/>
      <c r="C26" s="310"/>
      <c r="D26" s="315" t="s">
        <v>170</v>
      </c>
      <c r="E26" s="312"/>
      <c r="F26" s="312"/>
      <c r="G26" s="312"/>
      <c r="H26" s="312"/>
      <c r="I26" s="312"/>
      <c r="J26" s="312"/>
      <c r="K26" s="312"/>
      <c r="L26" s="312"/>
      <c r="M26" s="312"/>
      <c r="N26" s="312"/>
      <c r="O26" s="312"/>
      <c r="P26" s="312"/>
      <c r="Q26" s="313"/>
      <c r="R26" s="313"/>
      <c r="S26" s="313"/>
      <c r="T26" s="313"/>
      <c r="U26" s="313"/>
    </row>
    <row r="27" spans="1:21" s="314" customFormat="1" ht="30">
      <c r="A27" s="316" t="s">
        <v>482</v>
      </c>
      <c r="B27" s="316" t="s">
        <v>337</v>
      </c>
      <c r="C27" s="316" t="s">
        <v>29</v>
      </c>
      <c r="D27" s="317" t="s">
        <v>225</v>
      </c>
      <c r="E27" s="318">
        <v>15453400</v>
      </c>
      <c r="F27" s="318">
        <f t="shared" si="1"/>
        <v>15453400</v>
      </c>
      <c r="G27" s="318">
        <v>6874200</v>
      </c>
      <c r="H27" s="318">
        <v>3530000</v>
      </c>
      <c r="I27" s="318">
        <v>0</v>
      </c>
      <c r="J27" s="318">
        <v>0</v>
      </c>
      <c r="K27" s="318">
        <v>0</v>
      </c>
      <c r="L27" s="318">
        <f t="shared" si="2"/>
        <v>0</v>
      </c>
      <c r="M27" s="318">
        <v>0</v>
      </c>
      <c r="N27" s="318">
        <f>J27</f>
        <v>0</v>
      </c>
      <c r="O27" s="318">
        <f>N27</f>
        <v>0</v>
      </c>
      <c r="P27" s="318">
        <f t="shared" si="3"/>
        <v>15453400</v>
      </c>
      <c r="Q27" s="313"/>
      <c r="R27" s="313"/>
      <c r="S27" s="313"/>
      <c r="T27" s="313"/>
      <c r="U27" s="313"/>
    </row>
    <row r="28" spans="1:21" s="314" customFormat="1" ht="16.5">
      <c r="A28" s="310" t="s">
        <v>309</v>
      </c>
      <c r="B28" s="310"/>
      <c r="C28" s="310"/>
      <c r="D28" s="311" t="s">
        <v>171</v>
      </c>
      <c r="E28" s="312">
        <f>E30</f>
        <v>33634100</v>
      </c>
      <c r="F28" s="312">
        <f t="shared" si="1"/>
        <v>33634100</v>
      </c>
      <c r="G28" s="312">
        <f t="shared" ref="G28:O28" si="6">G30</f>
        <v>22501900</v>
      </c>
      <c r="H28" s="312">
        <f t="shared" si="6"/>
        <v>932900</v>
      </c>
      <c r="I28" s="312">
        <f t="shared" si="6"/>
        <v>0</v>
      </c>
      <c r="J28" s="312">
        <f t="shared" si="6"/>
        <v>0</v>
      </c>
      <c r="K28" s="312">
        <v>0</v>
      </c>
      <c r="L28" s="312">
        <f t="shared" si="2"/>
        <v>0</v>
      </c>
      <c r="M28" s="312">
        <f t="shared" si="6"/>
        <v>0</v>
      </c>
      <c r="N28" s="312">
        <f t="shared" si="6"/>
        <v>0</v>
      </c>
      <c r="O28" s="312">
        <f t="shared" si="6"/>
        <v>0</v>
      </c>
      <c r="P28" s="312">
        <f t="shared" si="3"/>
        <v>33634100</v>
      </c>
      <c r="Q28" s="313"/>
      <c r="R28" s="313"/>
      <c r="S28" s="313"/>
      <c r="T28" s="313"/>
      <c r="U28" s="313"/>
    </row>
    <row r="29" spans="1:21" s="314" customFormat="1" ht="16.5">
      <c r="A29" s="310" t="s">
        <v>310</v>
      </c>
      <c r="B29" s="310"/>
      <c r="C29" s="310"/>
      <c r="D29" s="315" t="s">
        <v>171</v>
      </c>
      <c r="E29" s="312"/>
      <c r="F29" s="312"/>
      <c r="G29" s="312"/>
      <c r="H29" s="312"/>
      <c r="I29" s="312"/>
      <c r="J29" s="312"/>
      <c r="K29" s="312"/>
      <c r="L29" s="312"/>
      <c r="M29" s="312"/>
      <c r="N29" s="312"/>
      <c r="O29" s="312"/>
      <c r="P29" s="312"/>
      <c r="Q29" s="313"/>
      <c r="R29" s="313"/>
      <c r="S29" s="313"/>
      <c r="T29" s="313"/>
      <c r="U29" s="313"/>
    </row>
    <row r="30" spans="1:21" s="314" customFormat="1" ht="16.5">
      <c r="A30" s="316" t="s">
        <v>338</v>
      </c>
      <c r="B30" s="316" t="s">
        <v>337</v>
      </c>
      <c r="C30" s="316" t="s">
        <v>29</v>
      </c>
      <c r="D30" s="317" t="s">
        <v>226</v>
      </c>
      <c r="E30" s="318">
        <v>33634100</v>
      </c>
      <c r="F30" s="318">
        <f t="shared" si="1"/>
        <v>33634100</v>
      </c>
      <c r="G30" s="318">
        <v>22501900</v>
      </c>
      <c r="H30" s="318">
        <v>932900</v>
      </c>
      <c r="I30" s="318">
        <v>0</v>
      </c>
      <c r="J30" s="318">
        <v>0</v>
      </c>
      <c r="K30" s="318">
        <v>0</v>
      </c>
      <c r="L30" s="318">
        <f t="shared" si="2"/>
        <v>0</v>
      </c>
      <c r="M30" s="318">
        <v>0</v>
      </c>
      <c r="N30" s="318">
        <f>J30</f>
        <v>0</v>
      </c>
      <c r="O30" s="318">
        <f>N30</f>
        <v>0</v>
      </c>
      <c r="P30" s="318">
        <f t="shared" si="3"/>
        <v>33634100</v>
      </c>
      <c r="Q30" s="313"/>
      <c r="R30" s="313"/>
      <c r="S30" s="313"/>
      <c r="T30" s="313"/>
      <c r="U30" s="313"/>
    </row>
    <row r="31" spans="1:21" s="314" customFormat="1" ht="16.5">
      <c r="A31" s="310" t="s">
        <v>480</v>
      </c>
      <c r="B31" s="310"/>
      <c r="C31" s="310"/>
      <c r="D31" s="311" t="s">
        <v>164</v>
      </c>
      <c r="E31" s="312">
        <f>E33+E34+E36</f>
        <v>15216500</v>
      </c>
      <c r="F31" s="312">
        <f t="shared" ref="F31:P31" si="7">F33+F34+F36</f>
        <v>15216500</v>
      </c>
      <c r="G31" s="312">
        <f t="shared" si="7"/>
        <v>9439900</v>
      </c>
      <c r="H31" s="312">
        <f t="shared" si="7"/>
        <v>0</v>
      </c>
      <c r="I31" s="312">
        <f t="shared" si="7"/>
        <v>0</v>
      </c>
      <c r="J31" s="312">
        <f t="shared" si="7"/>
        <v>0</v>
      </c>
      <c r="K31" s="312">
        <f t="shared" si="7"/>
        <v>0</v>
      </c>
      <c r="L31" s="312">
        <f t="shared" si="7"/>
        <v>0</v>
      </c>
      <c r="M31" s="312">
        <f t="shared" si="7"/>
        <v>0</v>
      </c>
      <c r="N31" s="312">
        <f t="shared" si="7"/>
        <v>0</v>
      </c>
      <c r="O31" s="312">
        <f t="shared" si="7"/>
        <v>0</v>
      </c>
      <c r="P31" s="312">
        <f t="shared" si="7"/>
        <v>15216500</v>
      </c>
      <c r="Q31" s="313"/>
      <c r="R31" s="313"/>
      <c r="S31" s="313"/>
      <c r="T31" s="313"/>
      <c r="U31" s="313"/>
    </row>
    <row r="32" spans="1:21" s="314" customFormat="1" ht="16.5">
      <c r="A32" s="310" t="s">
        <v>481</v>
      </c>
      <c r="B32" s="310"/>
      <c r="C32" s="310"/>
      <c r="D32" s="315" t="s">
        <v>164</v>
      </c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3"/>
      <c r="R32" s="313"/>
      <c r="S32" s="313"/>
      <c r="T32" s="313"/>
      <c r="U32" s="313"/>
    </row>
    <row r="33" spans="1:21" s="314" customFormat="1" ht="32.25" customHeight="1">
      <c r="A33" s="316" t="s">
        <v>482</v>
      </c>
      <c r="B33" s="316" t="s">
        <v>337</v>
      </c>
      <c r="C33" s="316" t="s">
        <v>29</v>
      </c>
      <c r="D33" s="317" t="s">
        <v>227</v>
      </c>
      <c r="E33" s="318">
        <v>14017200</v>
      </c>
      <c r="F33" s="318">
        <f t="shared" si="1"/>
        <v>14017200</v>
      </c>
      <c r="G33" s="318">
        <v>9439900</v>
      </c>
      <c r="H33" s="318">
        <v>0</v>
      </c>
      <c r="I33" s="318">
        <v>0</v>
      </c>
      <c r="J33" s="318">
        <v>0</v>
      </c>
      <c r="K33" s="318">
        <v>0</v>
      </c>
      <c r="L33" s="318">
        <f t="shared" si="2"/>
        <v>0</v>
      </c>
      <c r="M33" s="318">
        <v>0</v>
      </c>
      <c r="N33" s="318">
        <f>J33</f>
        <v>0</v>
      </c>
      <c r="O33" s="318">
        <f>N33</f>
        <v>0</v>
      </c>
      <c r="P33" s="318">
        <f t="shared" si="3"/>
        <v>14017200</v>
      </c>
      <c r="Q33" s="313"/>
      <c r="R33" s="313"/>
      <c r="S33" s="313"/>
      <c r="T33" s="313"/>
      <c r="U33" s="313"/>
    </row>
    <row r="34" spans="1:21" s="314" customFormat="1" ht="16.5">
      <c r="A34" s="316" t="s">
        <v>558</v>
      </c>
      <c r="B34" s="316" t="s">
        <v>172</v>
      </c>
      <c r="C34" s="316" t="s">
        <v>214</v>
      </c>
      <c r="D34" s="317" t="s">
        <v>557</v>
      </c>
      <c r="E34" s="318">
        <f>E35</f>
        <v>100000</v>
      </c>
      <c r="F34" s="318">
        <f t="shared" ref="F34:P34" si="8">F35</f>
        <v>100000</v>
      </c>
      <c r="G34" s="318">
        <f t="shared" si="8"/>
        <v>0</v>
      </c>
      <c r="H34" s="318">
        <f t="shared" si="8"/>
        <v>0</v>
      </c>
      <c r="I34" s="318">
        <f t="shared" si="8"/>
        <v>0</v>
      </c>
      <c r="J34" s="318">
        <f t="shared" si="8"/>
        <v>0</v>
      </c>
      <c r="K34" s="318">
        <v>0</v>
      </c>
      <c r="L34" s="318">
        <f t="shared" si="8"/>
        <v>0</v>
      </c>
      <c r="M34" s="318">
        <f t="shared" si="8"/>
        <v>0</v>
      </c>
      <c r="N34" s="318">
        <f t="shared" si="8"/>
        <v>0</v>
      </c>
      <c r="O34" s="318">
        <f t="shared" si="8"/>
        <v>0</v>
      </c>
      <c r="P34" s="318">
        <f t="shared" si="8"/>
        <v>100000</v>
      </c>
      <c r="Q34" s="313"/>
      <c r="R34" s="313"/>
      <c r="S34" s="313"/>
      <c r="T34" s="313"/>
      <c r="U34" s="313"/>
    </row>
    <row r="35" spans="1:21" s="336" customFormat="1" ht="16.5">
      <c r="A35" s="319"/>
      <c r="B35" s="319"/>
      <c r="C35" s="319"/>
      <c r="D35" s="333" t="s">
        <v>130</v>
      </c>
      <c r="E35" s="321">
        <v>100000</v>
      </c>
      <c r="F35" s="321">
        <f t="shared" ref="F35" si="9">E35-I35</f>
        <v>100000</v>
      </c>
      <c r="G35" s="321">
        <v>0</v>
      </c>
      <c r="H35" s="321">
        <v>0</v>
      </c>
      <c r="I35" s="321">
        <v>0</v>
      </c>
      <c r="J35" s="321">
        <v>0</v>
      </c>
      <c r="K35" s="321">
        <v>0</v>
      </c>
      <c r="L35" s="321">
        <f t="shared" ref="L35" si="10">J35-O35</f>
        <v>0</v>
      </c>
      <c r="M35" s="321">
        <v>0</v>
      </c>
      <c r="N35" s="321">
        <v>0</v>
      </c>
      <c r="O35" s="321">
        <v>0</v>
      </c>
      <c r="P35" s="321">
        <f t="shared" ref="P35" si="11">J35+E35</f>
        <v>100000</v>
      </c>
      <c r="Q35" s="335"/>
      <c r="R35" s="335"/>
      <c r="S35" s="335"/>
      <c r="T35" s="335"/>
      <c r="U35" s="335"/>
    </row>
    <row r="36" spans="1:21" s="328" customFormat="1" ht="30">
      <c r="A36" s="316" t="s">
        <v>657</v>
      </c>
      <c r="B36" s="316" t="s">
        <v>633</v>
      </c>
      <c r="C36" s="316" t="s">
        <v>634</v>
      </c>
      <c r="D36" s="317" t="s">
        <v>635</v>
      </c>
      <c r="E36" s="318">
        <v>1099300</v>
      </c>
      <c r="F36" s="318">
        <f t="shared" si="1"/>
        <v>1099300</v>
      </c>
      <c r="G36" s="318">
        <v>0</v>
      </c>
      <c r="H36" s="318">
        <v>0</v>
      </c>
      <c r="I36" s="318">
        <v>0</v>
      </c>
      <c r="J36" s="318">
        <v>0</v>
      </c>
      <c r="K36" s="318">
        <v>0</v>
      </c>
      <c r="L36" s="318">
        <f t="shared" si="2"/>
        <v>0</v>
      </c>
      <c r="M36" s="318">
        <v>0</v>
      </c>
      <c r="N36" s="318">
        <v>0</v>
      </c>
      <c r="O36" s="318">
        <v>0</v>
      </c>
      <c r="P36" s="318">
        <f t="shared" si="3"/>
        <v>1099300</v>
      </c>
      <c r="Q36" s="326"/>
      <c r="R36" s="327"/>
      <c r="S36" s="327"/>
      <c r="T36" s="324"/>
      <c r="U36" s="327"/>
    </row>
    <row r="37" spans="1:21" s="314" customFormat="1" ht="16.5">
      <c r="A37" s="310" t="s">
        <v>311</v>
      </c>
      <c r="B37" s="310"/>
      <c r="C37" s="310"/>
      <c r="D37" s="311" t="s">
        <v>132</v>
      </c>
      <c r="E37" s="312">
        <f>E39</f>
        <v>11117000</v>
      </c>
      <c r="F37" s="312">
        <f t="shared" si="1"/>
        <v>11117000</v>
      </c>
      <c r="G37" s="312">
        <f t="shared" ref="G37:O37" si="12">G39</f>
        <v>7809300</v>
      </c>
      <c r="H37" s="312">
        <f t="shared" si="12"/>
        <v>462000</v>
      </c>
      <c r="I37" s="312">
        <f t="shared" si="12"/>
        <v>0</v>
      </c>
      <c r="J37" s="312">
        <f t="shared" si="12"/>
        <v>0</v>
      </c>
      <c r="K37" s="312">
        <f t="shared" si="12"/>
        <v>0</v>
      </c>
      <c r="L37" s="312">
        <f t="shared" si="2"/>
        <v>0</v>
      </c>
      <c r="M37" s="312">
        <f t="shared" si="12"/>
        <v>0</v>
      </c>
      <c r="N37" s="312">
        <f t="shared" si="12"/>
        <v>0</v>
      </c>
      <c r="O37" s="312">
        <f t="shared" si="12"/>
        <v>0</v>
      </c>
      <c r="P37" s="312">
        <f t="shared" si="3"/>
        <v>11117000</v>
      </c>
      <c r="Q37" s="313"/>
      <c r="R37" s="313"/>
      <c r="S37" s="313"/>
      <c r="T37" s="313"/>
      <c r="U37" s="313"/>
    </row>
    <row r="38" spans="1:21" s="314" customFormat="1" ht="16.5">
      <c r="A38" s="310" t="s">
        <v>312</v>
      </c>
      <c r="B38" s="310"/>
      <c r="C38" s="310"/>
      <c r="D38" s="315" t="s">
        <v>132</v>
      </c>
      <c r="E38" s="312"/>
      <c r="F38" s="312"/>
      <c r="G38" s="312"/>
      <c r="H38" s="312"/>
      <c r="I38" s="312"/>
      <c r="J38" s="312"/>
      <c r="K38" s="312"/>
      <c r="L38" s="312"/>
      <c r="M38" s="312"/>
      <c r="N38" s="312"/>
      <c r="O38" s="312"/>
      <c r="P38" s="312"/>
      <c r="Q38" s="313"/>
      <c r="R38" s="313"/>
      <c r="S38" s="313"/>
      <c r="T38" s="313"/>
      <c r="U38" s="313"/>
    </row>
    <row r="39" spans="1:21" s="314" customFormat="1" ht="18" customHeight="1">
      <c r="A39" s="316" t="s">
        <v>339</v>
      </c>
      <c r="B39" s="316" t="s">
        <v>337</v>
      </c>
      <c r="C39" s="316" t="s">
        <v>29</v>
      </c>
      <c r="D39" s="317" t="s">
        <v>228</v>
      </c>
      <c r="E39" s="318">
        <v>11117000</v>
      </c>
      <c r="F39" s="318">
        <f t="shared" si="1"/>
        <v>11117000</v>
      </c>
      <c r="G39" s="318">
        <v>7809300</v>
      </c>
      <c r="H39" s="318">
        <v>462000</v>
      </c>
      <c r="I39" s="318">
        <v>0</v>
      </c>
      <c r="J39" s="318">
        <v>0</v>
      </c>
      <c r="K39" s="318">
        <v>0</v>
      </c>
      <c r="L39" s="318">
        <f t="shared" si="2"/>
        <v>0</v>
      </c>
      <c r="M39" s="318">
        <v>0</v>
      </c>
      <c r="N39" s="318">
        <f>J39</f>
        <v>0</v>
      </c>
      <c r="O39" s="318">
        <f>N39</f>
        <v>0</v>
      </c>
      <c r="P39" s="318">
        <f t="shared" si="3"/>
        <v>11117000</v>
      </c>
      <c r="Q39" s="313"/>
      <c r="R39" s="313"/>
      <c r="S39" s="313"/>
      <c r="T39" s="313"/>
      <c r="U39" s="313"/>
    </row>
    <row r="40" spans="1:21" s="314" customFormat="1" ht="16.5">
      <c r="A40" s="310" t="s">
        <v>480</v>
      </c>
      <c r="B40" s="310"/>
      <c r="C40" s="310"/>
      <c r="D40" s="311" t="s">
        <v>169</v>
      </c>
      <c r="E40" s="312">
        <f>E42+E43+E44</f>
        <v>5165800</v>
      </c>
      <c r="F40" s="312">
        <f t="shared" ref="F40:O40" si="13">F42+F43+F44</f>
        <v>5165800</v>
      </c>
      <c r="G40" s="312">
        <f t="shared" si="13"/>
        <v>3114600</v>
      </c>
      <c r="H40" s="312">
        <f t="shared" si="13"/>
        <v>0</v>
      </c>
      <c r="I40" s="312">
        <f t="shared" si="13"/>
        <v>0</v>
      </c>
      <c r="J40" s="312">
        <f t="shared" si="13"/>
        <v>0</v>
      </c>
      <c r="K40" s="312">
        <f t="shared" si="13"/>
        <v>0</v>
      </c>
      <c r="L40" s="312">
        <f t="shared" si="13"/>
        <v>0</v>
      </c>
      <c r="M40" s="312">
        <f t="shared" si="13"/>
        <v>0</v>
      </c>
      <c r="N40" s="312">
        <f t="shared" si="13"/>
        <v>0</v>
      </c>
      <c r="O40" s="312">
        <f t="shared" si="13"/>
        <v>0</v>
      </c>
      <c r="P40" s="312">
        <f>P42+P43+P44</f>
        <v>5165800</v>
      </c>
      <c r="Q40" s="313"/>
      <c r="R40" s="313"/>
      <c r="S40" s="313"/>
      <c r="T40" s="313"/>
      <c r="U40" s="313"/>
    </row>
    <row r="41" spans="1:21" s="314" customFormat="1" ht="16.5">
      <c r="A41" s="310" t="s">
        <v>481</v>
      </c>
      <c r="B41" s="310"/>
      <c r="C41" s="310"/>
      <c r="D41" s="315" t="s">
        <v>169</v>
      </c>
      <c r="E41" s="312"/>
      <c r="F41" s="312"/>
      <c r="G41" s="312"/>
      <c r="H41" s="312"/>
      <c r="I41" s="312"/>
      <c r="J41" s="312"/>
      <c r="K41" s="312"/>
      <c r="L41" s="312"/>
      <c r="M41" s="312"/>
      <c r="N41" s="312"/>
      <c r="O41" s="312"/>
      <c r="P41" s="312"/>
      <c r="Q41" s="313"/>
      <c r="R41" s="313"/>
      <c r="S41" s="313"/>
      <c r="T41" s="313"/>
      <c r="U41" s="313"/>
    </row>
    <row r="42" spans="1:21" s="314" customFormat="1" ht="30">
      <c r="A42" s="316" t="s">
        <v>482</v>
      </c>
      <c r="B42" s="316" t="s">
        <v>337</v>
      </c>
      <c r="C42" s="316" t="s">
        <v>29</v>
      </c>
      <c r="D42" s="317" t="s">
        <v>229</v>
      </c>
      <c r="E42" s="318">
        <v>4107300</v>
      </c>
      <c r="F42" s="318">
        <f t="shared" si="1"/>
        <v>4107300</v>
      </c>
      <c r="G42" s="318">
        <v>3114600</v>
      </c>
      <c r="H42" s="318">
        <v>0</v>
      </c>
      <c r="I42" s="318">
        <v>0</v>
      </c>
      <c r="J42" s="318">
        <v>0</v>
      </c>
      <c r="K42" s="318">
        <v>0</v>
      </c>
      <c r="L42" s="318">
        <f t="shared" si="2"/>
        <v>0</v>
      </c>
      <c r="M42" s="318">
        <v>0</v>
      </c>
      <c r="N42" s="318">
        <f>J42</f>
        <v>0</v>
      </c>
      <c r="O42" s="318">
        <f>N42</f>
        <v>0</v>
      </c>
      <c r="P42" s="318">
        <f t="shared" si="3"/>
        <v>4107300</v>
      </c>
      <c r="Q42" s="313"/>
      <c r="R42" s="313"/>
      <c r="S42" s="313"/>
      <c r="T42" s="313"/>
      <c r="U42" s="313"/>
    </row>
    <row r="43" spans="1:21" s="314" customFormat="1" ht="30">
      <c r="A43" s="316" t="s">
        <v>611</v>
      </c>
      <c r="B43" s="316" t="s">
        <v>50</v>
      </c>
      <c r="C43" s="316" t="s">
        <v>612</v>
      </c>
      <c r="D43" s="317" t="s">
        <v>801</v>
      </c>
      <c r="E43" s="318">
        <v>199300</v>
      </c>
      <c r="F43" s="318">
        <f>E43-I43</f>
        <v>199300</v>
      </c>
      <c r="G43" s="318">
        <v>0</v>
      </c>
      <c r="H43" s="318">
        <v>0</v>
      </c>
      <c r="I43" s="318">
        <v>0</v>
      </c>
      <c r="J43" s="318">
        <v>0</v>
      </c>
      <c r="K43" s="318">
        <v>0</v>
      </c>
      <c r="L43" s="318">
        <v>0</v>
      </c>
      <c r="M43" s="318">
        <v>0</v>
      </c>
      <c r="N43" s="318">
        <v>0</v>
      </c>
      <c r="O43" s="318">
        <v>0</v>
      </c>
      <c r="P43" s="318">
        <f>E43</f>
        <v>199300</v>
      </c>
      <c r="Q43" s="313"/>
      <c r="R43" s="313"/>
      <c r="S43" s="313"/>
      <c r="T43" s="313"/>
      <c r="U43" s="313"/>
    </row>
    <row r="44" spans="1:21" s="314" customFormat="1" ht="16.5">
      <c r="A44" s="316" t="s">
        <v>558</v>
      </c>
      <c r="B44" s="316" t="s">
        <v>172</v>
      </c>
      <c r="C44" s="316" t="s">
        <v>214</v>
      </c>
      <c r="D44" s="317" t="s">
        <v>557</v>
      </c>
      <c r="E44" s="318">
        <v>859200</v>
      </c>
      <c r="F44" s="318">
        <f t="shared" si="1"/>
        <v>859200</v>
      </c>
      <c r="G44" s="318">
        <v>0</v>
      </c>
      <c r="H44" s="318">
        <v>0</v>
      </c>
      <c r="I44" s="318">
        <v>0</v>
      </c>
      <c r="J44" s="318">
        <v>0</v>
      </c>
      <c r="K44" s="318">
        <v>0</v>
      </c>
      <c r="L44" s="318">
        <f t="shared" si="2"/>
        <v>0</v>
      </c>
      <c r="M44" s="318">
        <v>0</v>
      </c>
      <c r="N44" s="318">
        <f>J44</f>
        <v>0</v>
      </c>
      <c r="O44" s="318">
        <f>N44</f>
        <v>0</v>
      </c>
      <c r="P44" s="318">
        <f t="shared" si="3"/>
        <v>859200</v>
      </c>
      <c r="Q44" s="313"/>
      <c r="R44" s="313"/>
      <c r="S44" s="313"/>
      <c r="T44" s="313"/>
      <c r="U44" s="313"/>
    </row>
    <row r="45" spans="1:21" s="314" customFormat="1" ht="16.5">
      <c r="A45" s="310" t="s">
        <v>483</v>
      </c>
      <c r="B45" s="310"/>
      <c r="C45" s="310"/>
      <c r="D45" s="311" t="s">
        <v>168</v>
      </c>
      <c r="E45" s="312">
        <f>E47+E48</f>
        <v>5955200</v>
      </c>
      <c r="F45" s="312">
        <f t="shared" ref="F45:P45" si="14">F47+F48</f>
        <v>5955200</v>
      </c>
      <c r="G45" s="312">
        <f t="shared" si="14"/>
        <v>4521000</v>
      </c>
      <c r="H45" s="312">
        <f t="shared" si="14"/>
        <v>0</v>
      </c>
      <c r="I45" s="312">
        <f t="shared" si="14"/>
        <v>0</v>
      </c>
      <c r="J45" s="312">
        <f t="shared" si="14"/>
        <v>15000000</v>
      </c>
      <c r="K45" s="312">
        <f t="shared" si="14"/>
        <v>15000000</v>
      </c>
      <c r="L45" s="312">
        <f t="shared" si="14"/>
        <v>0</v>
      </c>
      <c r="M45" s="312">
        <f t="shared" si="14"/>
        <v>0</v>
      </c>
      <c r="N45" s="312">
        <f t="shared" si="14"/>
        <v>0</v>
      </c>
      <c r="O45" s="312">
        <f t="shared" si="14"/>
        <v>0</v>
      </c>
      <c r="P45" s="312">
        <f t="shared" si="14"/>
        <v>20955200</v>
      </c>
      <c r="Q45" s="313"/>
      <c r="R45" s="313"/>
      <c r="S45" s="313"/>
      <c r="T45" s="313"/>
      <c r="U45" s="313"/>
    </row>
    <row r="46" spans="1:21" s="314" customFormat="1" ht="16.5">
      <c r="A46" s="310" t="s">
        <v>484</v>
      </c>
      <c r="B46" s="310"/>
      <c r="C46" s="310"/>
      <c r="D46" s="315" t="s">
        <v>168</v>
      </c>
      <c r="E46" s="312"/>
      <c r="F46" s="312"/>
      <c r="G46" s="312"/>
      <c r="H46" s="312"/>
      <c r="I46" s="312"/>
      <c r="J46" s="312"/>
      <c r="K46" s="312"/>
      <c r="L46" s="312"/>
      <c r="M46" s="312"/>
      <c r="N46" s="312"/>
      <c r="O46" s="312"/>
      <c r="P46" s="312"/>
      <c r="Q46" s="313"/>
      <c r="R46" s="313"/>
      <c r="S46" s="313"/>
      <c r="T46" s="313"/>
      <c r="U46" s="313"/>
    </row>
    <row r="47" spans="1:21" s="314" customFormat="1" ht="30">
      <c r="A47" s="316" t="s">
        <v>485</v>
      </c>
      <c r="B47" s="316" t="s">
        <v>337</v>
      </c>
      <c r="C47" s="316" t="s">
        <v>29</v>
      </c>
      <c r="D47" s="317" t="s">
        <v>230</v>
      </c>
      <c r="E47" s="318">
        <v>5955200</v>
      </c>
      <c r="F47" s="318">
        <f t="shared" si="1"/>
        <v>5955200</v>
      </c>
      <c r="G47" s="318">
        <v>4521000</v>
      </c>
      <c r="H47" s="318">
        <v>0</v>
      </c>
      <c r="I47" s="318">
        <v>0</v>
      </c>
      <c r="J47" s="318">
        <v>0</v>
      </c>
      <c r="K47" s="318">
        <v>0</v>
      </c>
      <c r="L47" s="318">
        <f t="shared" si="2"/>
        <v>0</v>
      </c>
      <c r="M47" s="318">
        <v>0</v>
      </c>
      <c r="N47" s="318">
        <v>0</v>
      </c>
      <c r="O47" s="318">
        <f>N47</f>
        <v>0</v>
      </c>
      <c r="P47" s="318">
        <f t="shared" si="3"/>
        <v>5955200</v>
      </c>
      <c r="Q47" s="313"/>
      <c r="R47" s="313"/>
      <c r="S47" s="313"/>
      <c r="T47" s="313"/>
      <c r="U47" s="313"/>
    </row>
    <row r="48" spans="1:21" s="314" customFormat="1" ht="16.5">
      <c r="A48" s="316" t="s">
        <v>963</v>
      </c>
      <c r="B48" s="316" t="s">
        <v>430</v>
      </c>
      <c r="C48" s="316" t="s">
        <v>48</v>
      </c>
      <c r="D48" s="344" t="s">
        <v>316</v>
      </c>
      <c r="E48" s="318">
        <v>0</v>
      </c>
      <c r="F48" s="318">
        <f t="shared" si="1"/>
        <v>0</v>
      </c>
      <c r="G48" s="318">
        <v>0</v>
      </c>
      <c r="H48" s="318">
        <v>0</v>
      </c>
      <c r="I48" s="318">
        <v>0</v>
      </c>
      <c r="J48" s="318">
        <f>додаток6!F31</f>
        <v>15000000</v>
      </c>
      <c r="K48" s="318">
        <f>J48</f>
        <v>15000000</v>
      </c>
      <c r="L48" s="318">
        <v>0</v>
      </c>
      <c r="M48" s="318">
        <v>0</v>
      </c>
      <c r="N48" s="318">
        <v>0</v>
      </c>
      <c r="O48" s="318">
        <v>0</v>
      </c>
      <c r="P48" s="318">
        <f>J48+E48</f>
        <v>15000000</v>
      </c>
      <c r="Q48" s="313"/>
      <c r="R48" s="313"/>
      <c r="S48" s="313"/>
      <c r="T48" s="313"/>
      <c r="U48" s="313"/>
    </row>
    <row r="49" spans="1:21" s="314" customFormat="1" ht="15.75" customHeight="1">
      <c r="A49" s="310" t="s">
        <v>486</v>
      </c>
      <c r="B49" s="310"/>
      <c r="C49" s="310"/>
      <c r="D49" s="311" t="s">
        <v>131</v>
      </c>
      <c r="E49" s="312">
        <f>E51+E52+E53</f>
        <v>19522600</v>
      </c>
      <c r="F49" s="312">
        <f t="shared" ref="F49:P49" si="15">F51+F52+F53</f>
        <v>19522600</v>
      </c>
      <c r="G49" s="312">
        <f t="shared" si="15"/>
        <v>11426700</v>
      </c>
      <c r="H49" s="312">
        <f t="shared" si="15"/>
        <v>0</v>
      </c>
      <c r="I49" s="312">
        <f t="shared" si="15"/>
        <v>0</v>
      </c>
      <c r="J49" s="312">
        <f t="shared" si="15"/>
        <v>0</v>
      </c>
      <c r="K49" s="312">
        <f t="shared" si="15"/>
        <v>0</v>
      </c>
      <c r="L49" s="312">
        <f t="shared" si="15"/>
        <v>0</v>
      </c>
      <c r="M49" s="312">
        <f t="shared" si="15"/>
        <v>0</v>
      </c>
      <c r="N49" s="312">
        <f t="shared" si="15"/>
        <v>0</v>
      </c>
      <c r="O49" s="312">
        <f t="shared" si="15"/>
        <v>0</v>
      </c>
      <c r="P49" s="312">
        <f t="shared" si="15"/>
        <v>19522600</v>
      </c>
      <c r="Q49" s="313"/>
      <c r="R49" s="313"/>
      <c r="S49" s="313"/>
      <c r="T49" s="313"/>
      <c r="U49" s="313"/>
    </row>
    <row r="50" spans="1:21" s="314" customFormat="1" ht="18" customHeight="1">
      <c r="A50" s="310" t="s">
        <v>487</v>
      </c>
      <c r="B50" s="310"/>
      <c r="C50" s="310"/>
      <c r="D50" s="315" t="s">
        <v>131</v>
      </c>
      <c r="E50" s="312"/>
      <c r="F50" s="312"/>
      <c r="G50" s="312"/>
      <c r="H50" s="312"/>
      <c r="I50" s="312"/>
      <c r="J50" s="312"/>
      <c r="K50" s="312"/>
      <c r="L50" s="312"/>
      <c r="M50" s="312"/>
      <c r="N50" s="312"/>
      <c r="O50" s="312"/>
      <c r="P50" s="312"/>
      <c r="Q50" s="313"/>
      <c r="R50" s="313"/>
      <c r="S50" s="313"/>
      <c r="T50" s="313"/>
      <c r="U50" s="313"/>
    </row>
    <row r="51" spans="1:21" s="314" customFormat="1" ht="30">
      <c r="A51" s="316" t="s">
        <v>488</v>
      </c>
      <c r="B51" s="316" t="s">
        <v>337</v>
      </c>
      <c r="C51" s="316" t="s">
        <v>29</v>
      </c>
      <c r="D51" s="317" t="s">
        <v>231</v>
      </c>
      <c r="E51" s="318">
        <v>15904100</v>
      </c>
      <c r="F51" s="318">
        <f t="shared" si="1"/>
        <v>15904100</v>
      </c>
      <c r="G51" s="318">
        <v>11426700</v>
      </c>
      <c r="H51" s="318">
        <v>0</v>
      </c>
      <c r="I51" s="318">
        <v>0</v>
      </c>
      <c r="J51" s="318">
        <v>0</v>
      </c>
      <c r="K51" s="318">
        <v>0</v>
      </c>
      <c r="L51" s="318">
        <f t="shared" si="2"/>
        <v>0</v>
      </c>
      <c r="M51" s="318">
        <v>0</v>
      </c>
      <c r="N51" s="318">
        <f>J51</f>
        <v>0</v>
      </c>
      <c r="O51" s="318">
        <f>N51</f>
        <v>0</v>
      </c>
      <c r="P51" s="318">
        <f t="shared" si="3"/>
        <v>15904100</v>
      </c>
      <c r="Q51" s="313"/>
      <c r="R51" s="313"/>
      <c r="S51" s="313"/>
      <c r="T51" s="313"/>
      <c r="U51" s="313"/>
    </row>
    <row r="52" spans="1:21" s="328" customFormat="1" ht="15">
      <c r="A52" s="316" t="s">
        <v>587</v>
      </c>
      <c r="B52" s="316" t="s">
        <v>172</v>
      </c>
      <c r="C52" s="316" t="s">
        <v>214</v>
      </c>
      <c r="D52" s="317" t="s">
        <v>557</v>
      </c>
      <c r="E52" s="318">
        <f>додаток7!H29+додаток7!H30+додаток7!H31</f>
        <v>3545500</v>
      </c>
      <c r="F52" s="318">
        <f t="shared" si="1"/>
        <v>3545500</v>
      </c>
      <c r="G52" s="318">
        <v>0</v>
      </c>
      <c r="H52" s="318">
        <v>0</v>
      </c>
      <c r="I52" s="318">
        <v>0</v>
      </c>
      <c r="J52" s="318">
        <v>0</v>
      </c>
      <c r="K52" s="318">
        <v>0</v>
      </c>
      <c r="L52" s="318">
        <f t="shared" si="2"/>
        <v>0</v>
      </c>
      <c r="M52" s="318">
        <v>0</v>
      </c>
      <c r="N52" s="318">
        <v>0</v>
      </c>
      <c r="O52" s="318">
        <v>0</v>
      </c>
      <c r="P52" s="318">
        <f t="shared" si="3"/>
        <v>3545500</v>
      </c>
      <c r="Q52" s="326"/>
      <c r="R52" s="327"/>
      <c r="S52" s="327"/>
      <c r="T52" s="324"/>
      <c r="U52" s="327"/>
    </row>
    <row r="53" spans="1:21" s="314" customFormat="1" ht="16.5">
      <c r="A53" s="316" t="s">
        <v>658</v>
      </c>
      <c r="B53" s="316" t="s">
        <v>386</v>
      </c>
      <c r="C53" s="316" t="s">
        <v>182</v>
      </c>
      <c r="D53" s="317" t="s">
        <v>458</v>
      </c>
      <c r="E53" s="318">
        <v>73000</v>
      </c>
      <c r="F53" s="318">
        <f t="shared" si="1"/>
        <v>73000</v>
      </c>
      <c r="G53" s="318">
        <v>0</v>
      </c>
      <c r="H53" s="318">
        <v>0</v>
      </c>
      <c r="I53" s="318">
        <v>0</v>
      </c>
      <c r="J53" s="318">
        <v>0</v>
      </c>
      <c r="K53" s="318">
        <v>0</v>
      </c>
      <c r="L53" s="318">
        <f t="shared" si="2"/>
        <v>0</v>
      </c>
      <c r="M53" s="318">
        <v>0</v>
      </c>
      <c r="N53" s="318">
        <v>0</v>
      </c>
      <c r="O53" s="318">
        <v>0</v>
      </c>
      <c r="P53" s="318">
        <f t="shared" si="3"/>
        <v>73000</v>
      </c>
      <c r="Q53" s="313"/>
      <c r="R53" s="313"/>
      <c r="S53" s="313"/>
      <c r="T53" s="313"/>
      <c r="U53" s="313"/>
    </row>
    <row r="54" spans="1:21" s="336" customFormat="1" ht="18.75" customHeight="1">
      <c r="A54" s="319" t="s">
        <v>984</v>
      </c>
      <c r="B54" s="319" t="s">
        <v>704</v>
      </c>
      <c r="C54" s="319" t="s">
        <v>182</v>
      </c>
      <c r="D54" s="333" t="s">
        <v>705</v>
      </c>
      <c r="E54" s="321">
        <v>73000</v>
      </c>
      <c r="F54" s="321">
        <f t="shared" si="1"/>
        <v>73000</v>
      </c>
      <c r="G54" s="321">
        <v>0</v>
      </c>
      <c r="H54" s="321">
        <v>0</v>
      </c>
      <c r="I54" s="321">
        <v>0</v>
      </c>
      <c r="J54" s="321">
        <v>0</v>
      </c>
      <c r="K54" s="321">
        <v>0</v>
      </c>
      <c r="L54" s="321">
        <f t="shared" si="2"/>
        <v>0</v>
      </c>
      <c r="M54" s="321">
        <v>0</v>
      </c>
      <c r="N54" s="321">
        <v>0</v>
      </c>
      <c r="O54" s="321">
        <v>0</v>
      </c>
      <c r="P54" s="321">
        <f t="shared" si="3"/>
        <v>73000</v>
      </c>
      <c r="Q54" s="335"/>
      <c r="R54" s="335"/>
      <c r="S54" s="335"/>
      <c r="T54" s="335"/>
      <c r="U54" s="335"/>
    </row>
    <row r="55" spans="1:21" s="314" customFormat="1" ht="31.5">
      <c r="A55" s="310" t="s">
        <v>352</v>
      </c>
      <c r="B55" s="310"/>
      <c r="C55" s="310"/>
      <c r="D55" s="311" t="s">
        <v>134</v>
      </c>
      <c r="E55" s="312">
        <f>E57</f>
        <v>4697200</v>
      </c>
      <c r="F55" s="312">
        <f t="shared" si="1"/>
        <v>4697200</v>
      </c>
      <c r="G55" s="312">
        <f t="shared" ref="G55:O55" si="16">G57</f>
        <v>2695900</v>
      </c>
      <c r="H55" s="312">
        <f t="shared" si="16"/>
        <v>581900</v>
      </c>
      <c r="I55" s="312">
        <f t="shared" si="16"/>
        <v>0</v>
      </c>
      <c r="J55" s="312">
        <f t="shared" si="16"/>
        <v>0</v>
      </c>
      <c r="K55" s="312">
        <f t="shared" si="16"/>
        <v>0</v>
      </c>
      <c r="L55" s="312">
        <f t="shared" si="16"/>
        <v>0</v>
      </c>
      <c r="M55" s="312">
        <f t="shared" si="16"/>
        <v>0</v>
      </c>
      <c r="N55" s="312">
        <f t="shared" si="16"/>
        <v>0</v>
      </c>
      <c r="O55" s="312">
        <f t="shared" si="16"/>
        <v>0</v>
      </c>
      <c r="P55" s="312">
        <f t="shared" si="3"/>
        <v>4697200</v>
      </c>
      <c r="Q55" s="313"/>
      <c r="R55" s="313"/>
      <c r="S55" s="313"/>
      <c r="T55" s="313"/>
      <c r="U55" s="313"/>
    </row>
    <row r="56" spans="1:21" s="314" customFormat="1" ht="31.5">
      <c r="A56" s="310" t="s">
        <v>353</v>
      </c>
      <c r="B56" s="310"/>
      <c r="C56" s="310"/>
      <c r="D56" s="315" t="s">
        <v>134</v>
      </c>
      <c r="E56" s="312"/>
      <c r="F56" s="312"/>
      <c r="G56" s="312"/>
      <c r="H56" s="312"/>
      <c r="I56" s="312"/>
      <c r="J56" s="312"/>
      <c r="K56" s="312"/>
      <c r="L56" s="312"/>
      <c r="M56" s="312"/>
      <c r="N56" s="312"/>
      <c r="O56" s="312"/>
      <c r="P56" s="312"/>
      <c r="Q56" s="313"/>
      <c r="R56" s="313"/>
      <c r="S56" s="313"/>
      <c r="T56" s="313"/>
      <c r="U56" s="313"/>
    </row>
    <row r="57" spans="1:21" s="314" customFormat="1" ht="46.5" customHeight="1">
      <c r="A57" s="316" t="s">
        <v>354</v>
      </c>
      <c r="B57" s="316" t="s">
        <v>337</v>
      </c>
      <c r="C57" s="316" t="s">
        <v>29</v>
      </c>
      <c r="D57" s="317" t="s">
        <v>232</v>
      </c>
      <c r="E57" s="318">
        <v>4697200</v>
      </c>
      <c r="F57" s="318">
        <f t="shared" si="1"/>
        <v>4697200</v>
      </c>
      <c r="G57" s="318">
        <v>2695900</v>
      </c>
      <c r="H57" s="318">
        <v>581900</v>
      </c>
      <c r="I57" s="318">
        <v>0</v>
      </c>
      <c r="J57" s="318">
        <v>0</v>
      </c>
      <c r="K57" s="318">
        <v>0</v>
      </c>
      <c r="L57" s="318">
        <f t="shared" si="2"/>
        <v>0</v>
      </c>
      <c r="M57" s="318">
        <v>0</v>
      </c>
      <c r="N57" s="318">
        <f>J57</f>
        <v>0</v>
      </c>
      <c r="O57" s="318">
        <f>N57</f>
        <v>0</v>
      </c>
      <c r="P57" s="318">
        <f t="shared" si="3"/>
        <v>4697200</v>
      </c>
      <c r="Q57" s="313"/>
      <c r="R57" s="313"/>
      <c r="S57" s="313"/>
      <c r="T57" s="313"/>
      <c r="U57" s="313"/>
    </row>
    <row r="58" spans="1:21" s="314" customFormat="1" ht="16.5" customHeight="1">
      <c r="A58" s="310" t="s">
        <v>358</v>
      </c>
      <c r="B58" s="310"/>
      <c r="C58" s="310"/>
      <c r="D58" s="311" t="s">
        <v>133</v>
      </c>
      <c r="E58" s="312">
        <f>E60+E61</f>
        <v>4312200</v>
      </c>
      <c r="F58" s="312">
        <f t="shared" si="1"/>
        <v>4312200</v>
      </c>
      <c r="G58" s="312">
        <f t="shared" ref="G58:O58" si="17">G60+G61</f>
        <v>3115100</v>
      </c>
      <c r="H58" s="312">
        <f t="shared" si="17"/>
        <v>245300</v>
      </c>
      <c r="I58" s="312">
        <f t="shared" si="17"/>
        <v>0</v>
      </c>
      <c r="J58" s="312">
        <f t="shared" si="17"/>
        <v>0</v>
      </c>
      <c r="K58" s="312">
        <f t="shared" si="17"/>
        <v>0</v>
      </c>
      <c r="L58" s="312">
        <f t="shared" si="17"/>
        <v>0</v>
      </c>
      <c r="M58" s="312">
        <f t="shared" si="17"/>
        <v>0</v>
      </c>
      <c r="N58" s="312">
        <f t="shared" si="17"/>
        <v>0</v>
      </c>
      <c r="O58" s="312">
        <f t="shared" si="17"/>
        <v>0</v>
      </c>
      <c r="P58" s="312">
        <f t="shared" si="3"/>
        <v>4312200</v>
      </c>
      <c r="Q58" s="313"/>
      <c r="R58" s="313"/>
      <c r="S58" s="313"/>
      <c r="T58" s="313"/>
      <c r="U58" s="313"/>
    </row>
    <row r="59" spans="1:21" s="314" customFormat="1" ht="16.5" customHeight="1">
      <c r="A59" s="310" t="s">
        <v>359</v>
      </c>
      <c r="B59" s="310"/>
      <c r="C59" s="310"/>
      <c r="D59" s="315" t="s">
        <v>133</v>
      </c>
      <c r="E59" s="312"/>
      <c r="F59" s="312"/>
      <c r="G59" s="312"/>
      <c r="H59" s="312"/>
      <c r="I59" s="312"/>
      <c r="J59" s="312"/>
      <c r="K59" s="312"/>
      <c r="L59" s="312"/>
      <c r="M59" s="312"/>
      <c r="N59" s="312"/>
      <c r="O59" s="312"/>
      <c r="P59" s="312"/>
      <c r="Q59" s="313"/>
      <c r="R59" s="313"/>
      <c r="S59" s="313"/>
      <c r="T59" s="313"/>
      <c r="U59" s="313"/>
    </row>
    <row r="60" spans="1:21" s="314" customFormat="1" ht="30">
      <c r="A60" s="316" t="s">
        <v>360</v>
      </c>
      <c r="B60" s="316" t="s">
        <v>337</v>
      </c>
      <c r="C60" s="316" t="s">
        <v>29</v>
      </c>
      <c r="D60" s="317" t="s">
        <v>233</v>
      </c>
      <c r="E60" s="318">
        <v>4167000</v>
      </c>
      <c r="F60" s="318">
        <f t="shared" si="1"/>
        <v>4167000</v>
      </c>
      <c r="G60" s="318">
        <v>3115100</v>
      </c>
      <c r="H60" s="318">
        <v>245300</v>
      </c>
      <c r="I60" s="318">
        <v>0</v>
      </c>
      <c r="J60" s="318">
        <v>0</v>
      </c>
      <c r="K60" s="318">
        <v>0</v>
      </c>
      <c r="L60" s="318">
        <f t="shared" si="2"/>
        <v>0</v>
      </c>
      <c r="M60" s="318">
        <v>0</v>
      </c>
      <c r="N60" s="318">
        <f>J60</f>
        <v>0</v>
      </c>
      <c r="O60" s="318">
        <f>N60</f>
        <v>0</v>
      </c>
      <c r="P60" s="318">
        <f t="shared" si="3"/>
        <v>4167000</v>
      </c>
      <c r="Q60" s="313"/>
      <c r="R60" s="313"/>
      <c r="S60" s="313"/>
      <c r="T60" s="313"/>
      <c r="U60" s="313"/>
    </row>
    <row r="61" spans="1:21" s="328" customFormat="1" ht="30">
      <c r="A61" s="316" t="s">
        <v>610</v>
      </c>
      <c r="B61" s="316" t="s">
        <v>579</v>
      </c>
      <c r="C61" s="316" t="s">
        <v>219</v>
      </c>
      <c r="D61" s="317" t="s">
        <v>580</v>
      </c>
      <c r="E61" s="318">
        <v>145200</v>
      </c>
      <c r="F61" s="318">
        <f t="shared" si="1"/>
        <v>145200</v>
      </c>
      <c r="G61" s="318">
        <v>0</v>
      </c>
      <c r="H61" s="318">
        <v>0</v>
      </c>
      <c r="I61" s="318">
        <v>0</v>
      </c>
      <c r="J61" s="318">
        <v>0</v>
      </c>
      <c r="K61" s="318">
        <v>0</v>
      </c>
      <c r="L61" s="318">
        <f t="shared" si="2"/>
        <v>0</v>
      </c>
      <c r="M61" s="318">
        <v>0</v>
      </c>
      <c r="N61" s="318">
        <f>J61</f>
        <v>0</v>
      </c>
      <c r="O61" s="318">
        <f>N61</f>
        <v>0</v>
      </c>
      <c r="P61" s="318">
        <f t="shared" si="3"/>
        <v>145200</v>
      </c>
      <c r="Q61" s="337"/>
      <c r="R61" s="327"/>
      <c r="S61" s="327"/>
      <c r="T61" s="324"/>
      <c r="U61" s="327"/>
    </row>
    <row r="62" spans="1:21" s="314" customFormat="1" ht="31.5">
      <c r="A62" s="310" t="s">
        <v>489</v>
      </c>
      <c r="B62" s="310"/>
      <c r="C62" s="310"/>
      <c r="D62" s="311" t="s">
        <v>142</v>
      </c>
      <c r="E62" s="312">
        <f>E64</f>
        <v>10995900</v>
      </c>
      <c r="F62" s="312">
        <f t="shared" si="1"/>
        <v>10995900</v>
      </c>
      <c r="G62" s="312">
        <f t="shared" ref="G62:O62" si="18">G64</f>
        <v>7648300</v>
      </c>
      <c r="H62" s="312">
        <f t="shared" si="18"/>
        <v>427000</v>
      </c>
      <c r="I62" s="312">
        <f t="shared" si="18"/>
        <v>0</v>
      </c>
      <c r="J62" s="312">
        <f t="shared" si="18"/>
        <v>0</v>
      </c>
      <c r="K62" s="312">
        <f t="shared" si="18"/>
        <v>0</v>
      </c>
      <c r="L62" s="312">
        <f t="shared" si="18"/>
        <v>0</v>
      </c>
      <c r="M62" s="312">
        <f t="shared" si="18"/>
        <v>0</v>
      </c>
      <c r="N62" s="312">
        <f t="shared" si="18"/>
        <v>0</v>
      </c>
      <c r="O62" s="312">
        <f t="shared" si="18"/>
        <v>0</v>
      </c>
      <c r="P62" s="312">
        <f t="shared" si="3"/>
        <v>10995900</v>
      </c>
      <c r="Q62" s="313"/>
      <c r="R62" s="313"/>
      <c r="S62" s="313"/>
      <c r="T62" s="313"/>
      <c r="U62" s="313"/>
    </row>
    <row r="63" spans="1:21" s="314" customFormat="1" ht="31.5">
      <c r="A63" s="310" t="s">
        <v>490</v>
      </c>
      <c r="B63" s="310"/>
      <c r="C63" s="310"/>
      <c r="D63" s="315" t="s">
        <v>142</v>
      </c>
      <c r="E63" s="312"/>
      <c r="F63" s="312"/>
      <c r="G63" s="312"/>
      <c r="H63" s="312"/>
      <c r="I63" s="312"/>
      <c r="J63" s="312"/>
      <c r="K63" s="312"/>
      <c r="L63" s="312"/>
      <c r="M63" s="312"/>
      <c r="N63" s="312"/>
      <c r="O63" s="312"/>
      <c r="P63" s="312"/>
      <c r="Q63" s="313"/>
      <c r="R63" s="313"/>
      <c r="S63" s="313"/>
      <c r="T63" s="313"/>
      <c r="U63" s="313"/>
    </row>
    <row r="64" spans="1:21" s="314" customFormat="1" ht="30">
      <c r="A64" s="316" t="s">
        <v>491</v>
      </c>
      <c r="B64" s="316" t="s">
        <v>337</v>
      </c>
      <c r="C64" s="316" t="s">
        <v>29</v>
      </c>
      <c r="D64" s="317" t="s">
        <v>234</v>
      </c>
      <c r="E64" s="318">
        <v>10995900</v>
      </c>
      <c r="F64" s="318">
        <f t="shared" si="1"/>
        <v>10995900</v>
      </c>
      <c r="G64" s="318">
        <v>7648300</v>
      </c>
      <c r="H64" s="318">
        <v>427000</v>
      </c>
      <c r="I64" s="318">
        <v>0</v>
      </c>
      <c r="J64" s="318">
        <v>0</v>
      </c>
      <c r="K64" s="318">
        <v>0</v>
      </c>
      <c r="L64" s="318">
        <f t="shared" si="2"/>
        <v>0</v>
      </c>
      <c r="M64" s="318">
        <v>0</v>
      </c>
      <c r="N64" s="318">
        <f>J64</f>
        <v>0</v>
      </c>
      <c r="O64" s="318">
        <f>N64</f>
        <v>0</v>
      </c>
      <c r="P64" s="318">
        <f t="shared" si="3"/>
        <v>10995900</v>
      </c>
      <c r="Q64" s="313"/>
      <c r="R64" s="313"/>
      <c r="S64" s="313"/>
      <c r="T64" s="313"/>
      <c r="U64" s="313"/>
    </row>
    <row r="65" spans="1:21" s="314" customFormat="1" ht="16.5">
      <c r="A65" s="310" t="s">
        <v>416</v>
      </c>
      <c r="B65" s="310"/>
      <c r="C65" s="310"/>
      <c r="D65" s="311" t="s">
        <v>135</v>
      </c>
      <c r="E65" s="312">
        <f>E67+E68+E69</f>
        <v>84889300</v>
      </c>
      <c r="F65" s="312">
        <f t="shared" si="1"/>
        <v>84889300</v>
      </c>
      <c r="G65" s="312">
        <f t="shared" ref="G65:O65" si="19">G67+G68+G69</f>
        <v>3687400</v>
      </c>
      <c r="H65" s="312">
        <f t="shared" si="19"/>
        <v>0</v>
      </c>
      <c r="I65" s="312">
        <f t="shared" si="19"/>
        <v>0</v>
      </c>
      <c r="J65" s="312">
        <f t="shared" si="19"/>
        <v>0</v>
      </c>
      <c r="K65" s="312">
        <f t="shared" si="19"/>
        <v>0</v>
      </c>
      <c r="L65" s="312">
        <f t="shared" si="19"/>
        <v>0</v>
      </c>
      <c r="M65" s="312">
        <f t="shared" si="19"/>
        <v>0</v>
      </c>
      <c r="N65" s="312">
        <f t="shared" si="19"/>
        <v>0</v>
      </c>
      <c r="O65" s="312">
        <f t="shared" si="19"/>
        <v>0</v>
      </c>
      <c r="P65" s="312">
        <f t="shared" si="3"/>
        <v>84889300</v>
      </c>
      <c r="Q65" s="313"/>
      <c r="R65" s="313"/>
      <c r="S65" s="313"/>
      <c r="T65" s="313"/>
      <c r="U65" s="313"/>
    </row>
    <row r="66" spans="1:21" s="314" customFormat="1" ht="16.5">
      <c r="A66" s="310" t="s">
        <v>417</v>
      </c>
      <c r="B66" s="310"/>
      <c r="C66" s="310"/>
      <c r="D66" s="315" t="s">
        <v>135</v>
      </c>
      <c r="E66" s="312"/>
      <c r="F66" s="312"/>
      <c r="G66" s="312"/>
      <c r="H66" s="312"/>
      <c r="I66" s="312"/>
      <c r="J66" s="312"/>
      <c r="K66" s="312"/>
      <c r="L66" s="312"/>
      <c r="M66" s="312"/>
      <c r="N66" s="312"/>
      <c r="O66" s="312"/>
      <c r="P66" s="312"/>
      <c r="Q66" s="313"/>
      <c r="R66" s="313"/>
      <c r="S66" s="313"/>
      <c r="T66" s="313"/>
      <c r="U66" s="313"/>
    </row>
    <row r="67" spans="1:21" s="314" customFormat="1" ht="45">
      <c r="A67" s="316" t="s">
        <v>492</v>
      </c>
      <c r="B67" s="316" t="s">
        <v>337</v>
      </c>
      <c r="C67" s="316" t="s">
        <v>29</v>
      </c>
      <c r="D67" s="317" t="s">
        <v>235</v>
      </c>
      <c r="E67" s="318">
        <v>4884300</v>
      </c>
      <c r="F67" s="318">
        <f t="shared" si="1"/>
        <v>4884300</v>
      </c>
      <c r="G67" s="318">
        <v>3687400</v>
      </c>
      <c r="H67" s="318">
        <v>0</v>
      </c>
      <c r="I67" s="318">
        <v>0</v>
      </c>
      <c r="J67" s="318">
        <v>0</v>
      </c>
      <c r="K67" s="318">
        <v>0</v>
      </c>
      <c r="L67" s="318">
        <f t="shared" si="2"/>
        <v>0</v>
      </c>
      <c r="M67" s="318">
        <v>0</v>
      </c>
      <c r="N67" s="318">
        <f>J67</f>
        <v>0</v>
      </c>
      <c r="O67" s="318">
        <f>N67</f>
        <v>0</v>
      </c>
      <c r="P67" s="318">
        <f t="shared" si="3"/>
        <v>4884300</v>
      </c>
      <c r="Q67" s="313"/>
      <c r="R67" s="313"/>
      <c r="S67" s="313"/>
      <c r="T67" s="313"/>
      <c r="U67" s="313"/>
    </row>
    <row r="68" spans="1:21" s="314" customFormat="1" ht="16.5">
      <c r="A68" s="316" t="s">
        <v>493</v>
      </c>
      <c r="B68" s="316" t="s">
        <v>213</v>
      </c>
      <c r="C68" s="316" t="s">
        <v>50</v>
      </c>
      <c r="D68" s="317" t="s">
        <v>445</v>
      </c>
      <c r="E68" s="318">
        <v>80000000</v>
      </c>
      <c r="F68" s="318">
        <f t="shared" si="1"/>
        <v>80000000</v>
      </c>
      <c r="G68" s="318">
        <v>0</v>
      </c>
      <c r="H68" s="318">
        <v>0</v>
      </c>
      <c r="I68" s="318">
        <v>0</v>
      </c>
      <c r="J68" s="318">
        <v>0</v>
      </c>
      <c r="K68" s="318">
        <v>0</v>
      </c>
      <c r="L68" s="318">
        <f t="shared" si="2"/>
        <v>0</v>
      </c>
      <c r="M68" s="318">
        <v>0</v>
      </c>
      <c r="N68" s="318">
        <v>0</v>
      </c>
      <c r="O68" s="318">
        <v>0</v>
      </c>
      <c r="P68" s="318">
        <f t="shared" si="3"/>
        <v>80000000</v>
      </c>
      <c r="Q68" s="313"/>
      <c r="R68" s="313"/>
      <c r="S68" s="313"/>
      <c r="T68" s="313"/>
      <c r="U68" s="313"/>
    </row>
    <row r="69" spans="1:21" s="314" customFormat="1" ht="30">
      <c r="A69" s="316" t="s">
        <v>586</v>
      </c>
      <c r="B69" s="316" t="s">
        <v>584</v>
      </c>
      <c r="C69" s="316" t="s">
        <v>48</v>
      </c>
      <c r="D69" s="317" t="s">
        <v>585</v>
      </c>
      <c r="E69" s="318">
        <v>5000</v>
      </c>
      <c r="F69" s="318">
        <f t="shared" si="1"/>
        <v>5000</v>
      </c>
      <c r="G69" s="318">
        <v>0</v>
      </c>
      <c r="H69" s="318">
        <v>0</v>
      </c>
      <c r="I69" s="318">
        <v>0</v>
      </c>
      <c r="J69" s="318">
        <v>0</v>
      </c>
      <c r="K69" s="318">
        <v>0</v>
      </c>
      <c r="L69" s="318">
        <f t="shared" si="2"/>
        <v>0</v>
      </c>
      <c r="M69" s="318">
        <v>0</v>
      </c>
      <c r="N69" s="318">
        <v>0</v>
      </c>
      <c r="O69" s="318">
        <v>0</v>
      </c>
      <c r="P69" s="318">
        <f t="shared" si="3"/>
        <v>5000</v>
      </c>
      <c r="Q69" s="313"/>
      <c r="R69" s="313"/>
      <c r="S69" s="313"/>
      <c r="T69" s="313"/>
      <c r="U69" s="313"/>
    </row>
    <row r="70" spans="1:21" s="314" customFormat="1" ht="16.5">
      <c r="A70" s="310" t="s">
        <v>416</v>
      </c>
      <c r="B70" s="310"/>
      <c r="C70" s="310"/>
      <c r="D70" s="311" t="s">
        <v>136</v>
      </c>
      <c r="E70" s="312">
        <f>E72+E74+E75+E77+E79</f>
        <v>939228100</v>
      </c>
      <c r="F70" s="312">
        <f t="shared" ref="F70:O70" si="20">F72+F74+F75+F77+F79</f>
        <v>889228100</v>
      </c>
      <c r="G70" s="312">
        <f t="shared" si="20"/>
        <v>29517700</v>
      </c>
      <c r="H70" s="312">
        <f t="shared" si="20"/>
        <v>243900</v>
      </c>
      <c r="I70" s="312">
        <f t="shared" si="20"/>
        <v>0</v>
      </c>
      <c r="J70" s="312">
        <f t="shared" si="20"/>
        <v>37000000</v>
      </c>
      <c r="K70" s="312">
        <f t="shared" si="20"/>
        <v>37000000</v>
      </c>
      <c r="L70" s="312">
        <f t="shared" si="20"/>
        <v>0</v>
      </c>
      <c r="M70" s="312">
        <f t="shared" si="20"/>
        <v>0</v>
      </c>
      <c r="N70" s="312">
        <f t="shared" si="20"/>
        <v>0</v>
      </c>
      <c r="O70" s="312">
        <f t="shared" si="20"/>
        <v>0</v>
      </c>
      <c r="P70" s="312">
        <f t="shared" si="3"/>
        <v>976228100</v>
      </c>
      <c r="Q70" s="313"/>
      <c r="R70" s="313"/>
      <c r="S70" s="313"/>
      <c r="T70" s="313"/>
      <c r="U70" s="313"/>
    </row>
    <row r="71" spans="1:21" s="314" customFormat="1" ht="16.5">
      <c r="A71" s="310" t="s">
        <v>417</v>
      </c>
      <c r="B71" s="310"/>
      <c r="C71" s="310"/>
      <c r="D71" s="315" t="s">
        <v>136</v>
      </c>
      <c r="E71" s="312"/>
      <c r="F71" s="312"/>
      <c r="G71" s="312"/>
      <c r="H71" s="312"/>
      <c r="I71" s="312"/>
      <c r="J71" s="312"/>
      <c r="K71" s="312"/>
      <c r="L71" s="312"/>
      <c r="M71" s="312"/>
      <c r="N71" s="312"/>
      <c r="O71" s="312"/>
      <c r="P71" s="312"/>
      <c r="Q71" s="313"/>
      <c r="R71" s="313"/>
      <c r="S71" s="313"/>
      <c r="T71" s="313"/>
      <c r="U71" s="313"/>
    </row>
    <row r="72" spans="1:21" s="314" customFormat="1" ht="30">
      <c r="A72" s="316" t="s">
        <v>492</v>
      </c>
      <c r="B72" s="316" t="s">
        <v>337</v>
      </c>
      <c r="C72" s="316" t="s">
        <v>29</v>
      </c>
      <c r="D72" s="317" t="s">
        <v>236</v>
      </c>
      <c r="E72" s="318">
        <v>38108100</v>
      </c>
      <c r="F72" s="318">
        <f t="shared" si="1"/>
        <v>38108100</v>
      </c>
      <c r="G72" s="318">
        <v>29517700</v>
      </c>
      <c r="H72" s="318">
        <v>243900</v>
      </c>
      <c r="I72" s="318">
        <v>0</v>
      </c>
      <c r="J72" s="318">
        <v>0</v>
      </c>
      <c r="K72" s="318">
        <v>0</v>
      </c>
      <c r="L72" s="318">
        <f t="shared" si="2"/>
        <v>0</v>
      </c>
      <c r="M72" s="318">
        <v>0</v>
      </c>
      <c r="N72" s="318">
        <f>J72</f>
        <v>0</v>
      </c>
      <c r="O72" s="318">
        <f>N72</f>
        <v>0</v>
      </c>
      <c r="P72" s="318">
        <f t="shared" si="3"/>
        <v>38108100</v>
      </c>
      <c r="Q72" s="313"/>
      <c r="R72" s="313"/>
      <c r="S72" s="313"/>
      <c r="T72" s="313"/>
      <c r="U72" s="313"/>
    </row>
    <row r="73" spans="1:21" s="336" customFormat="1" ht="30">
      <c r="A73" s="319"/>
      <c r="B73" s="319"/>
      <c r="C73" s="319"/>
      <c r="D73" s="333" t="s">
        <v>692</v>
      </c>
      <c r="E73" s="321">
        <v>19767800</v>
      </c>
      <c r="F73" s="321">
        <f t="shared" si="1"/>
        <v>19767800</v>
      </c>
      <c r="G73" s="321">
        <v>15240300</v>
      </c>
      <c r="H73" s="321">
        <v>0</v>
      </c>
      <c r="I73" s="321">
        <v>0</v>
      </c>
      <c r="J73" s="321">
        <v>0</v>
      </c>
      <c r="K73" s="321">
        <v>0</v>
      </c>
      <c r="L73" s="321">
        <f t="shared" si="2"/>
        <v>0</v>
      </c>
      <c r="M73" s="321">
        <v>0</v>
      </c>
      <c r="N73" s="321">
        <f>J73</f>
        <v>0</v>
      </c>
      <c r="O73" s="321">
        <f>N73</f>
        <v>0</v>
      </c>
      <c r="P73" s="321">
        <f t="shared" si="3"/>
        <v>19767800</v>
      </c>
      <c r="Q73" s="335"/>
      <c r="R73" s="335"/>
      <c r="S73" s="335"/>
      <c r="T73" s="335"/>
      <c r="U73" s="335"/>
    </row>
    <row r="74" spans="1:21" s="314" customFormat="1" ht="16.5">
      <c r="A74" s="316" t="s">
        <v>495</v>
      </c>
      <c r="B74" s="316" t="s">
        <v>264</v>
      </c>
      <c r="C74" s="316" t="s">
        <v>172</v>
      </c>
      <c r="D74" s="317" t="s">
        <v>137</v>
      </c>
      <c r="E74" s="318">
        <v>460620000</v>
      </c>
      <c r="F74" s="318">
        <f t="shared" si="1"/>
        <v>460620000</v>
      </c>
      <c r="G74" s="318">
        <v>0</v>
      </c>
      <c r="H74" s="318">
        <v>0</v>
      </c>
      <c r="I74" s="318">
        <v>0</v>
      </c>
      <c r="J74" s="318">
        <v>0</v>
      </c>
      <c r="K74" s="318">
        <v>0</v>
      </c>
      <c r="L74" s="318">
        <f t="shared" si="2"/>
        <v>0</v>
      </c>
      <c r="M74" s="318">
        <v>0</v>
      </c>
      <c r="N74" s="318">
        <v>0</v>
      </c>
      <c r="O74" s="318">
        <v>0</v>
      </c>
      <c r="P74" s="318">
        <f t="shared" si="3"/>
        <v>460620000</v>
      </c>
      <c r="Q74" s="313"/>
      <c r="R74" s="313"/>
      <c r="S74" s="313"/>
      <c r="T74" s="313"/>
      <c r="U74" s="313"/>
    </row>
    <row r="75" spans="1:21" s="314" customFormat="1" ht="16.5">
      <c r="A75" s="316" t="s">
        <v>494</v>
      </c>
      <c r="B75" s="316" t="s">
        <v>443</v>
      </c>
      <c r="C75" s="316" t="s">
        <v>172</v>
      </c>
      <c r="D75" s="317" t="s">
        <v>444</v>
      </c>
      <c r="E75" s="318">
        <f>500000+300000000</f>
        <v>300500000</v>
      </c>
      <c r="F75" s="318">
        <f t="shared" si="1"/>
        <v>300500000</v>
      </c>
      <c r="G75" s="318">
        <v>0</v>
      </c>
      <c r="H75" s="318">
        <v>0</v>
      </c>
      <c r="I75" s="318">
        <v>0</v>
      </c>
      <c r="J75" s="318">
        <f>додаток6!F37+додаток6!F38</f>
        <v>37000000</v>
      </c>
      <c r="K75" s="318">
        <f>J75</f>
        <v>37000000</v>
      </c>
      <c r="L75" s="318">
        <v>0</v>
      </c>
      <c r="M75" s="318">
        <v>0</v>
      </c>
      <c r="N75" s="318">
        <v>0</v>
      </c>
      <c r="O75" s="318">
        <v>0</v>
      </c>
      <c r="P75" s="318">
        <f t="shared" si="3"/>
        <v>337500000</v>
      </c>
      <c r="Q75" s="313"/>
      <c r="R75" s="313"/>
      <c r="S75" s="313"/>
      <c r="T75" s="313"/>
      <c r="U75" s="313"/>
    </row>
    <row r="76" spans="1:21" s="332" customFormat="1" ht="262.5" customHeight="1">
      <c r="A76" s="329"/>
      <c r="B76" s="329"/>
      <c r="C76" s="329"/>
      <c r="D76" s="338" t="s">
        <v>663</v>
      </c>
      <c r="E76" s="339">
        <v>300000000</v>
      </c>
      <c r="F76" s="339">
        <f>E76-I76</f>
        <v>300000000</v>
      </c>
      <c r="G76" s="339">
        <v>0</v>
      </c>
      <c r="H76" s="339">
        <v>0</v>
      </c>
      <c r="I76" s="339">
        <v>0</v>
      </c>
      <c r="J76" s="339">
        <v>0</v>
      </c>
      <c r="K76" s="340">
        <v>0</v>
      </c>
      <c r="L76" s="339">
        <f t="shared" si="2"/>
        <v>0</v>
      </c>
      <c r="M76" s="339">
        <v>0</v>
      </c>
      <c r="N76" s="339">
        <v>0</v>
      </c>
      <c r="O76" s="339">
        <v>0</v>
      </c>
      <c r="P76" s="339">
        <f t="shared" si="3"/>
        <v>300000000</v>
      </c>
      <c r="T76" s="341"/>
    </row>
    <row r="77" spans="1:21" s="314" customFormat="1" ht="16.5">
      <c r="A77" s="316" t="s">
        <v>556</v>
      </c>
      <c r="B77" s="316" t="s">
        <v>172</v>
      </c>
      <c r="C77" s="316" t="s">
        <v>214</v>
      </c>
      <c r="D77" s="317" t="s">
        <v>557</v>
      </c>
      <c r="E77" s="318">
        <f t="shared" ref="E77:O77" si="21">E78</f>
        <v>90000000</v>
      </c>
      <c r="F77" s="318">
        <f t="shared" si="1"/>
        <v>90000000</v>
      </c>
      <c r="G77" s="318">
        <f t="shared" si="21"/>
        <v>0</v>
      </c>
      <c r="H77" s="318">
        <f t="shared" si="21"/>
        <v>0</v>
      </c>
      <c r="I77" s="318">
        <f t="shared" si="21"/>
        <v>0</v>
      </c>
      <c r="J77" s="318">
        <f t="shared" si="21"/>
        <v>0</v>
      </c>
      <c r="K77" s="318">
        <v>0</v>
      </c>
      <c r="L77" s="318">
        <f>J77-O77</f>
        <v>0</v>
      </c>
      <c r="M77" s="318">
        <f t="shared" si="21"/>
        <v>0</v>
      </c>
      <c r="N77" s="318">
        <f t="shared" si="21"/>
        <v>0</v>
      </c>
      <c r="O77" s="318">
        <f t="shared" si="21"/>
        <v>0</v>
      </c>
      <c r="P77" s="318">
        <f t="shared" si="3"/>
        <v>90000000</v>
      </c>
      <c r="Q77" s="313"/>
      <c r="R77" s="313"/>
      <c r="S77" s="313"/>
      <c r="T77" s="313"/>
      <c r="U77" s="313"/>
    </row>
    <row r="78" spans="1:21" s="325" customFormat="1" ht="15" customHeight="1">
      <c r="A78" s="319"/>
      <c r="B78" s="319"/>
      <c r="C78" s="319"/>
      <c r="D78" s="333" t="s">
        <v>138</v>
      </c>
      <c r="E78" s="321">
        <v>90000000</v>
      </c>
      <c r="F78" s="321">
        <f t="shared" si="1"/>
        <v>90000000</v>
      </c>
      <c r="G78" s="321">
        <v>0</v>
      </c>
      <c r="H78" s="321">
        <v>0</v>
      </c>
      <c r="I78" s="321">
        <v>0</v>
      </c>
      <c r="J78" s="321">
        <v>0</v>
      </c>
      <c r="K78" s="321">
        <v>0</v>
      </c>
      <c r="L78" s="321">
        <f t="shared" si="2"/>
        <v>0</v>
      </c>
      <c r="M78" s="321">
        <v>0</v>
      </c>
      <c r="N78" s="321">
        <v>0</v>
      </c>
      <c r="O78" s="321">
        <v>0</v>
      </c>
      <c r="P78" s="321">
        <f t="shared" si="3"/>
        <v>90000000</v>
      </c>
      <c r="Q78" s="322"/>
      <c r="R78" s="323"/>
      <c r="S78" s="323"/>
      <c r="T78" s="324"/>
      <c r="U78" s="323"/>
    </row>
    <row r="79" spans="1:21" s="343" customFormat="1" ht="15">
      <c r="A79" s="316" t="s">
        <v>631</v>
      </c>
      <c r="B79" s="316" t="s">
        <v>605</v>
      </c>
      <c r="C79" s="316" t="s">
        <v>214</v>
      </c>
      <c r="D79" s="317" t="s">
        <v>160</v>
      </c>
      <c r="E79" s="318">
        <v>50000000</v>
      </c>
      <c r="F79" s="318">
        <v>0</v>
      </c>
      <c r="G79" s="318">
        <v>0</v>
      </c>
      <c r="H79" s="318">
        <v>0</v>
      </c>
      <c r="I79" s="318">
        <v>0</v>
      </c>
      <c r="J79" s="318">
        <v>0</v>
      </c>
      <c r="K79" s="318">
        <v>0</v>
      </c>
      <c r="L79" s="318">
        <f t="shared" si="2"/>
        <v>0</v>
      </c>
      <c r="M79" s="318">
        <v>0</v>
      </c>
      <c r="N79" s="318">
        <v>0</v>
      </c>
      <c r="O79" s="318">
        <v>0</v>
      </c>
      <c r="P79" s="318">
        <f t="shared" si="3"/>
        <v>50000000</v>
      </c>
      <c r="Q79" s="301"/>
      <c r="R79" s="342"/>
      <c r="S79" s="342"/>
      <c r="T79" s="324"/>
      <c r="U79" s="342"/>
    </row>
    <row r="80" spans="1:21" s="314" customFormat="1" ht="16.5">
      <c r="A80" s="310" t="s">
        <v>355</v>
      </c>
      <c r="B80" s="310"/>
      <c r="C80" s="310"/>
      <c r="D80" s="311" t="s">
        <v>162</v>
      </c>
      <c r="E80" s="312">
        <f>E82+E83+E86+E84</f>
        <v>23851500</v>
      </c>
      <c r="F80" s="312">
        <f t="shared" ref="F80:P80" si="22">F82+F83+F86+F84</f>
        <v>23851500</v>
      </c>
      <c r="G80" s="312">
        <f t="shared" si="22"/>
        <v>13654000</v>
      </c>
      <c r="H80" s="312">
        <f t="shared" si="22"/>
        <v>0</v>
      </c>
      <c r="I80" s="312">
        <f t="shared" si="22"/>
        <v>0</v>
      </c>
      <c r="J80" s="312">
        <f t="shared" si="22"/>
        <v>30200000</v>
      </c>
      <c r="K80" s="312">
        <f t="shared" si="22"/>
        <v>30200000</v>
      </c>
      <c r="L80" s="312">
        <f t="shared" si="22"/>
        <v>0</v>
      </c>
      <c r="M80" s="312">
        <f t="shared" si="22"/>
        <v>0</v>
      </c>
      <c r="N80" s="312">
        <f t="shared" si="22"/>
        <v>0</v>
      </c>
      <c r="O80" s="312">
        <f t="shared" si="22"/>
        <v>0</v>
      </c>
      <c r="P80" s="312">
        <f t="shared" si="22"/>
        <v>54051500</v>
      </c>
      <c r="Q80" s="313"/>
      <c r="R80" s="313"/>
      <c r="S80" s="313"/>
      <c r="T80" s="313"/>
      <c r="U80" s="313"/>
    </row>
    <row r="81" spans="1:21" s="314" customFormat="1" ht="16.5">
      <c r="A81" s="310" t="s">
        <v>356</v>
      </c>
      <c r="B81" s="310"/>
      <c r="C81" s="310"/>
      <c r="D81" s="315" t="s">
        <v>162</v>
      </c>
      <c r="E81" s="312"/>
      <c r="F81" s="312"/>
      <c r="G81" s="312"/>
      <c r="H81" s="312"/>
      <c r="I81" s="312"/>
      <c r="J81" s="312"/>
      <c r="K81" s="312"/>
      <c r="L81" s="312"/>
      <c r="M81" s="312"/>
      <c r="N81" s="312"/>
      <c r="O81" s="312"/>
      <c r="P81" s="312"/>
      <c r="Q81" s="313"/>
      <c r="R81" s="313"/>
      <c r="S81" s="313"/>
      <c r="T81" s="313"/>
      <c r="U81" s="313"/>
    </row>
    <row r="82" spans="1:21" s="314" customFormat="1" ht="18.75" customHeight="1">
      <c r="A82" s="316" t="s">
        <v>357</v>
      </c>
      <c r="B82" s="316" t="s">
        <v>337</v>
      </c>
      <c r="C82" s="316" t="s">
        <v>29</v>
      </c>
      <c r="D82" s="317" t="s">
        <v>237</v>
      </c>
      <c r="E82" s="318">
        <v>17331500</v>
      </c>
      <c r="F82" s="318">
        <f t="shared" si="1"/>
        <v>17331500</v>
      </c>
      <c r="G82" s="318">
        <v>13654000</v>
      </c>
      <c r="H82" s="318">
        <v>0</v>
      </c>
      <c r="I82" s="318">
        <v>0</v>
      </c>
      <c r="J82" s="318">
        <v>0</v>
      </c>
      <c r="K82" s="318">
        <v>0</v>
      </c>
      <c r="L82" s="318">
        <f t="shared" ref="L82:L152" si="23">J82-O82</f>
        <v>0</v>
      </c>
      <c r="M82" s="318">
        <v>0</v>
      </c>
      <c r="N82" s="318">
        <f>J82</f>
        <v>0</v>
      </c>
      <c r="O82" s="318">
        <f>N82</f>
        <v>0</v>
      </c>
      <c r="P82" s="318">
        <f t="shared" ref="P82:P148" si="24">J82+E82</f>
        <v>17331500</v>
      </c>
      <c r="Q82" s="313"/>
      <c r="R82" s="313"/>
      <c r="S82" s="313"/>
      <c r="T82" s="313"/>
      <c r="U82" s="313"/>
    </row>
    <row r="83" spans="1:21" s="314" customFormat="1" ht="17.25" customHeight="1">
      <c r="A83" s="316" t="s">
        <v>568</v>
      </c>
      <c r="B83" s="316" t="s">
        <v>263</v>
      </c>
      <c r="C83" s="316" t="s">
        <v>49</v>
      </c>
      <c r="D83" s="317" t="s">
        <v>252</v>
      </c>
      <c r="E83" s="318">
        <v>3000000</v>
      </c>
      <c r="F83" s="318">
        <f t="shared" si="1"/>
        <v>3000000</v>
      </c>
      <c r="G83" s="318">
        <v>0</v>
      </c>
      <c r="H83" s="318">
        <v>0</v>
      </c>
      <c r="I83" s="318">
        <v>0</v>
      </c>
      <c r="J83" s="318">
        <v>0</v>
      </c>
      <c r="K83" s="318">
        <v>0</v>
      </c>
      <c r="L83" s="318">
        <f t="shared" si="23"/>
        <v>0</v>
      </c>
      <c r="M83" s="318">
        <v>0</v>
      </c>
      <c r="N83" s="318">
        <v>0</v>
      </c>
      <c r="O83" s="318">
        <v>0</v>
      </c>
      <c r="P83" s="318">
        <f t="shared" si="24"/>
        <v>3000000</v>
      </c>
      <c r="Q83" s="313"/>
      <c r="R83" s="313"/>
      <c r="S83" s="313"/>
      <c r="T83" s="313"/>
      <c r="U83" s="313"/>
    </row>
    <row r="84" spans="1:21" s="314" customFormat="1" ht="18.75" customHeight="1">
      <c r="A84" s="316" t="s">
        <v>759</v>
      </c>
      <c r="B84" s="316" t="s">
        <v>430</v>
      </c>
      <c r="C84" s="316" t="s">
        <v>48</v>
      </c>
      <c r="D84" s="317" t="s">
        <v>728</v>
      </c>
      <c r="E84" s="318">
        <v>0</v>
      </c>
      <c r="F84" s="318">
        <f t="shared" ref="F84" si="25">E84-I84</f>
        <v>0</v>
      </c>
      <c r="G84" s="318">
        <v>0</v>
      </c>
      <c r="H84" s="318">
        <v>0</v>
      </c>
      <c r="I84" s="318">
        <v>0</v>
      </c>
      <c r="J84" s="318">
        <f>додаток6!F34</f>
        <v>30200000</v>
      </c>
      <c r="K84" s="318">
        <f>J84</f>
        <v>30200000</v>
      </c>
      <c r="L84" s="318">
        <v>0</v>
      </c>
      <c r="M84" s="318">
        <v>0</v>
      </c>
      <c r="N84" s="318">
        <v>0</v>
      </c>
      <c r="O84" s="318">
        <f>N84</f>
        <v>0</v>
      </c>
      <c r="P84" s="318">
        <f t="shared" ref="P84" si="26">J84+E84</f>
        <v>30200000</v>
      </c>
      <c r="Q84" s="313"/>
      <c r="R84" s="313"/>
      <c r="S84" s="313"/>
      <c r="T84" s="313"/>
      <c r="U84" s="313"/>
    </row>
    <row r="85" spans="1:21" s="314" customFormat="1" ht="16.5">
      <c r="A85" s="316" t="s">
        <v>623</v>
      </c>
      <c r="B85" s="316" t="s">
        <v>621</v>
      </c>
      <c r="C85" s="316"/>
      <c r="D85" s="317" t="s">
        <v>622</v>
      </c>
      <c r="E85" s="318">
        <f>E86</f>
        <v>3520000</v>
      </c>
      <c r="F85" s="318">
        <f t="shared" ref="F85:O85" si="27">F86</f>
        <v>3520000</v>
      </c>
      <c r="G85" s="318">
        <f t="shared" si="27"/>
        <v>0</v>
      </c>
      <c r="H85" s="318">
        <f t="shared" si="27"/>
        <v>0</v>
      </c>
      <c r="I85" s="318">
        <f t="shared" si="27"/>
        <v>0</v>
      </c>
      <c r="J85" s="318">
        <f t="shared" si="27"/>
        <v>0</v>
      </c>
      <c r="K85" s="318">
        <v>0</v>
      </c>
      <c r="L85" s="318">
        <f t="shared" si="23"/>
        <v>0</v>
      </c>
      <c r="M85" s="318">
        <f t="shared" si="27"/>
        <v>0</v>
      </c>
      <c r="N85" s="318">
        <f t="shared" si="27"/>
        <v>0</v>
      </c>
      <c r="O85" s="318">
        <f t="shared" si="27"/>
        <v>0</v>
      </c>
      <c r="P85" s="318">
        <f t="shared" si="24"/>
        <v>3520000</v>
      </c>
      <c r="Q85" s="313"/>
      <c r="R85" s="313"/>
      <c r="S85" s="313"/>
      <c r="T85" s="313"/>
      <c r="U85" s="313"/>
    </row>
    <row r="86" spans="1:21" s="336" customFormat="1" ht="18.75" customHeight="1">
      <c r="A86" s="319" t="s">
        <v>570</v>
      </c>
      <c r="B86" s="319" t="s">
        <v>569</v>
      </c>
      <c r="C86" s="319" t="s">
        <v>48</v>
      </c>
      <c r="D86" s="333" t="s">
        <v>139</v>
      </c>
      <c r="E86" s="321">
        <f>додаток7!H36+додаток7!H37+додаток7!H38+додаток7!H39</f>
        <v>3520000</v>
      </c>
      <c r="F86" s="321">
        <f t="shared" si="1"/>
        <v>3520000</v>
      </c>
      <c r="G86" s="321">
        <v>0</v>
      </c>
      <c r="H86" s="321">
        <v>0</v>
      </c>
      <c r="I86" s="321">
        <v>0</v>
      </c>
      <c r="J86" s="321">
        <v>0</v>
      </c>
      <c r="K86" s="321">
        <v>0</v>
      </c>
      <c r="L86" s="321">
        <f t="shared" si="23"/>
        <v>0</v>
      </c>
      <c r="M86" s="321">
        <v>0</v>
      </c>
      <c r="N86" s="321">
        <v>0</v>
      </c>
      <c r="O86" s="321">
        <v>0</v>
      </c>
      <c r="P86" s="321">
        <f t="shared" si="24"/>
        <v>3520000</v>
      </c>
      <c r="Q86" s="335"/>
      <c r="R86" s="335"/>
      <c r="S86" s="335"/>
      <c r="T86" s="335"/>
      <c r="U86" s="335"/>
    </row>
    <row r="87" spans="1:21" s="314" customFormat="1" ht="16.5">
      <c r="A87" s="310" t="s">
        <v>572</v>
      </c>
      <c r="B87" s="310"/>
      <c r="C87" s="310"/>
      <c r="D87" s="311" t="s">
        <v>140</v>
      </c>
      <c r="E87" s="312">
        <f>E89+E91</f>
        <v>13612900</v>
      </c>
      <c r="F87" s="312">
        <f t="shared" ref="F87:F157" si="28">E87-I87</f>
        <v>13612900</v>
      </c>
      <c r="G87" s="312">
        <f t="shared" ref="G87:O87" si="29">G89+G91</f>
        <v>8312600</v>
      </c>
      <c r="H87" s="312">
        <f t="shared" si="29"/>
        <v>293300</v>
      </c>
      <c r="I87" s="312">
        <f t="shared" si="29"/>
        <v>0</v>
      </c>
      <c r="J87" s="312">
        <f t="shared" si="29"/>
        <v>0</v>
      </c>
      <c r="K87" s="312">
        <f t="shared" si="29"/>
        <v>0</v>
      </c>
      <c r="L87" s="312">
        <f t="shared" si="23"/>
        <v>0</v>
      </c>
      <c r="M87" s="312">
        <f t="shared" si="29"/>
        <v>0</v>
      </c>
      <c r="N87" s="312">
        <f t="shared" si="29"/>
        <v>0</v>
      </c>
      <c r="O87" s="312">
        <f t="shared" si="29"/>
        <v>0</v>
      </c>
      <c r="P87" s="312">
        <f t="shared" si="24"/>
        <v>13612900</v>
      </c>
      <c r="Q87" s="313"/>
      <c r="R87" s="313"/>
      <c r="S87" s="313"/>
      <c r="T87" s="313"/>
      <c r="U87" s="313"/>
    </row>
    <row r="88" spans="1:21" s="314" customFormat="1" ht="16.5">
      <c r="A88" s="310" t="s">
        <v>496</v>
      </c>
      <c r="B88" s="310"/>
      <c r="C88" s="310"/>
      <c r="D88" s="315" t="s">
        <v>140</v>
      </c>
      <c r="E88" s="312"/>
      <c r="F88" s="312"/>
      <c r="G88" s="312"/>
      <c r="H88" s="312"/>
      <c r="I88" s="312"/>
      <c r="J88" s="312"/>
      <c r="K88" s="312"/>
      <c r="L88" s="312"/>
      <c r="M88" s="312"/>
      <c r="N88" s="312"/>
      <c r="O88" s="312"/>
      <c r="P88" s="312"/>
      <c r="Q88" s="313"/>
      <c r="R88" s="313"/>
      <c r="S88" s="313"/>
      <c r="T88" s="313"/>
      <c r="U88" s="313"/>
    </row>
    <row r="89" spans="1:21" s="314" customFormat="1" ht="18" customHeight="1">
      <c r="A89" s="316" t="s">
        <v>497</v>
      </c>
      <c r="B89" s="316" t="s">
        <v>337</v>
      </c>
      <c r="C89" s="316" t="s">
        <v>29</v>
      </c>
      <c r="D89" s="317" t="s">
        <v>238</v>
      </c>
      <c r="E89" s="318">
        <v>11644000</v>
      </c>
      <c r="F89" s="318">
        <f t="shared" si="28"/>
        <v>11644000</v>
      </c>
      <c r="G89" s="318">
        <v>8312600</v>
      </c>
      <c r="H89" s="318">
        <v>293300</v>
      </c>
      <c r="I89" s="318">
        <v>0</v>
      </c>
      <c r="J89" s="318">
        <v>0</v>
      </c>
      <c r="K89" s="318">
        <v>0</v>
      </c>
      <c r="L89" s="318">
        <f t="shared" si="23"/>
        <v>0</v>
      </c>
      <c r="M89" s="318">
        <v>0</v>
      </c>
      <c r="N89" s="318">
        <f>J89</f>
        <v>0</v>
      </c>
      <c r="O89" s="318">
        <f>N89</f>
        <v>0</v>
      </c>
      <c r="P89" s="318">
        <f t="shared" si="24"/>
        <v>11644000</v>
      </c>
      <c r="Q89" s="313"/>
      <c r="R89" s="313"/>
      <c r="S89" s="313"/>
      <c r="T89" s="313"/>
      <c r="U89" s="313"/>
    </row>
    <row r="90" spans="1:21" s="314" customFormat="1" ht="16.5">
      <c r="A90" s="316" t="s">
        <v>620</v>
      </c>
      <c r="B90" s="316" t="s">
        <v>621</v>
      </c>
      <c r="C90" s="316"/>
      <c r="D90" s="317" t="s">
        <v>622</v>
      </c>
      <c r="E90" s="318">
        <f>E91</f>
        <v>1968900</v>
      </c>
      <c r="F90" s="318">
        <f t="shared" ref="F90:P91" si="30">F91</f>
        <v>1968900</v>
      </c>
      <c r="G90" s="318">
        <f t="shared" si="30"/>
        <v>0</v>
      </c>
      <c r="H90" s="318">
        <f t="shared" si="30"/>
        <v>0</v>
      </c>
      <c r="I90" s="318">
        <f t="shared" si="30"/>
        <v>0</v>
      </c>
      <c r="J90" s="318">
        <f t="shared" si="30"/>
        <v>0</v>
      </c>
      <c r="K90" s="318">
        <v>0</v>
      </c>
      <c r="L90" s="318">
        <f t="shared" si="23"/>
        <v>0</v>
      </c>
      <c r="M90" s="318">
        <f t="shared" si="30"/>
        <v>0</v>
      </c>
      <c r="N90" s="318">
        <f t="shared" si="30"/>
        <v>0</v>
      </c>
      <c r="O90" s="318">
        <f t="shared" si="30"/>
        <v>0</v>
      </c>
      <c r="P90" s="318">
        <f t="shared" si="24"/>
        <v>1968900</v>
      </c>
      <c r="Q90" s="313"/>
      <c r="R90" s="313"/>
      <c r="S90" s="313"/>
      <c r="T90" s="313"/>
      <c r="U90" s="313"/>
    </row>
    <row r="91" spans="1:21" s="336" customFormat="1" ht="18.75" customHeight="1">
      <c r="A91" s="319" t="s">
        <v>571</v>
      </c>
      <c r="B91" s="319" t="s">
        <v>569</v>
      </c>
      <c r="C91" s="319" t="s">
        <v>48</v>
      </c>
      <c r="D91" s="333" t="s">
        <v>139</v>
      </c>
      <c r="E91" s="321">
        <f>E92</f>
        <v>1968900</v>
      </c>
      <c r="F91" s="321">
        <f t="shared" si="30"/>
        <v>1968900</v>
      </c>
      <c r="G91" s="321">
        <f t="shared" si="30"/>
        <v>0</v>
      </c>
      <c r="H91" s="321">
        <f t="shared" si="30"/>
        <v>0</v>
      </c>
      <c r="I91" s="321">
        <f t="shared" si="30"/>
        <v>0</v>
      </c>
      <c r="J91" s="321">
        <f t="shared" si="30"/>
        <v>0</v>
      </c>
      <c r="K91" s="321">
        <f t="shared" si="30"/>
        <v>0</v>
      </c>
      <c r="L91" s="321">
        <f t="shared" si="30"/>
        <v>0</v>
      </c>
      <c r="M91" s="321">
        <f t="shared" si="30"/>
        <v>0</v>
      </c>
      <c r="N91" s="321">
        <f t="shared" si="30"/>
        <v>0</v>
      </c>
      <c r="O91" s="321">
        <f t="shared" si="30"/>
        <v>0</v>
      </c>
      <c r="P91" s="321">
        <f t="shared" si="30"/>
        <v>1968900</v>
      </c>
      <c r="Q91" s="335"/>
      <c r="R91" s="335"/>
      <c r="S91" s="335"/>
      <c r="T91" s="335"/>
      <c r="U91" s="335"/>
    </row>
    <row r="92" spans="1:21" s="325" customFormat="1" ht="47.25" customHeight="1">
      <c r="A92" s="319"/>
      <c r="B92" s="319"/>
      <c r="C92" s="319"/>
      <c r="D92" s="333" t="s">
        <v>299</v>
      </c>
      <c r="E92" s="321">
        <v>1968900</v>
      </c>
      <c r="F92" s="321">
        <f t="shared" si="28"/>
        <v>1968900</v>
      </c>
      <c r="G92" s="321">
        <v>0</v>
      </c>
      <c r="H92" s="321">
        <v>0</v>
      </c>
      <c r="I92" s="321">
        <v>0</v>
      </c>
      <c r="J92" s="321">
        <v>0</v>
      </c>
      <c r="K92" s="321">
        <v>0</v>
      </c>
      <c r="L92" s="321">
        <f t="shared" si="23"/>
        <v>0</v>
      </c>
      <c r="M92" s="321">
        <v>0</v>
      </c>
      <c r="N92" s="321">
        <v>0</v>
      </c>
      <c r="O92" s="321">
        <v>0</v>
      </c>
      <c r="P92" s="321">
        <f t="shared" si="24"/>
        <v>1968900</v>
      </c>
      <c r="Q92" s="322"/>
      <c r="R92" s="323"/>
      <c r="S92" s="323"/>
      <c r="T92" s="324"/>
      <c r="U92" s="323"/>
    </row>
    <row r="93" spans="1:21" s="314" customFormat="1" ht="16.5">
      <c r="A93" s="310" t="s">
        <v>480</v>
      </c>
      <c r="B93" s="310"/>
      <c r="C93" s="310"/>
      <c r="D93" s="311" t="s">
        <v>141</v>
      </c>
      <c r="E93" s="312">
        <f>E95+E96+E97+E99+E100+E101</f>
        <v>34806500</v>
      </c>
      <c r="F93" s="312">
        <f t="shared" ref="F93:P93" si="31">F95+F96+F97+F99+F100+F101</f>
        <v>34806500</v>
      </c>
      <c r="G93" s="312">
        <f t="shared" si="31"/>
        <v>13308800</v>
      </c>
      <c r="H93" s="312">
        <f t="shared" si="31"/>
        <v>304500</v>
      </c>
      <c r="I93" s="312">
        <f t="shared" si="31"/>
        <v>0</v>
      </c>
      <c r="J93" s="312">
        <f t="shared" si="31"/>
        <v>2769300</v>
      </c>
      <c r="K93" s="312">
        <f t="shared" si="31"/>
        <v>0</v>
      </c>
      <c r="L93" s="312">
        <f t="shared" si="31"/>
        <v>1622300</v>
      </c>
      <c r="M93" s="312">
        <f t="shared" si="31"/>
        <v>0</v>
      </c>
      <c r="N93" s="312">
        <f t="shared" si="31"/>
        <v>0</v>
      </c>
      <c r="O93" s="312">
        <f t="shared" si="31"/>
        <v>1147000</v>
      </c>
      <c r="P93" s="312">
        <f t="shared" si="31"/>
        <v>37575800</v>
      </c>
      <c r="Q93" s="313"/>
      <c r="R93" s="313"/>
      <c r="S93" s="313"/>
      <c r="T93" s="313"/>
      <c r="U93" s="313"/>
    </row>
    <row r="94" spans="1:21" s="314" customFormat="1" ht="16.5">
      <c r="A94" s="310" t="s">
        <v>481</v>
      </c>
      <c r="B94" s="310"/>
      <c r="C94" s="310"/>
      <c r="D94" s="315" t="s">
        <v>141</v>
      </c>
      <c r="E94" s="312"/>
      <c r="F94" s="312"/>
      <c r="G94" s="312"/>
      <c r="H94" s="312"/>
      <c r="I94" s="312"/>
      <c r="J94" s="312"/>
      <c r="K94" s="312"/>
      <c r="L94" s="312"/>
      <c r="M94" s="312"/>
      <c r="N94" s="312"/>
      <c r="O94" s="312"/>
      <c r="P94" s="312"/>
      <c r="Q94" s="313"/>
      <c r="R94" s="313"/>
      <c r="S94" s="313"/>
      <c r="T94" s="313"/>
      <c r="U94" s="313"/>
    </row>
    <row r="95" spans="1:21" s="314" customFormat="1" ht="16.5">
      <c r="A95" s="316" t="s">
        <v>482</v>
      </c>
      <c r="B95" s="316" t="s">
        <v>337</v>
      </c>
      <c r="C95" s="316" t="s">
        <v>29</v>
      </c>
      <c r="D95" s="344" t="s">
        <v>239</v>
      </c>
      <c r="E95" s="318">
        <v>5320500</v>
      </c>
      <c r="F95" s="318">
        <f>E95-I95</f>
        <v>5320500</v>
      </c>
      <c r="G95" s="318">
        <v>4021200</v>
      </c>
      <c r="H95" s="318">
        <v>0</v>
      </c>
      <c r="I95" s="318">
        <v>0</v>
      </c>
      <c r="J95" s="318">
        <v>0</v>
      </c>
      <c r="K95" s="318">
        <v>0</v>
      </c>
      <c r="L95" s="318">
        <f t="shared" si="23"/>
        <v>0</v>
      </c>
      <c r="M95" s="318">
        <v>0</v>
      </c>
      <c r="N95" s="318">
        <f>J95</f>
        <v>0</v>
      </c>
      <c r="O95" s="318">
        <f>N95</f>
        <v>0</v>
      </c>
      <c r="P95" s="318">
        <f t="shared" si="24"/>
        <v>5320500</v>
      </c>
      <c r="Q95" s="313"/>
      <c r="R95" s="313"/>
      <c r="S95" s="313"/>
      <c r="T95" s="313"/>
      <c r="U95" s="313"/>
    </row>
    <row r="96" spans="1:21" s="314" customFormat="1" ht="16.5">
      <c r="A96" s="316" t="s">
        <v>498</v>
      </c>
      <c r="B96" s="316" t="s">
        <v>438</v>
      </c>
      <c r="C96" s="316" t="s">
        <v>209</v>
      </c>
      <c r="D96" s="317" t="s">
        <v>652</v>
      </c>
      <c r="E96" s="318">
        <v>15778700</v>
      </c>
      <c r="F96" s="318">
        <f t="shared" si="28"/>
        <v>15778700</v>
      </c>
      <c r="G96" s="318">
        <v>0</v>
      </c>
      <c r="H96" s="318">
        <f>16500+66800</f>
        <v>83300</v>
      </c>
      <c r="I96" s="318">
        <v>0</v>
      </c>
      <c r="J96" s="318">
        <v>0</v>
      </c>
      <c r="K96" s="318">
        <v>0</v>
      </c>
      <c r="L96" s="318">
        <f t="shared" si="23"/>
        <v>0</v>
      </c>
      <c r="M96" s="318">
        <v>0</v>
      </c>
      <c r="N96" s="318">
        <f>J96</f>
        <v>0</v>
      </c>
      <c r="O96" s="318">
        <f>N96</f>
        <v>0</v>
      </c>
      <c r="P96" s="318">
        <f t="shared" si="24"/>
        <v>15778700</v>
      </c>
      <c r="Q96" s="313"/>
      <c r="R96" s="313"/>
      <c r="S96" s="313"/>
      <c r="T96" s="313"/>
      <c r="U96" s="313"/>
    </row>
    <row r="97" spans="1:21" s="314" customFormat="1" ht="16.5">
      <c r="A97" s="316" t="s">
        <v>499</v>
      </c>
      <c r="B97" s="316" t="s">
        <v>411</v>
      </c>
      <c r="C97" s="316"/>
      <c r="D97" s="317" t="s">
        <v>412</v>
      </c>
      <c r="E97" s="318">
        <f>E98</f>
        <v>12107300</v>
      </c>
      <c r="F97" s="318">
        <f t="shared" ref="F97:P97" si="32">F98</f>
        <v>12107300</v>
      </c>
      <c r="G97" s="318">
        <f t="shared" si="32"/>
        <v>9287600</v>
      </c>
      <c r="H97" s="318">
        <f t="shared" si="32"/>
        <v>221200</v>
      </c>
      <c r="I97" s="318">
        <f t="shared" si="32"/>
        <v>0</v>
      </c>
      <c r="J97" s="318">
        <f t="shared" si="32"/>
        <v>69300</v>
      </c>
      <c r="K97" s="318">
        <f t="shared" si="32"/>
        <v>0</v>
      </c>
      <c r="L97" s="318">
        <f t="shared" si="32"/>
        <v>42300</v>
      </c>
      <c r="M97" s="318">
        <f t="shared" si="32"/>
        <v>0</v>
      </c>
      <c r="N97" s="318">
        <f t="shared" si="32"/>
        <v>0</v>
      </c>
      <c r="O97" s="318">
        <f t="shared" si="32"/>
        <v>27000</v>
      </c>
      <c r="P97" s="318">
        <f t="shared" si="32"/>
        <v>12176600</v>
      </c>
      <c r="Q97" s="313"/>
      <c r="R97" s="313"/>
      <c r="S97" s="313"/>
      <c r="T97" s="313"/>
      <c r="U97" s="313"/>
    </row>
    <row r="98" spans="1:21" s="336" customFormat="1" ht="30">
      <c r="A98" s="319" t="s">
        <v>786</v>
      </c>
      <c r="B98" s="319" t="s">
        <v>781</v>
      </c>
      <c r="C98" s="319" t="s">
        <v>205</v>
      </c>
      <c r="D98" s="333" t="s">
        <v>782</v>
      </c>
      <c r="E98" s="321">
        <f>8907300+3200000</f>
        <v>12107300</v>
      </c>
      <c r="F98" s="321">
        <f t="shared" ref="F98" si="33">E98-I98</f>
        <v>12107300</v>
      </c>
      <c r="G98" s="321">
        <f>6664600+2623000</f>
        <v>9287600</v>
      </c>
      <c r="H98" s="321">
        <v>221200</v>
      </c>
      <c r="I98" s="321">
        <v>0</v>
      </c>
      <c r="J98" s="321">
        <v>69300</v>
      </c>
      <c r="K98" s="321">
        <v>0</v>
      </c>
      <c r="L98" s="321">
        <v>42300</v>
      </c>
      <c r="M98" s="321">
        <v>0</v>
      </c>
      <c r="N98" s="321">
        <v>0</v>
      </c>
      <c r="O98" s="321">
        <v>27000</v>
      </c>
      <c r="P98" s="321">
        <f t="shared" ref="P98" si="34">J98+E98</f>
        <v>12176600</v>
      </c>
      <c r="Q98" s="335"/>
      <c r="R98" s="335"/>
      <c r="S98" s="335"/>
      <c r="T98" s="335"/>
      <c r="U98" s="335"/>
    </row>
    <row r="99" spans="1:21" s="314" customFormat="1" ht="16.5">
      <c r="A99" s="316" t="s">
        <v>500</v>
      </c>
      <c r="B99" s="316" t="s">
        <v>452</v>
      </c>
      <c r="C99" s="316" t="s">
        <v>222</v>
      </c>
      <c r="D99" s="317" t="s">
        <v>253</v>
      </c>
      <c r="E99" s="318">
        <v>140000</v>
      </c>
      <c r="F99" s="318">
        <f t="shared" si="28"/>
        <v>140000</v>
      </c>
      <c r="G99" s="318">
        <v>0</v>
      </c>
      <c r="H99" s="318">
        <v>0</v>
      </c>
      <c r="I99" s="318">
        <v>0</v>
      </c>
      <c r="J99" s="318">
        <v>0</v>
      </c>
      <c r="K99" s="318">
        <v>0</v>
      </c>
      <c r="L99" s="318">
        <f t="shared" si="23"/>
        <v>0</v>
      </c>
      <c r="M99" s="318">
        <v>0</v>
      </c>
      <c r="N99" s="318">
        <v>0</v>
      </c>
      <c r="O99" s="318">
        <v>0</v>
      </c>
      <c r="P99" s="318">
        <f t="shared" si="24"/>
        <v>140000</v>
      </c>
      <c r="Q99" s="313"/>
      <c r="R99" s="313"/>
      <c r="S99" s="313"/>
      <c r="T99" s="313"/>
      <c r="U99" s="313"/>
    </row>
    <row r="100" spans="1:21" s="314" customFormat="1" ht="30">
      <c r="A100" s="316" t="s">
        <v>501</v>
      </c>
      <c r="B100" s="316" t="s">
        <v>453</v>
      </c>
      <c r="C100" s="316" t="s">
        <v>218</v>
      </c>
      <c r="D100" s="317" t="s">
        <v>454</v>
      </c>
      <c r="E100" s="318">
        <v>1460000</v>
      </c>
      <c r="F100" s="318">
        <f t="shared" si="28"/>
        <v>1460000</v>
      </c>
      <c r="G100" s="318">
        <v>0</v>
      </c>
      <c r="H100" s="318">
        <v>0</v>
      </c>
      <c r="I100" s="318">
        <v>0</v>
      </c>
      <c r="J100" s="318">
        <v>0</v>
      </c>
      <c r="K100" s="318">
        <v>0</v>
      </c>
      <c r="L100" s="318">
        <f t="shared" si="23"/>
        <v>0</v>
      </c>
      <c r="M100" s="318">
        <v>0</v>
      </c>
      <c r="N100" s="318">
        <v>0</v>
      </c>
      <c r="O100" s="318">
        <v>0</v>
      </c>
      <c r="P100" s="318">
        <f t="shared" si="24"/>
        <v>1460000</v>
      </c>
      <c r="Q100" s="313"/>
      <c r="R100" s="313"/>
      <c r="S100" s="313"/>
      <c r="T100" s="313"/>
      <c r="U100" s="313"/>
    </row>
    <row r="101" spans="1:21" s="314" customFormat="1" ht="16.5">
      <c r="A101" s="316" t="s">
        <v>593</v>
      </c>
      <c r="B101" s="316" t="s">
        <v>594</v>
      </c>
      <c r="C101" s="316" t="s">
        <v>218</v>
      </c>
      <c r="D101" s="344" t="s">
        <v>595</v>
      </c>
      <c r="E101" s="318">
        <v>0</v>
      </c>
      <c r="F101" s="318">
        <f t="shared" si="28"/>
        <v>0</v>
      </c>
      <c r="G101" s="318">
        <v>0</v>
      </c>
      <c r="H101" s="318">
        <v>0</v>
      </c>
      <c r="I101" s="318">
        <v>0</v>
      </c>
      <c r="J101" s="318">
        <v>2700000</v>
      </c>
      <c r="K101" s="318">
        <v>0</v>
      </c>
      <c r="L101" s="318">
        <f>J101-O101</f>
        <v>1580000</v>
      </c>
      <c r="M101" s="318">
        <v>0</v>
      </c>
      <c r="N101" s="318">
        <v>0</v>
      </c>
      <c r="O101" s="318">
        <v>1120000</v>
      </c>
      <c r="P101" s="318">
        <f t="shared" si="24"/>
        <v>2700000</v>
      </c>
      <c r="Q101" s="313"/>
      <c r="R101" s="313"/>
      <c r="S101" s="313"/>
      <c r="T101" s="313"/>
      <c r="U101" s="313"/>
    </row>
    <row r="102" spans="1:21" s="314" customFormat="1" ht="16.5">
      <c r="A102" s="310" t="s">
        <v>502</v>
      </c>
      <c r="B102" s="310"/>
      <c r="C102" s="310"/>
      <c r="D102" s="311" t="s">
        <v>163</v>
      </c>
      <c r="E102" s="312">
        <f>E104+E105</f>
        <v>12658200</v>
      </c>
      <c r="F102" s="312">
        <f t="shared" si="28"/>
        <v>12658200</v>
      </c>
      <c r="G102" s="312">
        <f t="shared" ref="G102:O102" si="35">G104+G105</f>
        <v>9516100</v>
      </c>
      <c r="H102" s="312">
        <f t="shared" si="35"/>
        <v>0</v>
      </c>
      <c r="I102" s="312">
        <f t="shared" si="35"/>
        <v>0</v>
      </c>
      <c r="J102" s="312">
        <f t="shared" si="35"/>
        <v>0</v>
      </c>
      <c r="K102" s="312">
        <f t="shared" si="35"/>
        <v>0</v>
      </c>
      <c r="L102" s="312">
        <f t="shared" si="35"/>
        <v>0</v>
      </c>
      <c r="M102" s="312">
        <f t="shared" si="35"/>
        <v>0</v>
      </c>
      <c r="N102" s="312">
        <f t="shared" si="35"/>
        <v>0</v>
      </c>
      <c r="O102" s="312">
        <f t="shared" si="35"/>
        <v>0</v>
      </c>
      <c r="P102" s="312">
        <f t="shared" si="24"/>
        <v>12658200</v>
      </c>
      <c r="Q102" s="313"/>
      <c r="R102" s="313"/>
      <c r="S102" s="313"/>
      <c r="T102" s="313"/>
      <c r="U102" s="313"/>
    </row>
    <row r="103" spans="1:21" s="314" customFormat="1" ht="16.5">
      <c r="A103" s="310" t="s">
        <v>503</v>
      </c>
      <c r="B103" s="310"/>
      <c r="C103" s="310"/>
      <c r="D103" s="315" t="s">
        <v>163</v>
      </c>
      <c r="E103" s="312"/>
      <c r="F103" s="312"/>
      <c r="G103" s="312"/>
      <c r="H103" s="312"/>
      <c r="I103" s="312"/>
      <c r="J103" s="312"/>
      <c r="K103" s="312"/>
      <c r="L103" s="312"/>
      <c r="M103" s="312"/>
      <c r="N103" s="312"/>
      <c r="O103" s="312"/>
      <c r="P103" s="312"/>
      <c r="Q103" s="313"/>
      <c r="R103" s="313"/>
      <c r="S103" s="313"/>
      <c r="T103" s="313"/>
      <c r="U103" s="313"/>
    </row>
    <row r="104" spans="1:21" s="314" customFormat="1" ht="30">
      <c r="A104" s="316" t="s">
        <v>504</v>
      </c>
      <c r="B104" s="316" t="s">
        <v>337</v>
      </c>
      <c r="C104" s="316" t="s">
        <v>29</v>
      </c>
      <c r="D104" s="317" t="s">
        <v>240</v>
      </c>
      <c r="E104" s="318">
        <v>12158200</v>
      </c>
      <c r="F104" s="318">
        <f t="shared" si="28"/>
        <v>12158200</v>
      </c>
      <c r="G104" s="318">
        <v>9516100</v>
      </c>
      <c r="H104" s="318">
        <v>0</v>
      </c>
      <c r="I104" s="318">
        <v>0</v>
      </c>
      <c r="J104" s="318">
        <v>0</v>
      </c>
      <c r="K104" s="318">
        <v>0</v>
      </c>
      <c r="L104" s="318">
        <f t="shared" si="23"/>
        <v>0</v>
      </c>
      <c r="M104" s="318">
        <v>0</v>
      </c>
      <c r="N104" s="318">
        <f>J104</f>
        <v>0</v>
      </c>
      <c r="O104" s="318">
        <f>N104</f>
        <v>0</v>
      </c>
      <c r="P104" s="318">
        <f t="shared" si="24"/>
        <v>12158200</v>
      </c>
      <c r="Q104" s="313"/>
      <c r="R104" s="313"/>
      <c r="S104" s="313"/>
      <c r="T104" s="313"/>
      <c r="U104" s="313"/>
    </row>
    <row r="105" spans="1:21" s="314" customFormat="1" ht="30">
      <c r="A105" s="316" t="s">
        <v>609</v>
      </c>
      <c r="B105" s="316" t="s">
        <v>579</v>
      </c>
      <c r="C105" s="316" t="s">
        <v>219</v>
      </c>
      <c r="D105" s="317" t="s">
        <v>580</v>
      </c>
      <c r="E105" s="318">
        <v>500000</v>
      </c>
      <c r="F105" s="318">
        <f t="shared" si="28"/>
        <v>500000</v>
      </c>
      <c r="G105" s="318">
        <v>0</v>
      </c>
      <c r="H105" s="318">
        <v>0</v>
      </c>
      <c r="I105" s="318">
        <v>0</v>
      </c>
      <c r="J105" s="318">
        <v>0</v>
      </c>
      <c r="K105" s="318">
        <v>0</v>
      </c>
      <c r="L105" s="318">
        <f t="shared" si="23"/>
        <v>0</v>
      </c>
      <c r="M105" s="318">
        <v>0</v>
      </c>
      <c r="N105" s="318">
        <f>J105</f>
        <v>0</v>
      </c>
      <c r="O105" s="318">
        <f>N105</f>
        <v>0</v>
      </c>
      <c r="P105" s="318">
        <f t="shared" si="24"/>
        <v>500000</v>
      </c>
      <c r="Q105" s="313"/>
      <c r="R105" s="313"/>
      <c r="S105" s="313"/>
      <c r="T105" s="313"/>
      <c r="U105" s="313"/>
    </row>
    <row r="106" spans="1:21" s="314" customFormat="1" ht="16.5">
      <c r="A106" s="310" t="s">
        <v>349</v>
      </c>
      <c r="B106" s="310"/>
      <c r="C106" s="310"/>
      <c r="D106" s="311" t="s">
        <v>167</v>
      </c>
      <c r="E106" s="312">
        <f>E108+E109+E110</f>
        <v>11216200</v>
      </c>
      <c r="F106" s="312">
        <f t="shared" ref="F106:P106" si="36">F108+F109+F110</f>
        <v>11216200</v>
      </c>
      <c r="G106" s="312">
        <f t="shared" si="36"/>
        <v>7360700</v>
      </c>
      <c r="H106" s="312">
        <f t="shared" si="36"/>
        <v>0</v>
      </c>
      <c r="I106" s="312">
        <f t="shared" si="36"/>
        <v>0</v>
      </c>
      <c r="J106" s="312">
        <f t="shared" si="36"/>
        <v>0</v>
      </c>
      <c r="K106" s="312">
        <f t="shared" si="36"/>
        <v>0</v>
      </c>
      <c r="L106" s="312">
        <f t="shared" si="36"/>
        <v>0</v>
      </c>
      <c r="M106" s="312">
        <f t="shared" si="36"/>
        <v>0</v>
      </c>
      <c r="N106" s="312">
        <f t="shared" si="36"/>
        <v>0</v>
      </c>
      <c r="O106" s="312">
        <f t="shared" si="36"/>
        <v>0</v>
      </c>
      <c r="P106" s="312">
        <f t="shared" si="36"/>
        <v>11216200</v>
      </c>
      <c r="Q106" s="313"/>
      <c r="R106" s="313"/>
      <c r="S106" s="313"/>
      <c r="T106" s="313"/>
      <c r="U106" s="313"/>
    </row>
    <row r="107" spans="1:21" s="314" customFormat="1" ht="16.5">
      <c r="A107" s="310" t="s">
        <v>350</v>
      </c>
      <c r="B107" s="310"/>
      <c r="C107" s="310"/>
      <c r="D107" s="315" t="s">
        <v>167</v>
      </c>
      <c r="E107" s="312"/>
      <c r="F107" s="312"/>
      <c r="G107" s="312"/>
      <c r="H107" s="312"/>
      <c r="I107" s="312"/>
      <c r="J107" s="312"/>
      <c r="K107" s="312"/>
      <c r="L107" s="312"/>
      <c r="M107" s="312"/>
      <c r="N107" s="312"/>
      <c r="O107" s="312"/>
      <c r="P107" s="312"/>
      <c r="Q107" s="313"/>
      <c r="R107" s="313"/>
      <c r="S107" s="313"/>
      <c r="T107" s="313"/>
      <c r="U107" s="313"/>
    </row>
    <row r="108" spans="1:21" s="314" customFormat="1" ht="35.25" customHeight="1">
      <c r="A108" s="316" t="s">
        <v>351</v>
      </c>
      <c r="B108" s="316" t="s">
        <v>337</v>
      </c>
      <c r="C108" s="316" t="s">
        <v>29</v>
      </c>
      <c r="D108" s="317" t="s">
        <v>241</v>
      </c>
      <c r="E108" s="318">
        <v>9507200</v>
      </c>
      <c r="F108" s="318">
        <f t="shared" si="28"/>
        <v>9507200</v>
      </c>
      <c r="G108" s="318">
        <v>7360700</v>
      </c>
      <c r="H108" s="318">
        <v>0</v>
      </c>
      <c r="I108" s="318">
        <v>0</v>
      </c>
      <c r="J108" s="318">
        <v>0</v>
      </c>
      <c r="K108" s="318">
        <v>0</v>
      </c>
      <c r="L108" s="318">
        <f t="shared" si="23"/>
        <v>0</v>
      </c>
      <c r="M108" s="318">
        <v>0</v>
      </c>
      <c r="N108" s="318">
        <f>J108</f>
        <v>0</v>
      </c>
      <c r="O108" s="318">
        <f>N108</f>
        <v>0</v>
      </c>
      <c r="P108" s="318">
        <f t="shared" si="24"/>
        <v>9507200</v>
      </c>
      <c r="Q108" s="313"/>
      <c r="R108" s="313"/>
      <c r="S108" s="313"/>
      <c r="T108" s="313"/>
      <c r="U108" s="313"/>
    </row>
    <row r="109" spans="1:21" s="314" customFormat="1" ht="16.5">
      <c r="A109" s="316" t="s">
        <v>437</v>
      </c>
      <c r="B109" s="316" t="s">
        <v>435</v>
      </c>
      <c r="C109" s="316" t="s">
        <v>215</v>
      </c>
      <c r="D109" s="317" t="s">
        <v>436</v>
      </c>
      <c r="E109" s="318">
        <v>1549000</v>
      </c>
      <c r="F109" s="318">
        <f t="shared" si="28"/>
        <v>1549000</v>
      </c>
      <c r="G109" s="318">
        <v>0</v>
      </c>
      <c r="H109" s="318">
        <v>0</v>
      </c>
      <c r="I109" s="318">
        <v>0</v>
      </c>
      <c r="J109" s="318">
        <v>0</v>
      </c>
      <c r="K109" s="318">
        <v>0</v>
      </c>
      <c r="L109" s="318">
        <f t="shared" si="23"/>
        <v>0</v>
      </c>
      <c r="M109" s="318">
        <v>0</v>
      </c>
      <c r="N109" s="318">
        <f>J109</f>
        <v>0</v>
      </c>
      <c r="O109" s="318">
        <f>N109</f>
        <v>0</v>
      </c>
      <c r="P109" s="318">
        <f t="shared" si="24"/>
        <v>1549000</v>
      </c>
      <c r="Q109" s="313"/>
      <c r="R109" s="313"/>
      <c r="S109" s="313"/>
      <c r="T109" s="313"/>
      <c r="U109" s="313"/>
    </row>
    <row r="110" spans="1:21" s="314" customFormat="1" ht="16.5">
      <c r="A110" s="316" t="s">
        <v>566</v>
      </c>
      <c r="B110" s="316" t="s">
        <v>452</v>
      </c>
      <c r="C110" s="316" t="s">
        <v>222</v>
      </c>
      <c r="D110" s="317" t="s">
        <v>253</v>
      </c>
      <c r="E110" s="318">
        <v>160000</v>
      </c>
      <c r="F110" s="318">
        <f t="shared" si="28"/>
        <v>160000</v>
      </c>
      <c r="G110" s="318">
        <v>0</v>
      </c>
      <c r="H110" s="318">
        <v>0</v>
      </c>
      <c r="I110" s="318">
        <v>0</v>
      </c>
      <c r="J110" s="318">
        <v>0</v>
      </c>
      <c r="K110" s="318">
        <v>0</v>
      </c>
      <c r="L110" s="318">
        <f t="shared" si="23"/>
        <v>0</v>
      </c>
      <c r="M110" s="318">
        <v>0</v>
      </c>
      <c r="N110" s="318">
        <v>0</v>
      </c>
      <c r="O110" s="318">
        <v>0</v>
      </c>
      <c r="P110" s="318">
        <f t="shared" si="24"/>
        <v>160000</v>
      </c>
      <c r="Q110" s="313"/>
      <c r="R110" s="313"/>
      <c r="S110" s="313"/>
      <c r="T110" s="313"/>
      <c r="U110" s="313"/>
    </row>
    <row r="111" spans="1:21" s="314" customFormat="1" ht="31.5">
      <c r="A111" s="310" t="s">
        <v>505</v>
      </c>
      <c r="B111" s="310"/>
      <c r="C111" s="310"/>
      <c r="D111" s="311" t="s">
        <v>143</v>
      </c>
      <c r="E111" s="312">
        <f>E113+E114+E118+E119+E120+E122+E125+E127+E133+E128+E126</f>
        <v>112035340</v>
      </c>
      <c r="F111" s="312">
        <f t="shared" ref="F111:P111" si="37">F113+F114+F118+F119+F120+F122+F125+F127+F133+F128+F126</f>
        <v>112035340</v>
      </c>
      <c r="G111" s="312">
        <f t="shared" si="37"/>
        <v>16026900</v>
      </c>
      <c r="H111" s="312">
        <f t="shared" si="37"/>
        <v>368600</v>
      </c>
      <c r="I111" s="312">
        <f t="shared" si="37"/>
        <v>0</v>
      </c>
      <c r="J111" s="312">
        <f t="shared" si="37"/>
        <v>1435488000</v>
      </c>
      <c r="K111" s="312">
        <f t="shared" si="37"/>
        <v>1435488000</v>
      </c>
      <c r="L111" s="312">
        <f t="shared" si="37"/>
        <v>0</v>
      </c>
      <c r="M111" s="312">
        <f t="shared" si="37"/>
        <v>0</v>
      </c>
      <c r="N111" s="312">
        <f t="shared" si="37"/>
        <v>0</v>
      </c>
      <c r="O111" s="312">
        <f t="shared" si="37"/>
        <v>0</v>
      </c>
      <c r="P111" s="312">
        <f t="shared" si="37"/>
        <v>1547523340</v>
      </c>
      <c r="Q111" s="313"/>
      <c r="R111" s="313"/>
      <c r="S111" s="313"/>
      <c r="T111" s="313"/>
      <c r="U111" s="313"/>
    </row>
    <row r="112" spans="1:21" s="314" customFormat="1" ht="31.5">
      <c r="A112" s="310" t="s">
        <v>506</v>
      </c>
      <c r="B112" s="310"/>
      <c r="C112" s="310"/>
      <c r="D112" s="315" t="s">
        <v>143</v>
      </c>
      <c r="E112" s="312"/>
      <c r="F112" s="312"/>
      <c r="G112" s="312"/>
      <c r="H112" s="312"/>
      <c r="I112" s="312"/>
      <c r="J112" s="312"/>
      <c r="K112" s="312"/>
      <c r="L112" s="312"/>
      <c r="M112" s="312"/>
      <c r="N112" s="312"/>
      <c r="O112" s="312"/>
      <c r="P112" s="312"/>
      <c r="Q112" s="313"/>
      <c r="R112" s="313"/>
      <c r="S112" s="313"/>
      <c r="T112" s="313"/>
      <c r="U112" s="313"/>
    </row>
    <row r="113" spans="1:22" s="314" customFormat="1" ht="30">
      <c r="A113" s="316" t="s">
        <v>507</v>
      </c>
      <c r="B113" s="316" t="s">
        <v>337</v>
      </c>
      <c r="C113" s="316" t="s">
        <v>29</v>
      </c>
      <c r="D113" s="317" t="s">
        <v>288</v>
      </c>
      <c r="E113" s="318">
        <v>21723000</v>
      </c>
      <c r="F113" s="318">
        <f t="shared" si="28"/>
        <v>21723000</v>
      </c>
      <c r="G113" s="318">
        <v>16026900</v>
      </c>
      <c r="H113" s="318">
        <v>368600</v>
      </c>
      <c r="I113" s="318">
        <v>0</v>
      </c>
      <c r="J113" s="318">
        <v>0</v>
      </c>
      <c r="K113" s="318">
        <v>0</v>
      </c>
      <c r="L113" s="318">
        <f t="shared" si="23"/>
        <v>0</v>
      </c>
      <c r="M113" s="318">
        <v>0</v>
      </c>
      <c r="N113" s="318">
        <f>J113</f>
        <v>0</v>
      </c>
      <c r="O113" s="318">
        <f>N113</f>
        <v>0</v>
      </c>
      <c r="P113" s="318">
        <f t="shared" si="24"/>
        <v>21723000</v>
      </c>
      <c r="Q113" s="313"/>
      <c r="R113" s="313"/>
      <c r="S113" s="313"/>
      <c r="T113" s="313"/>
      <c r="U113" s="313"/>
    </row>
    <row r="114" spans="1:22" s="328" customFormat="1" ht="33" customHeight="1">
      <c r="A114" s="316" t="s">
        <v>508</v>
      </c>
      <c r="B114" s="316" t="s">
        <v>207</v>
      </c>
      <c r="C114" s="316"/>
      <c r="D114" s="317" t="s">
        <v>439</v>
      </c>
      <c r="E114" s="318">
        <f>E115+E116+E117</f>
        <v>8868500</v>
      </c>
      <c r="F114" s="318">
        <f t="shared" ref="F114:O114" si="38">F115+F116+F117</f>
        <v>8868500</v>
      </c>
      <c r="G114" s="318">
        <f t="shared" si="38"/>
        <v>0</v>
      </c>
      <c r="H114" s="318">
        <f t="shared" si="38"/>
        <v>0</v>
      </c>
      <c r="I114" s="318">
        <f t="shared" si="38"/>
        <v>0</v>
      </c>
      <c r="J114" s="318">
        <f t="shared" si="38"/>
        <v>0</v>
      </c>
      <c r="K114" s="318">
        <v>0</v>
      </c>
      <c r="L114" s="318">
        <f t="shared" si="23"/>
        <v>0</v>
      </c>
      <c r="M114" s="318">
        <f t="shared" si="38"/>
        <v>0</v>
      </c>
      <c r="N114" s="318">
        <f t="shared" si="38"/>
        <v>0</v>
      </c>
      <c r="O114" s="318">
        <f t="shared" si="38"/>
        <v>0</v>
      </c>
      <c r="P114" s="318">
        <f t="shared" si="24"/>
        <v>8868500</v>
      </c>
      <c r="Q114" s="337"/>
      <c r="R114" s="327"/>
      <c r="S114" s="327"/>
      <c r="T114" s="324"/>
      <c r="U114" s="327"/>
    </row>
    <row r="115" spans="1:22" s="325" customFormat="1" ht="33" customHeight="1">
      <c r="A115" s="319" t="s">
        <v>640</v>
      </c>
      <c r="B115" s="319" t="s">
        <v>639</v>
      </c>
      <c r="C115" s="319" t="s">
        <v>209</v>
      </c>
      <c r="D115" s="333" t="s">
        <v>643</v>
      </c>
      <c r="E115" s="321">
        <f>18000+289000</f>
        <v>307000</v>
      </c>
      <c r="F115" s="321">
        <f t="shared" ref="F115:F117" si="39">E115-I115</f>
        <v>307000</v>
      </c>
      <c r="G115" s="321">
        <v>0</v>
      </c>
      <c r="H115" s="321">
        <v>0</v>
      </c>
      <c r="I115" s="321">
        <v>0</v>
      </c>
      <c r="J115" s="321">
        <v>0</v>
      </c>
      <c r="K115" s="321">
        <v>0</v>
      </c>
      <c r="L115" s="321">
        <f t="shared" si="23"/>
        <v>0</v>
      </c>
      <c r="M115" s="321">
        <v>0</v>
      </c>
      <c r="N115" s="321">
        <v>0</v>
      </c>
      <c r="O115" s="321">
        <v>0</v>
      </c>
      <c r="P115" s="321">
        <f t="shared" si="24"/>
        <v>307000</v>
      </c>
      <c r="Q115" s="322"/>
      <c r="R115" s="323"/>
      <c r="S115" s="323"/>
      <c r="T115" s="345"/>
      <c r="U115" s="323"/>
    </row>
    <row r="116" spans="1:22" s="325" customFormat="1" ht="31.5" customHeight="1">
      <c r="A116" s="319" t="s">
        <v>509</v>
      </c>
      <c r="B116" s="319" t="s">
        <v>419</v>
      </c>
      <c r="C116" s="319" t="s">
        <v>209</v>
      </c>
      <c r="D116" s="333" t="s">
        <v>420</v>
      </c>
      <c r="E116" s="321">
        <v>8446500</v>
      </c>
      <c r="F116" s="321">
        <f t="shared" si="39"/>
        <v>8446500</v>
      </c>
      <c r="G116" s="321">
        <v>0</v>
      </c>
      <c r="H116" s="321">
        <v>0</v>
      </c>
      <c r="I116" s="321">
        <v>0</v>
      </c>
      <c r="J116" s="321">
        <v>0</v>
      </c>
      <c r="K116" s="321">
        <v>0</v>
      </c>
      <c r="L116" s="321">
        <f t="shared" si="23"/>
        <v>0</v>
      </c>
      <c r="M116" s="321">
        <v>0</v>
      </c>
      <c r="N116" s="321">
        <v>0</v>
      </c>
      <c r="O116" s="321">
        <v>0</v>
      </c>
      <c r="P116" s="321">
        <f t="shared" si="24"/>
        <v>8446500</v>
      </c>
      <c r="Q116" s="322"/>
      <c r="R116" s="323"/>
      <c r="S116" s="323"/>
      <c r="T116" s="345"/>
      <c r="U116" s="323"/>
    </row>
    <row r="117" spans="1:22" s="325" customFormat="1" ht="33" customHeight="1">
      <c r="A117" s="319" t="s">
        <v>641</v>
      </c>
      <c r="B117" s="319" t="s">
        <v>642</v>
      </c>
      <c r="C117" s="319" t="s">
        <v>209</v>
      </c>
      <c r="D117" s="333" t="s">
        <v>644</v>
      </c>
      <c r="E117" s="321">
        <v>115000</v>
      </c>
      <c r="F117" s="321">
        <f t="shared" si="39"/>
        <v>115000</v>
      </c>
      <c r="G117" s="321">
        <v>0</v>
      </c>
      <c r="H117" s="321">
        <v>0</v>
      </c>
      <c r="I117" s="321">
        <v>0</v>
      </c>
      <c r="J117" s="321">
        <v>0</v>
      </c>
      <c r="K117" s="321">
        <v>0</v>
      </c>
      <c r="L117" s="321">
        <f t="shared" si="23"/>
        <v>0</v>
      </c>
      <c r="M117" s="321">
        <v>0</v>
      </c>
      <c r="N117" s="321">
        <v>0</v>
      </c>
      <c r="O117" s="321">
        <v>0</v>
      </c>
      <c r="P117" s="321">
        <f t="shared" si="24"/>
        <v>115000</v>
      </c>
      <c r="Q117" s="322"/>
      <c r="R117" s="323"/>
      <c r="S117" s="323"/>
      <c r="T117" s="345"/>
      <c r="U117" s="323"/>
    </row>
    <row r="118" spans="1:22" s="328" customFormat="1" ht="17.25" customHeight="1">
      <c r="A118" s="316" t="s">
        <v>637</v>
      </c>
      <c r="B118" s="316" t="s">
        <v>438</v>
      </c>
      <c r="C118" s="316" t="s">
        <v>209</v>
      </c>
      <c r="D118" s="317" t="s">
        <v>652</v>
      </c>
      <c r="E118" s="318">
        <v>65410300</v>
      </c>
      <c r="F118" s="318">
        <f t="shared" si="28"/>
        <v>65410300</v>
      </c>
      <c r="G118" s="318">
        <v>0</v>
      </c>
      <c r="H118" s="318"/>
      <c r="I118" s="318">
        <v>0</v>
      </c>
      <c r="J118" s="318">
        <v>0</v>
      </c>
      <c r="K118" s="318"/>
      <c r="L118" s="318">
        <f t="shared" si="23"/>
        <v>0</v>
      </c>
      <c r="M118" s="318">
        <v>0</v>
      </c>
      <c r="N118" s="318">
        <f>J118</f>
        <v>0</v>
      </c>
      <c r="O118" s="318">
        <f>N118</f>
        <v>0</v>
      </c>
      <c r="P118" s="318">
        <f t="shared" si="24"/>
        <v>65410300</v>
      </c>
      <c r="Q118" s="337"/>
      <c r="R118" s="327"/>
      <c r="S118" s="327"/>
      <c r="T118" s="324"/>
      <c r="U118" s="327"/>
    </row>
    <row r="119" spans="1:22" s="328" customFormat="1" ht="17.25" customHeight="1">
      <c r="A119" s="316" t="s">
        <v>954</v>
      </c>
      <c r="B119" s="316" t="s">
        <v>955</v>
      </c>
      <c r="C119" s="316" t="s">
        <v>219</v>
      </c>
      <c r="D119" s="317" t="s">
        <v>952</v>
      </c>
      <c r="E119" s="318">
        <v>0</v>
      </c>
      <c r="F119" s="318">
        <v>0</v>
      </c>
      <c r="G119" s="318">
        <v>0</v>
      </c>
      <c r="H119" s="318">
        <v>0</v>
      </c>
      <c r="I119" s="318">
        <v>0</v>
      </c>
      <c r="J119" s="318">
        <f>додаток6!F12+додаток6!F14+додаток6!F15+додаток6!F13</f>
        <v>135000000</v>
      </c>
      <c r="K119" s="318">
        <f>J119</f>
        <v>135000000</v>
      </c>
      <c r="L119" s="318">
        <v>0</v>
      </c>
      <c r="M119" s="318">
        <v>0</v>
      </c>
      <c r="N119" s="318">
        <v>0</v>
      </c>
      <c r="O119" s="318">
        <v>0</v>
      </c>
      <c r="P119" s="318">
        <f t="shared" si="24"/>
        <v>135000000</v>
      </c>
      <c r="Q119" s="337"/>
      <c r="R119" s="327"/>
      <c r="S119" s="327"/>
      <c r="T119" s="324"/>
      <c r="U119" s="327"/>
    </row>
    <row r="120" spans="1:22" s="328" customFormat="1" ht="30">
      <c r="A120" s="316" t="s">
        <v>740</v>
      </c>
      <c r="B120" s="316" t="s">
        <v>741</v>
      </c>
      <c r="C120" s="316" t="s">
        <v>48</v>
      </c>
      <c r="D120" s="317" t="s">
        <v>582</v>
      </c>
      <c r="E120" s="318">
        <v>0</v>
      </c>
      <c r="F120" s="318">
        <v>0</v>
      </c>
      <c r="G120" s="318">
        <v>0</v>
      </c>
      <c r="H120" s="318">
        <v>0</v>
      </c>
      <c r="I120" s="318">
        <v>0</v>
      </c>
      <c r="J120" s="318">
        <f>J121</f>
        <v>845588000</v>
      </c>
      <c r="K120" s="318">
        <f>J120</f>
        <v>845588000</v>
      </c>
      <c r="L120" s="318">
        <v>0</v>
      </c>
      <c r="M120" s="318">
        <v>0</v>
      </c>
      <c r="N120" s="318">
        <v>0</v>
      </c>
      <c r="O120" s="318">
        <v>0</v>
      </c>
      <c r="P120" s="318">
        <f>J120+E120</f>
        <v>845588000</v>
      </c>
      <c r="Q120" s="337"/>
      <c r="R120" s="327"/>
      <c r="S120" s="327"/>
      <c r="T120" s="324"/>
      <c r="U120" s="327"/>
    </row>
    <row r="121" spans="1:22" s="325" customFormat="1" ht="17.25" customHeight="1">
      <c r="A121" s="319"/>
      <c r="B121" s="319"/>
      <c r="C121" s="319"/>
      <c r="D121" s="333" t="s">
        <v>604</v>
      </c>
      <c r="E121" s="321">
        <v>0</v>
      </c>
      <c r="F121" s="321">
        <v>0</v>
      </c>
      <c r="G121" s="321">
        <v>0</v>
      </c>
      <c r="H121" s="321">
        <v>0</v>
      </c>
      <c r="I121" s="321">
        <v>0</v>
      </c>
      <c r="J121" s="321">
        <f>1278788000-31200000-395000000-6000000-1000000</f>
        <v>845588000</v>
      </c>
      <c r="K121" s="321">
        <f>J121</f>
        <v>845588000</v>
      </c>
      <c r="L121" s="321">
        <v>0</v>
      </c>
      <c r="M121" s="321">
        <v>0</v>
      </c>
      <c r="N121" s="321">
        <v>0</v>
      </c>
      <c r="O121" s="321">
        <v>0</v>
      </c>
      <c r="P121" s="321">
        <f t="shared" ref="P121" si="40">J121+E121</f>
        <v>845588000</v>
      </c>
      <c r="Q121" s="322"/>
      <c r="R121" s="323"/>
      <c r="S121" s="323"/>
      <c r="T121" s="345"/>
      <c r="U121" s="323"/>
    </row>
    <row r="122" spans="1:22" s="328" customFormat="1" ht="17.45" customHeight="1">
      <c r="A122" s="316" t="s">
        <v>510</v>
      </c>
      <c r="B122" s="316" t="s">
        <v>448</v>
      </c>
      <c r="C122" s="316"/>
      <c r="D122" s="344" t="s">
        <v>425</v>
      </c>
      <c r="E122" s="318">
        <f>E123+E124</f>
        <v>5304400</v>
      </c>
      <c r="F122" s="318">
        <f t="shared" si="28"/>
        <v>5304400</v>
      </c>
      <c r="G122" s="318">
        <f t="shared" ref="G122:O122" si="41">G123+G124</f>
        <v>0</v>
      </c>
      <c r="H122" s="318">
        <f t="shared" si="41"/>
        <v>0</v>
      </c>
      <c r="I122" s="318">
        <f t="shared" si="41"/>
        <v>0</v>
      </c>
      <c r="J122" s="318">
        <f t="shared" si="41"/>
        <v>0</v>
      </c>
      <c r="K122" s="318">
        <f t="shared" si="41"/>
        <v>0</v>
      </c>
      <c r="L122" s="318">
        <f t="shared" si="23"/>
        <v>0</v>
      </c>
      <c r="M122" s="318">
        <f t="shared" si="41"/>
        <v>0</v>
      </c>
      <c r="N122" s="318">
        <f t="shared" si="41"/>
        <v>0</v>
      </c>
      <c r="O122" s="318">
        <f t="shared" si="41"/>
        <v>0</v>
      </c>
      <c r="P122" s="318">
        <f t="shared" si="24"/>
        <v>5304400</v>
      </c>
      <c r="Q122" s="346"/>
      <c r="R122" s="337"/>
      <c r="S122" s="327"/>
      <c r="T122" s="327"/>
      <c r="U122" s="324"/>
      <c r="V122" s="327"/>
    </row>
    <row r="123" spans="1:22" s="325" customFormat="1" ht="17.45" customHeight="1">
      <c r="A123" s="319" t="s">
        <v>747</v>
      </c>
      <c r="B123" s="319" t="s">
        <v>745</v>
      </c>
      <c r="C123" s="319" t="s">
        <v>220</v>
      </c>
      <c r="D123" s="347" t="s">
        <v>744</v>
      </c>
      <c r="E123" s="321">
        <v>187000</v>
      </c>
      <c r="F123" s="318">
        <f t="shared" si="28"/>
        <v>187000</v>
      </c>
      <c r="G123" s="321">
        <v>0</v>
      </c>
      <c r="H123" s="321">
        <v>0</v>
      </c>
      <c r="I123" s="321">
        <v>0</v>
      </c>
      <c r="J123" s="321">
        <v>0</v>
      </c>
      <c r="K123" s="321">
        <v>0</v>
      </c>
      <c r="L123" s="318">
        <f t="shared" si="23"/>
        <v>0</v>
      </c>
      <c r="M123" s="321">
        <v>0</v>
      </c>
      <c r="N123" s="321">
        <v>0</v>
      </c>
      <c r="O123" s="321">
        <v>0</v>
      </c>
      <c r="P123" s="318">
        <f t="shared" si="24"/>
        <v>187000</v>
      </c>
      <c r="Q123" s="348"/>
      <c r="R123" s="322"/>
      <c r="S123" s="323"/>
      <c r="T123" s="323"/>
      <c r="U123" s="345"/>
      <c r="V123" s="323"/>
    </row>
    <row r="124" spans="1:22" s="325" customFormat="1" ht="30" customHeight="1">
      <c r="A124" s="319" t="s">
        <v>748</v>
      </c>
      <c r="B124" s="319" t="s">
        <v>746</v>
      </c>
      <c r="C124" s="319" t="s">
        <v>220</v>
      </c>
      <c r="D124" s="333" t="s">
        <v>749</v>
      </c>
      <c r="E124" s="321">
        <f>3677400+1440000</f>
        <v>5117400</v>
      </c>
      <c r="F124" s="318">
        <f t="shared" si="28"/>
        <v>5117400</v>
      </c>
      <c r="G124" s="321">
        <v>0</v>
      </c>
      <c r="H124" s="321">
        <v>0</v>
      </c>
      <c r="I124" s="321">
        <v>0</v>
      </c>
      <c r="J124" s="321">
        <v>0</v>
      </c>
      <c r="K124" s="321">
        <v>0</v>
      </c>
      <c r="L124" s="318">
        <f t="shared" si="23"/>
        <v>0</v>
      </c>
      <c r="M124" s="321">
        <v>0</v>
      </c>
      <c r="N124" s="321">
        <v>0</v>
      </c>
      <c r="O124" s="321">
        <v>0</v>
      </c>
      <c r="P124" s="318">
        <f t="shared" si="24"/>
        <v>5117400</v>
      </c>
      <c r="Q124" s="348"/>
      <c r="R124" s="322"/>
      <c r="S124" s="323"/>
      <c r="T124" s="323"/>
      <c r="U124" s="345"/>
      <c r="V124" s="323"/>
    </row>
    <row r="125" spans="1:22" s="328" customFormat="1" ht="17.25" customHeight="1">
      <c r="A125" s="316" t="s">
        <v>511</v>
      </c>
      <c r="B125" s="316" t="s">
        <v>451</v>
      </c>
      <c r="C125" s="316" t="s">
        <v>216</v>
      </c>
      <c r="D125" s="317" t="s">
        <v>254</v>
      </c>
      <c r="E125" s="318">
        <v>7637100</v>
      </c>
      <c r="F125" s="318">
        <f t="shared" si="28"/>
        <v>7637100</v>
      </c>
      <c r="G125" s="318">
        <v>0</v>
      </c>
      <c r="H125" s="318">
        <v>0</v>
      </c>
      <c r="I125" s="318">
        <v>0</v>
      </c>
      <c r="J125" s="318">
        <v>0</v>
      </c>
      <c r="K125" s="318">
        <v>0</v>
      </c>
      <c r="L125" s="318">
        <f t="shared" si="23"/>
        <v>0</v>
      </c>
      <c r="M125" s="318">
        <v>0</v>
      </c>
      <c r="N125" s="318">
        <v>0</v>
      </c>
      <c r="O125" s="318">
        <v>0</v>
      </c>
      <c r="P125" s="318">
        <f t="shared" si="24"/>
        <v>7637100</v>
      </c>
      <c r="Q125" s="337"/>
      <c r="R125" s="327"/>
      <c r="S125" s="327"/>
      <c r="T125" s="324"/>
      <c r="U125" s="327"/>
    </row>
    <row r="126" spans="1:22" s="328" customFormat="1" ht="17.25" customHeight="1">
      <c r="A126" s="316" t="s">
        <v>760</v>
      </c>
      <c r="B126" s="316" t="s">
        <v>430</v>
      </c>
      <c r="C126" s="316" t="s">
        <v>48</v>
      </c>
      <c r="D126" s="344" t="s">
        <v>316</v>
      </c>
      <c r="E126" s="318">
        <v>0</v>
      </c>
      <c r="F126" s="318">
        <f t="shared" si="28"/>
        <v>0</v>
      </c>
      <c r="G126" s="318">
        <v>0</v>
      </c>
      <c r="H126" s="318">
        <v>0</v>
      </c>
      <c r="I126" s="318">
        <v>0</v>
      </c>
      <c r="J126" s="318">
        <f>додаток6!F16+додаток6!F17+додаток6!F18</f>
        <v>454900000</v>
      </c>
      <c r="K126" s="318">
        <f>J126</f>
        <v>454900000</v>
      </c>
      <c r="L126" s="318">
        <v>0</v>
      </c>
      <c r="M126" s="318">
        <v>0</v>
      </c>
      <c r="N126" s="318">
        <v>0</v>
      </c>
      <c r="O126" s="318">
        <v>0</v>
      </c>
      <c r="P126" s="318">
        <f t="shared" si="24"/>
        <v>454900000</v>
      </c>
      <c r="Q126" s="337"/>
      <c r="R126" s="327"/>
      <c r="S126" s="327"/>
      <c r="T126" s="324"/>
      <c r="U126" s="327"/>
    </row>
    <row r="127" spans="1:22" s="328" customFormat="1" ht="30">
      <c r="A127" s="316" t="s">
        <v>512</v>
      </c>
      <c r="B127" s="316" t="s">
        <v>449</v>
      </c>
      <c r="C127" s="316" t="s">
        <v>217</v>
      </c>
      <c r="D127" s="317" t="s">
        <v>877</v>
      </c>
      <c r="E127" s="318">
        <v>583800</v>
      </c>
      <c r="F127" s="318">
        <f t="shared" si="28"/>
        <v>583800</v>
      </c>
      <c r="G127" s="318">
        <v>0</v>
      </c>
      <c r="H127" s="318">
        <v>0</v>
      </c>
      <c r="I127" s="318">
        <v>0</v>
      </c>
      <c r="J127" s="318">
        <v>0</v>
      </c>
      <c r="K127" s="318">
        <v>0</v>
      </c>
      <c r="L127" s="318">
        <f t="shared" si="23"/>
        <v>0</v>
      </c>
      <c r="M127" s="318">
        <v>0</v>
      </c>
      <c r="N127" s="318">
        <v>0</v>
      </c>
      <c r="O127" s="318">
        <v>0</v>
      </c>
      <c r="P127" s="318">
        <f t="shared" si="24"/>
        <v>583800</v>
      </c>
      <c r="Q127" s="337"/>
      <c r="R127" s="327"/>
      <c r="S127" s="327"/>
      <c r="T127" s="324"/>
      <c r="U127" s="327"/>
    </row>
    <row r="128" spans="1:22" s="328" customFormat="1" ht="30">
      <c r="A128" s="316" t="s">
        <v>636</v>
      </c>
      <c r="B128" s="316" t="s">
        <v>633</v>
      </c>
      <c r="C128" s="316" t="s">
        <v>634</v>
      </c>
      <c r="D128" s="317" t="s">
        <v>635</v>
      </c>
      <c r="E128" s="318">
        <f>751640+1000000</f>
        <v>1751640</v>
      </c>
      <c r="F128" s="318">
        <f t="shared" si="28"/>
        <v>1751640</v>
      </c>
      <c r="G128" s="318">
        <v>0</v>
      </c>
      <c r="H128" s="318">
        <v>0</v>
      </c>
      <c r="I128" s="318">
        <v>0</v>
      </c>
      <c r="J128" s="318">
        <v>0</v>
      </c>
      <c r="K128" s="318">
        <v>0</v>
      </c>
      <c r="L128" s="318">
        <f t="shared" si="23"/>
        <v>0</v>
      </c>
      <c r="M128" s="318">
        <v>0</v>
      </c>
      <c r="N128" s="318">
        <v>0</v>
      </c>
      <c r="O128" s="318">
        <v>0</v>
      </c>
      <c r="P128" s="318">
        <f t="shared" si="24"/>
        <v>1751640</v>
      </c>
      <c r="Q128" s="349"/>
      <c r="R128" s="327"/>
      <c r="S128" s="327"/>
      <c r="T128" s="324"/>
      <c r="U128" s="327"/>
    </row>
    <row r="129" spans="1:21" s="328" customFormat="1" ht="30">
      <c r="A129" s="316"/>
      <c r="B129" s="316"/>
      <c r="C129" s="316"/>
      <c r="D129" s="317" t="s">
        <v>968</v>
      </c>
      <c r="E129" s="318">
        <v>1000000</v>
      </c>
      <c r="F129" s="318">
        <f>E129-I129</f>
        <v>1000000</v>
      </c>
      <c r="G129" s="318"/>
      <c r="H129" s="318"/>
      <c r="I129" s="318"/>
      <c r="J129" s="318"/>
      <c r="K129" s="318"/>
      <c r="L129" s="318"/>
      <c r="M129" s="318"/>
      <c r="N129" s="318"/>
      <c r="O129" s="318"/>
      <c r="P129" s="318">
        <f t="shared" si="24"/>
        <v>1000000</v>
      </c>
      <c r="Q129" s="349"/>
      <c r="R129" s="327"/>
      <c r="S129" s="327"/>
      <c r="T129" s="324"/>
      <c r="U129" s="327"/>
    </row>
    <row r="130" spans="1:21" s="325" customFormat="1" ht="30">
      <c r="A130" s="319"/>
      <c r="B130" s="319"/>
      <c r="C130" s="319"/>
      <c r="D130" s="333" t="s">
        <v>896</v>
      </c>
      <c r="E130" s="321">
        <v>87100</v>
      </c>
      <c r="F130" s="321">
        <f t="shared" si="28"/>
        <v>87100</v>
      </c>
      <c r="G130" s="321">
        <v>0</v>
      </c>
      <c r="H130" s="321">
        <v>0</v>
      </c>
      <c r="I130" s="321">
        <v>0</v>
      </c>
      <c r="J130" s="321">
        <v>0</v>
      </c>
      <c r="K130" s="321">
        <v>0</v>
      </c>
      <c r="L130" s="321">
        <f t="shared" ref="L130" si="42">J130-O130</f>
        <v>0</v>
      </c>
      <c r="M130" s="321">
        <v>0</v>
      </c>
      <c r="N130" s="321">
        <v>0</v>
      </c>
      <c r="O130" s="321">
        <v>0</v>
      </c>
      <c r="P130" s="321">
        <f t="shared" ref="P130" si="43">J130+E130</f>
        <v>87100</v>
      </c>
      <c r="Q130" s="350"/>
      <c r="R130" s="323"/>
      <c r="S130" s="323"/>
      <c r="T130" s="345"/>
      <c r="U130" s="323"/>
    </row>
    <row r="131" spans="1:21" s="325" customFormat="1" ht="17.25" customHeight="1">
      <c r="A131" s="319"/>
      <c r="B131" s="319"/>
      <c r="C131" s="319"/>
      <c r="D131" s="333" t="s">
        <v>589</v>
      </c>
      <c r="E131" s="321">
        <f>10740+250800</f>
        <v>261540</v>
      </c>
      <c r="F131" s="321">
        <f t="shared" ref="F131" si="44">E131-I131</f>
        <v>261540</v>
      </c>
      <c r="G131" s="321">
        <v>0</v>
      </c>
      <c r="H131" s="321">
        <v>0</v>
      </c>
      <c r="I131" s="321">
        <v>0</v>
      </c>
      <c r="J131" s="321">
        <v>0</v>
      </c>
      <c r="K131" s="321">
        <v>0</v>
      </c>
      <c r="L131" s="321">
        <f t="shared" si="23"/>
        <v>0</v>
      </c>
      <c r="M131" s="321">
        <v>0</v>
      </c>
      <c r="N131" s="321">
        <v>0</v>
      </c>
      <c r="O131" s="321">
        <v>0</v>
      </c>
      <c r="P131" s="321">
        <f t="shared" si="24"/>
        <v>261540</v>
      </c>
      <c r="Q131" s="351"/>
      <c r="R131" s="323"/>
      <c r="S131" s="323"/>
      <c r="T131" s="345"/>
      <c r="U131" s="323"/>
    </row>
    <row r="132" spans="1:21" s="325" customFormat="1" ht="15" hidden="1">
      <c r="A132" s="319"/>
      <c r="B132" s="319"/>
      <c r="C132" s="319"/>
      <c r="D132" s="333"/>
      <c r="E132" s="321"/>
      <c r="F132" s="321"/>
      <c r="G132" s="321"/>
      <c r="H132" s="321"/>
      <c r="I132" s="321"/>
      <c r="J132" s="321"/>
      <c r="K132" s="321"/>
      <c r="L132" s="321"/>
      <c r="M132" s="321"/>
      <c r="N132" s="321"/>
      <c r="O132" s="321"/>
      <c r="P132" s="321"/>
      <c r="Q132" s="351"/>
      <c r="R132" s="323"/>
      <c r="S132" s="323"/>
      <c r="T132" s="345"/>
      <c r="U132" s="323"/>
    </row>
    <row r="133" spans="1:21" s="314" customFormat="1" ht="16.5">
      <c r="A133" s="316" t="s">
        <v>878</v>
      </c>
      <c r="B133" s="316" t="s">
        <v>653</v>
      </c>
      <c r="C133" s="316"/>
      <c r="D133" s="344" t="s">
        <v>654</v>
      </c>
      <c r="E133" s="318">
        <f>E134</f>
        <v>756600</v>
      </c>
      <c r="F133" s="318">
        <f t="shared" ref="F133:P133" si="45">F134</f>
        <v>756600</v>
      </c>
      <c r="G133" s="318">
        <f t="shared" si="45"/>
        <v>0</v>
      </c>
      <c r="H133" s="318">
        <f t="shared" si="45"/>
        <v>0</v>
      </c>
      <c r="I133" s="318">
        <f t="shared" si="45"/>
        <v>0</v>
      </c>
      <c r="J133" s="318">
        <f t="shared" si="45"/>
        <v>0</v>
      </c>
      <c r="K133" s="318">
        <v>0</v>
      </c>
      <c r="L133" s="318">
        <f t="shared" si="23"/>
        <v>0</v>
      </c>
      <c r="M133" s="318">
        <f t="shared" si="45"/>
        <v>0</v>
      </c>
      <c r="N133" s="318">
        <f t="shared" si="45"/>
        <v>0</v>
      </c>
      <c r="O133" s="318">
        <f t="shared" si="45"/>
        <v>0</v>
      </c>
      <c r="P133" s="318">
        <f t="shared" si="45"/>
        <v>756600</v>
      </c>
      <c r="Q133" s="313"/>
      <c r="R133" s="313"/>
      <c r="S133" s="313"/>
      <c r="T133" s="313"/>
      <c r="U133" s="313"/>
    </row>
    <row r="134" spans="1:21" s="336" customFormat="1" ht="47.25" customHeight="1">
      <c r="A134" s="319" t="s">
        <v>513</v>
      </c>
      <c r="B134" s="319" t="s">
        <v>446</v>
      </c>
      <c r="C134" s="319" t="s">
        <v>208</v>
      </c>
      <c r="D134" s="333" t="s">
        <v>447</v>
      </c>
      <c r="E134" s="321">
        <v>756600</v>
      </c>
      <c r="F134" s="321">
        <f t="shared" ref="F134" si="46">E134-I134</f>
        <v>756600</v>
      </c>
      <c r="G134" s="321">
        <v>0</v>
      </c>
      <c r="H134" s="321">
        <v>0</v>
      </c>
      <c r="I134" s="321">
        <v>0</v>
      </c>
      <c r="J134" s="321">
        <v>0</v>
      </c>
      <c r="K134" s="321">
        <v>0</v>
      </c>
      <c r="L134" s="321">
        <f t="shared" si="23"/>
        <v>0</v>
      </c>
      <c r="M134" s="321">
        <v>0</v>
      </c>
      <c r="N134" s="321">
        <v>0</v>
      </c>
      <c r="O134" s="321">
        <v>0</v>
      </c>
      <c r="P134" s="321">
        <f t="shared" si="24"/>
        <v>756600</v>
      </c>
      <c r="Q134" s="335"/>
      <c r="R134" s="335"/>
      <c r="S134" s="335"/>
      <c r="T134" s="335"/>
      <c r="U134" s="335"/>
    </row>
    <row r="135" spans="1:21" s="314" customFormat="1" ht="16.5">
      <c r="A135" s="310" t="s">
        <v>514</v>
      </c>
      <c r="B135" s="310"/>
      <c r="C135" s="310"/>
      <c r="D135" s="311" t="s">
        <v>165</v>
      </c>
      <c r="E135" s="312">
        <f>E137+E138+E141</f>
        <v>244519000</v>
      </c>
      <c r="F135" s="312">
        <f t="shared" ref="F135:K135" si="47">F137+F138+F141</f>
        <v>244519000</v>
      </c>
      <c r="G135" s="312">
        <f t="shared" si="47"/>
        <v>3019800</v>
      </c>
      <c r="H135" s="312">
        <f t="shared" si="47"/>
        <v>122700</v>
      </c>
      <c r="I135" s="312">
        <f t="shared" si="47"/>
        <v>0</v>
      </c>
      <c r="J135" s="312">
        <f t="shared" si="47"/>
        <v>164900000</v>
      </c>
      <c r="K135" s="312">
        <f t="shared" si="47"/>
        <v>164900000</v>
      </c>
      <c r="L135" s="312">
        <v>0</v>
      </c>
      <c r="M135" s="312">
        <f>M137+M138+M141</f>
        <v>0</v>
      </c>
      <c r="N135" s="312">
        <f>N137+N138+N141</f>
        <v>0</v>
      </c>
      <c r="O135" s="312">
        <f>O137+O138+O141</f>
        <v>0</v>
      </c>
      <c r="P135" s="312">
        <f t="shared" si="24"/>
        <v>409419000</v>
      </c>
      <c r="Q135" s="313"/>
      <c r="R135" s="313"/>
      <c r="S135" s="313"/>
      <c r="T135" s="313"/>
      <c r="U135" s="313"/>
    </row>
    <row r="136" spans="1:21" s="314" customFormat="1" ht="16.5">
      <c r="A136" s="310" t="s">
        <v>515</v>
      </c>
      <c r="B136" s="310"/>
      <c r="C136" s="310"/>
      <c r="D136" s="315" t="s">
        <v>165</v>
      </c>
      <c r="E136" s="312"/>
      <c r="F136" s="312"/>
      <c r="G136" s="312"/>
      <c r="H136" s="312"/>
      <c r="I136" s="312"/>
      <c r="J136" s="312"/>
      <c r="K136" s="312"/>
      <c r="L136" s="312"/>
      <c r="M136" s="312"/>
      <c r="N136" s="312"/>
      <c r="O136" s="312"/>
      <c r="P136" s="312"/>
      <c r="Q136" s="313"/>
      <c r="R136" s="313"/>
      <c r="S136" s="313"/>
      <c r="T136" s="313"/>
      <c r="U136" s="313"/>
    </row>
    <row r="137" spans="1:21" s="314" customFormat="1" ht="30">
      <c r="A137" s="316" t="s">
        <v>516</v>
      </c>
      <c r="B137" s="316" t="s">
        <v>337</v>
      </c>
      <c r="C137" s="316" t="s">
        <v>29</v>
      </c>
      <c r="D137" s="317" t="s">
        <v>287</v>
      </c>
      <c r="E137" s="318">
        <v>4135800</v>
      </c>
      <c r="F137" s="318">
        <f t="shared" si="28"/>
        <v>4135800</v>
      </c>
      <c r="G137" s="318">
        <v>3019800</v>
      </c>
      <c r="H137" s="318">
        <v>122700</v>
      </c>
      <c r="I137" s="318">
        <v>0</v>
      </c>
      <c r="J137" s="318">
        <v>0</v>
      </c>
      <c r="K137" s="318">
        <v>0</v>
      </c>
      <c r="L137" s="318">
        <f t="shared" si="23"/>
        <v>0</v>
      </c>
      <c r="M137" s="318">
        <v>0</v>
      </c>
      <c r="N137" s="318">
        <f>J137</f>
        <v>0</v>
      </c>
      <c r="O137" s="318">
        <f>N137</f>
        <v>0</v>
      </c>
      <c r="P137" s="318">
        <f t="shared" si="24"/>
        <v>4135800</v>
      </c>
      <c r="Q137" s="313"/>
      <c r="R137" s="313"/>
      <c r="S137" s="313"/>
      <c r="T137" s="313"/>
      <c r="U137" s="313"/>
    </row>
    <row r="138" spans="1:21" s="314" customFormat="1" ht="60">
      <c r="A138" s="316" t="s">
        <v>651</v>
      </c>
      <c r="B138" s="316" t="s">
        <v>361</v>
      </c>
      <c r="C138" s="316"/>
      <c r="D138" s="317" t="s">
        <v>879</v>
      </c>
      <c r="E138" s="318">
        <f>E139+E140</f>
        <v>240383200</v>
      </c>
      <c r="F138" s="318">
        <f t="shared" ref="F138:O138" si="48">F139+F140</f>
        <v>240383200</v>
      </c>
      <c r="G138" s="318">
        <f t="shared" si="48"/>
        <v>0</v>
      </c>
      <c r="H138" s="318">
        <f t="shared" si="48"/>
        <v>0</v>
      </c>
      <c r="I138" s="318">
        <f t="shared" si="48"/>
        <v>0</v>
      </c>
      <c r="J138" s="318">
        <f t="shared" si="48"/>
        <v>0</v>
      </c>
      <c r="K138" s="318">
        <v>0</v>
      </c>
      <c r="L138" s="318">
        <f t="shared" si="23"/>
        <v>0</v>
      </c>
      <c r="M138" s="318">
        <f t="shared" si="48"/>
        <v>0</v>
      </c>
      <c r="N138" s="318">
        <f t="shared" si="48"/>
        <v>0</v>
      </c>
      <c r="O138" s="318">
        <f t="shared" si="48"/>
        <v>0</v>
      </c>
      <c r="P138" s="318">
        <f t="shared" si="24"/>
        <v>240383200</v>
      </c>
      <c r="Q138" s="313"/>
      <c r="R138" s="313"/>
      <c r="S138" s="313"/>
      <c r="T138" s="313"/>
      <c r="U138" s="313"/>
    </row>
    <row r="139" spans="1:21" s="336" customFormat="1" ht="45">
      <c r="A139" s="319" t="s">
        <v>517</v>
      </c>
      <c r="B139" s="319" t="s">
        <v>441</v>
      </c>
      <c r="C139" s="319" t="s">
        <v>189</v>
      </c>
      <c r="D139" s="333" t="s">
        <v>210</v>
      </c>
      <c r="E139" s="321">
        <v>61313200</v>
      </c>
      <c r="F139" s="321">
        <f t="shared" si="28"/>
        <v>61313200</v>
      </c>
      <c r="G139" s="321">
        <v>0</v>
      </c>
      <c r="H139" s="321">
        <v>0</v>
      </c>
      <c r="I139" s="321">
        <v>0</v>
      </c>
      <c r="J139" s="321">
        <v>0</v>
      </c>
      <c r="K139" s="321">
        <v>0</v>
      </c>
      <c r="L139" s="321">
        <f t="shared" si="23"/>
        <v>0</v>
      </c>
      <c r="M139" s="321">
        <v>0</v>
      </c>
      <c r="N139" s="321">
        <v>0</v>
      </c>
      <c r="O139" s="321">
        <v>0</v>
      </c>
      <c r="P139" s="321">
        <f t="shared" si="24"/>
        <v>61313200</v>
      </c>
      <c r="Q139" s="335"/>
      <c r="R139" s="335"/>
      <c r="S139" s="335"/>
      <c r="T139" s="335"/>
      <c r="U139" s="335"/>
    </row>
    <row r="140" spans="1:21" s="336" customFormat="1" ht="30" customHeight="1">
      <c r="A140" s="319" t="s">
        <v>518</v>
      </c>
      <c r="B140" s="319" t="s">
        <v>442</v>
      </c>
      <c r="C140" s="319" t="s">
        <v>189</v>
      </c>
      <c r="D140" s="333" t="s">
        <v>211</v>
      </c>
      <c r="E140" s="321">
        <v>179070000</v>
      </c>
      <c r="F140" s="321">
        <f t="shared" si="28"/>
        <v>179070000</v>
      </c>
      <c r="G140" s="321">
        <v>0</v>
      </c>
      <c r="H140" s="321">
        <v>0</v>
      </c>
      <c r="I140" s="321">
        <v>0</v>
      </c>
      <c r="J140" s="321">
        <v>0</v>
      </c>
      <c r="K140" s="321">
        <v>0</v>
      </c>
      <c r="L140" s="321">
        <f t="shared" si="23"/>
        <v>0</v>
      </c>
      <c r="M140" s="321">
        <v>0</v>
      </c>
      <c r="N140" s="321">
        <v>0</v>
      </c>
      <c r="O140" s="321">
        <v>0</v>
      </c>
      <c r="P140" s="321">
        <f t="shared" si="24"/>
        <v>179070000</v>
      </c>
      <c r="Q140" s="335"/>
      <c r="R140" s="335"/>
      <c r="S140" s="335"/>
      <c r="T140" s="335"/>
      <c r="U140" s="335"/>
    </row>
    <row r="141" spans="1:21" s="314" customFormat="1" ht="18" customHeight="1">
      <c r="A141" s="316" t="s">
        <v>581</v>
      </c>
      <c r="B141" s="316" t="s">
        <v>430</v>
      </c>
      <c r="C141" s="316" t="s">
        <v>48</v>
      </c>
      <c r="D141" s="344" t="s">
        <v>316</v>
      </c>
      <c r="E141" s="318">
        <v>0</v>
      </c>
      <c r="F141" s="318">
        <f t="shared" si="28"/>
        <v>0</v>
      </c>
      <c r="G141" s="318">
        <v>0</v>
      </c>
      <c r="H141" s="318">
        <v>0</v>
      </c>
      <c r="I141" s="318">
        <v>0</v>
      </c>
      <c r="J141" s="318">
        <f>додаток6!F24+додаток6!F25</f>
        <v>164900000</v>
      </c>
      <c r="K141" s="318">
        <f>J141</f>
        <v>164900000</v>
      </c>
      <c r="L141" s="318">
        <v>0</v>
      </c>
      <c r="M141" s="318">
        <v>0</v>
      </c>
      <c r="N141" s="318">
        <v>0</v>
      </c>
      <c r="O141" s="318">
        <v>0</v>
      </c>
      <c r="P141" s="318">
        <f t="shared" si="24"/>
        <v>164900000</v>
      </c>
      <c r="Q141" s="313"/>
      <c r="R141" s="313"/>
      <c r="S141" s="313"/>
      <c r="T141" s="313"/>
      <c r="U141" s="313"/>
    </row>
    <row r="142" spans="1:21" s="314" customFormat="1" ht="19.5" customHeight="1">
      <c r="A142" s="310" t="s">
        <v>519</v>
      </c>
      <c r="B142" s="310"/>
      <c r="C142" s="310"/>
      <c r="D142" s="352" t="s">
        <v>522</v>
      </c>
      <c r="E142" s="312">
        <f>E144+E145+E147+E148</f>
        <v>5680700</v>
      </c>
      <c r="F142" s="312">
        <f t="shared" ref="F142:P142" si="49">F144+F145+F147+F148</f>
        <v>5680700</v>
      </c>
      <c r="G142" s="312">
        <f t="shared" si="49"/>
        <v>3622700</v>
      </c>
      <c r="H142" s="312">
        <f t="shared" si="49"/>
        <v>30900</v>
      </c>
      <c r="I142" s="312">
        <f t="shared" si="49"/>
        <v>0</v>
      </c>
      <c r="J142" s="312">
        <f t="shared" si="49"/>
        <v>10000000</v>
      </c>
      <c r="K142" s="312">
        <f t="shared" si="49"/>
        <v>10000000</v>
      </c>
      <c r="L142" s="312">
        <f t="shared" si="49"/>
        <v>0</v>
      </c>
      <c r="M142" s="312">
        <f t="shared" si="49"/>
        <v>0</v>
      </c>
      <c r="N142" s="312">
        <f t="shared" si="49"/>
        <v>0</v>
      </c>
      <c r="O142" s="312">
        <f t="shared" si="49"/>
        <v>0</v>
      </c>
      <c r="P142" s="312">
        <f t="shared" si="49"/>
        <v>15680700</v>
      </c>
      <c r="Q142" s="313"/>
      <c r="R142" s="313"/>
      <c r="S142" s="313"/>
      <c r="T142" s="313"/>
      <c r="U142" s="313"/>
    </row>
    <row r="143" spans="1:21" s="314" customFormat="1" ht="18.75" customHeight="1">
      <c r="A143" s="310" t="s">
        <v>520</v>
      </c>
      <c r="B143" s="310"/>
      <c r="C143" s="310"/>
      <c r="D143" s="353" t="s">
        <v>522</v>
      </c>
      <c r="E143" s="312"/>
      <c r="F143" s="312"/>
      <c r="G143" s="312"/>
      <c r="H143" s="312"/>
      <c r="I143" s="312"/>
      <c r="J143" s="312"/>
      <c r="K143" s="312"/>
      <c r="L143" s="312"/>
      <c r="M143" s="312"/>
      <c r="N143" s="312"/>
      <c r="O143" s="312"/>
      <c r="P143" s="312"/>
      <c r="Q143" s="313"/>
      <c r="R143" s="313"/>
      <c r="S143" s="313"/>
      <c r="T143" s="313"/>
      <c r="U143" s="313"/>
    </row>
    <row r="144" spans="1:21" s="314" customFormat="1" ht="18.75" customHeight="1">
      <c r="A144" s="316" t="s">
        <v>521</v>
      </c>
      <c r="B144" s="316" t="s">
        <v>337</v>
      </c>
      <c r="C144" s="316" t="s">
        <v>29</v>
      </c>
      <c r="D144" s="317" t="s">
        <v>523</v>
      </c>
      <c r="E144" s="318">
        <v>4821600</v>
      </c>
      <c r="F144" s="318">
        <f t="shared" si="28"/>
        <v>4821600</v>
      </c>
      <c r="G144" s="318">
        <v>3622700</v>
      </c>
      <c r="H144" s="318">
        <v>30900</v>
      </c>
      <c r="I144" s="318">
        <v>0</v>
      </c>
      <c r="J144" s="318">
        <v>0</v>
      </c>
      <c r="K144" s="318">
        <v>0</v>
      </c>
      <c r="L144" s="318">
        <f t="shared" si="23"/>
        <v>0</v>
      </c>
      <c r="M144" s="318">
        <v>0</v>
      </c>
      <c r="N144" s="318">
        <f>J144</f>
        <v>0</v>
      </c>
      <c r="O144" s="318">
        <f>N144</f>
        <v>0</v>
      </c>
      <c r="P144" s="318">
        <f t="shared" si="24"/>
        <v>4821600</v>
      </c>
      <c r="Q144" s="313"/>
      <c r="R144" s="313"/>
      <c r="S144" s="313"/>
      <c r="T144" s="313"/>
      <c r="U144" s="313"/>
    </row>
    <row r="145" spans="1:21" s="328" customFormat="1" ht="33" customHeight="1">
      <c r="A145" s="316" t="s">
        <v>861</v>
      </c>
      <c r="B145" s="316" t="s">
        <v>207</v>
      </c>
      <c r="C145" s="316"/>
      <c r="D145" s="317" t="s">
        <v>439</v>
      </c>
      <c r="E145" s="318">
        <f>E146</f>
        <v>684700</v>
      </c>
      <c r="F145" s="318">
        <f t="shared" ref="F145:P145" si="50">F146</f>
        <v>684700</v>
      </c>
      <c r="G145" s="318">
        <f t="shared" si="50"/>
        <v>0</v>
      </c>
      <c r="H145" s="318">
        <f t="shared" si="50"/>
        <v>0</v>
      </c>
      <c r="I145" s="318">
        <f t="shared" si="50"/>
        <v>0</v>
      </c>
      <c r="J145" s="318">
        <f t="shared" si="50"/>
        <v>0</v>
      </c>
      <c r="K145" s="318">
        <f t="shared" si="50"/>
        <v>0</v>
      </c>
      <c r="L145" s="318">
        <f t="shared" si="50"/>
        <v>0</v>
      </c>
      <c r="M145" s="318">
        <f t="shared" si="50"/>
        <v>0</v>
      </c>
      <c r="N145" s="318">
        <f t="shared" si="50"/>
        <v>0</v>
      </c>
      <c r="O145" s="318">
        <f t="shared" si="50"/>
        <v>0</v>
      </c>
      <c r="P145" s="318">
        <f t="shared" si="50"/>
        <v>684700</v>
      </c>
      <c r="Q145" s="337"/>
      <c r="R145" s="327"/>
      <c r="S145" s="327"/>
      <c r="T145" s="324"/>
      <c r="U145" s="327"/>
    </row>
    <row r="146" spans="1:21" s="325" customFormat="1" ht="31.5" customHeight="1">
      <c r="A146" s="319" t="s">
        <v>862</v>
      </c>
      <c r="B146" s="319" t="s">
        <v>419</v>
      </c>
      <c r="C146" s="319" t="s">
        <v>209</v>
      </c>
      <c r="D146" s="333" t="s">
        <v>420</v>
      </c>
      <c r="E146" s="321">
        <v>684700</v>
      </c>
      <c r="F146" s="321">
        <f t="shared" ref="F146" si="51">E146-I146</f>
        <v>684700</v>
      </c>
      <c r="G146" s="321">
        <v>0</v>
      </c>
      <c r="H146" s="321">
        <v>0</v>
      </c>
      <c r="I146" s="321">
        <v>0</v>
      </c>
      <c r="J146" s="321">
        <v>0</v>
      </c>
      <c r="K146" s="321">
        <v>0</v>
      </c>
      <c r="L146" s="321">
        <f t="shared" ref="L146" si="52">J146-O146</f>
        <v>0</v>
      </c>
      <c r="M146" s="321">
        <v>0</v>
      </c>
      <c r="N146" s="321">
        <v>0</v>
      </c>
      <c r="O146" s="321">
        <v>0</v>
      </c>
      <c r="P146" s="321">
        <f t="shared" ref="P146" si="53">J146+E146</f>
        <v>684700</v>
      </c>
      <c r="Q146" s="322"/>
      <c r="R146" s="323"/>
      <c r="S146" s="323"/>
      <c r="T146" s="345"/>
      <c r="U146" s="323"/>
    </row>
    <row r="147" spans="1:21" s="314" customFormat="1" ht="30.75" customHeight="1">
      <c r="A147" s="316" t="s">
        <v>656</v>
      </c>
      <c r="B147" s="316" t="s">
        <v>633</v>
      </c>
      <c r="C147" s="316" t="s">
        <v>634</v>
      </c>
      <c r="D147" s="317" t="s">
        <v>635</v>
      </c>
      <c r="E147" s="318">
        <f>88500+85900</f>
        <v>174400</v>
      </c>
      <c r="F147" s="318">
        <f t="shared" si="28"/>
        <v>174400</v>
      </c>
      <c r="G147" s="318">
        <v>0</v>
      </c>
      <c r="H147" s="318">
        <v>0</v>
      </c>
      <c r="I147" s="318">
        <v>0</v>
      </c>
      <c r="J147" s="318">
        <v>0</v>
      </c>
      <c r="K147" s="318">
        <v>0</v>
      </c>
      <c r="L147" s="318">
        <f t="shared" si="23"/>
        <v>0</v>
      </c>
      <c r="M147" s="318">
        <v>0</v>
      </c>
      <c r="N147" s="318">
        <v>0</v>
      </c>
      <c r="O147" s="318">
        <v>0</v>
      </c>
      <c r="P147" s="318">
        <f t="shared" si="24"/>
        <v>174400</v>
      </c>
      <c r="Q147" s="313"/>
      <c r="R147" s="313"/>
      <c r="S147" s="313"/>
      <c r="T147" s="313"/>
      <c r="U147" s="313"/>
    </row>
    <row r="148" spans="1:21" s="314" customFormat="1" ht="16.5">
      <c r="A148" s="316" t="s">
        <v>958</v>
      </c>
      <c r="B148" s="316" t="s">
        <v>430</v>
      </c>
      <c r="C148" s="316" t="s">
        <v>48</v>
      </c>
      <c r="D148" s="344" t="s">
        <v>316</v>
      </c>
      <c r="E148" s="318">
        <v>0</v>
      </c>
      <c r="F148" s="318">
        <f t="shared" ref="F148" si="54">E148-I148</f>
        <v>0</v>
      </c>
      <c r="G148" s="318">
        <v>0</v>
      </c>
      <c r="H148" s="318">
        <v>0</v>
      </c>
      <c r="I148" s="318">
        <v>0</v>
      </c>
      <c r="J148" s="318">
        <f>додаток6!F21</f>
        <v>10000000</v>
      </c>
      <c r="K148" s="318">
        <f>J148</f>
        <v>10000000</v>
      </c>
      <c r="L148" s="318">
        <v>0</v>
      </c>
      <c r="M148" s="318">
        <v>0</v>
      </c>
      <c r="N148" s="318">
        <v>0</v>
      </c>
      <c r="O148" s="318">
        <v>0</v>
      </c>
      <c r="P148" s="318">
        <f t="shared" si="24"/>
        <v>10000000</v>
      </c>
      <c r="Q148" s="313"/>
      <c r="R148" s="313"/>
      <c r="S148" s="313"/>
      <c r="T148" s="313"/>
      <c r="U148" s="313"/>
    </row>
    <row r="149" spans="1:21" s="314" customFormat="1" ht="16.5">
      <c r="A149" s="310" t="s">
        <v>480</v>
      </c>
      <c r="B149" s="310"/>
      <c r="C149" s="310"/>
      <c r="D149" s="311" t="s">
        <v>145</v>
      </c>
      <c r="E149" s="312">
        <f>E151+E152</f>
        <v>337806200</v>
      </c>
      <c r="F149" s="312">
        <f t="shared" ref="F149:P149" si="55">F151+F152</f>
        <v>337806200</v>
      </c>
      <c r="G149" s="312">
        <f t="shared" si="55"/>
        <v>185363900</v>
      </c>
      <c r="H149" s="312">
        <f t="shared" si="55"/>
        <v>32636000</v>
      </c>
      <c r="I149" s="312">
        <f t="shared" si="55"/>
        <v>0</v>
      </c>
      <c r="J149" s="312">
        <f t="shared" si="55"/>
        <v>30175400</v>
      </c>
      <c r="K149" s="312">
        <f t="shared" si="55"/>
        <v>0</v>
      </c>
      <c r="L149" s="312">
        <f t="shared" si="55"/>
        <v>27536480</v>
      </c>
      <c r="M149" s="312">
        <f t="shared" si="55"/>
        <v>6184628</v>
      </c>
      <c r="N149" s="312">
        <f t="shared" si="55"/>
        <v>1840580</v>
      </c>
      <c r="O149" s="312">
        <f t="shared" si="55"/>
        <v>2638920</v>
      </c>
      <c r="P149" s="312">
        <f t="shared" si="55"/>
        <v>367981600</v>
      </c>
      <c r="Q149" s="313"/>
      <c r="R149" s="313"/>
      <c r="S149" s="313"/>
      <c r="T149" s="313"/>
      <c r="U149" s="313"/>
    </row>
    <row r="150" spans="1:21" s="314" customFormat="1" ht="16.5">
      <c r="A150" s="310" t="s">
        <v>481</v>
      </c>
      <c r="B150" s="310"/>
      <c r="C150" s="310"/>
      <c r="D150" s="315" t="s">
        <v>145</v>
      </c>
      <c r="E150" s="312"/>
      <c r="F150" s="312"/>
      <c r="G150" s="312"/>
      <c r="H150" s="312"/>
      <c r="I150" s="312"/>
      <c r="J150" s="312"/>
      <c r="K150" s="312"/>
      <c r="L150" s="312"/>
      <c r="M150" s="312"/>
      <c r="N150" s="312"/>
      <c r="O150" s="312"/>
      <c r="P150" s="312"/>
      <c r="Q150" s="313"/>
      <c r="R150" s="313"/>
      <c r="S150" s="313"/>
      <c r="T150" s="313"/>
      <c r="U150" s="313"/>
    </row>
    <row r="151" spans="1:21" s="314" customFormat="1" ht="16.5">
      <c r="A151" s="316" t="s">
        <v>482</v>
      </c>
      <c r="B151" s="316" t="s">
        <v>337</v>
      </c>
      <c r="C151" s="316" t="s">
        <v>29</v>
      </c>
      <c r="D151" s="344" t="s">
        <v>242</v>
      </c>
      <c r="E151" s="318">
        <v>3066500</v>
      </c>
      <c r="F151" s="318">
        <f t="shared" si="28"/>
        <v>3066500</v>
      </c>
      <c r="G151" s="318">
        <v>2141400</v>
      </c>
      <c r="H151" s="318">
        <v>33800</v>
      </c>
      <c r="I151" s="318">
        <v>0</v>
      </c>
      <c r="J151" s="318">
        <v>0</v>
      </c>
      <c r="K151" s="318">
        <v>0</v>
      </c>
      <c r="L151" s="318">
        <f t="shared" si="23"/>
        <v>0</v>
      </c>
      <c r="M151" s="318">
        <v>0</v>
      </c>
      <c r="N151" s="318">
        <f>J151</f>
        <v>0</v>
      </c>
      <c r="O151" s="318">
        <f>N151</f>
        <v>0</v>
      </c>
      <c r="P151" s="318">
        <f t="shared" ref="P151:P199" si="56">J151+E151</f>
        <v>3066500</v>
      </c>
      <c r="Q151" s="313"/>
      <c r="R151" s="313"/>
      <c r="S151" s="313"/>
      <c r="T151" s="313"/>
      <c r="U151" s="313"/>
    </row>
    <row r="152" spans="1:21" s="314" customFormat="1" ht="30">
      <c r="A152" s="316" t="s">
        <v>860</v>
      </c>
      <c r="B152" s="316" t="s">
        <v>347</v>
      </c>
      <c r="C152" s="316" t="s">
        <v>183</v>
      </c>
      <c r="D152" s="317" t="s">
        <v>462</v>
      </c>
      <c r="E152" s="318">
        <f>301069700+E153</f>
        <v>334739700</v>
      </c>
      <c r="F152" s="318">
        <f t="shared" si="28"/>
        <v>334739700</v>
      </c>
      <c r="G152" s="318">
        <f>155624100+G153</f>
        <v>183222500</v>
      </c>
      <c r="H152" s="318">
        <v>32602200</v>
      </c>
      <c r="I152" s="318">
        <v>0</v>
      </c>
      <c r="J152" s="318">
        <v>30175400</v>
      </c>
      <c r="K152" s="318">
        <v>0</v>
      </c>
      <c r="L152" s="318">
        <f t="shared" si="23"/>
        <v>27536480</v>
      </c>
      <c r="M152" s="318">
        <v>6184628</v>
      </c>
      <c r="N152" s="318">
        <v>1840580</v>
      </c>
      <c r="O152" s="318">
        <v>2638920</v>
      </c>
      <c r="P152" s="318">
        <f t="shared" ref="P152:P153" si="57">J152+E152</f>
        <v>364915100</v>
      </c>
      <c r="Q152" s="354"/>
      <c r="R152" s="313"/>
      <c r="S152" s="313"/>
      <c r="T152" s="313"/>
      <c r="U152" s="313"/>
    </row>
    <row r="153" spans="1:21" s="325" customFormat="1" ht="30">
      <c r="A153" s="319"/>
      <c r="B153" s="319"/>
      <c r="C153" s="319"/>
      <c r="D153" s="333" t="s">
        <v>147</v>
      </c>
      <c r="E153" s="321">
        <v>33670000</v>
      </c>
      <c r="F153" s="321">
        <f t="shared" si="28"/>
        <v>33670000</v>
      </c>
      <c r="G153" s="321">
        <v>27598400</v>
      </c>
      <c r="H153" s="321">
        <v>0</v>
      </c>
      <c r="I153" s="321">
        <v>0</v>
      </c>
      <c r="J153" s="321">
        <v>0</v>
      </c>
      <c r="K153" s="321">
        <v>0</v>
      </c>
      <c r="L153" s="321">
        <f t="shared" ref="L153:L251" si="58">J153-O153</f>
        <v>0</v>
      </c>
      <c r="M153" s="321">
        <v>0</v>
      </c>
      <c r="N153" s="321">
        <v>0</v>
      </c>
      <c r="O153" s="321">
        <v>0</v>
      </c>
      <c r="P153" s="321">
        <f t="shared" si="57"/>
        <v>33670000</v>
      </c>
      <c r="Q153" s="322"/>
      <c r="R153" s="323"/>
      <c r="S153" s="323"/>
      <c r="T153" s="324"/>
      <c r="U153" s="323"/>
    </row>
    <row r="154" spans="1:21" s="314" customFormat="1" ht="16.5">
      <c r="A154" s="310" t="s">
        <v>459</v>
      </c>
      <c r="B154" s="310"/>
      <c r="C154" s="310"/>
      <c r="D154" s="311" t="s">
        <v>146</v>
      </c>
      <c r="E154" s="312">
        <f>E156+E157+E158+E161+E162+E163+E160+E167+E168</f>
        <v>2281487060</v>
      </c>
      <c r="F154" s="312">
        <f t="shared" ref="F154:P154" si="59">F156+F157+F158+F161+F162+F163+F160+F167+F168</f>
        <v>2281487060</v>
      </c>
      <c r="G154" s="312">
        <f t="shared" si="59"/>
        <v>1499347900</v>
      </c>
      <c r="H154" s="312">
        <f t="shared" si="59"/>
        <v>191096600</v>
      </c>
      <c r="I154" s="312">
        <f t="shared" si="59"/>
        <v>0</v>
      </c>
      <c r="J154" s="312">
        <f t="shared" si="59"/>
        <v>68541300</v>
      </c>
      <c r="K154" s="312">
        <f t="shared" si="59"/>
        <v>0</v>
      </c>
      <c r="L154" s="312">
        <f t="shared" si="59"/>
        <v>68541300</v>
      </c>
      <c r="M154" s="312">
        <f t="shared" si="59"/>
        <v>7047812</v>
      </c>
      <c r="N154" s="312">
        <f t="shared" si="59"/>
        <v>785290</v>
      </c>
      <c r="O154" s="312">
        <f t="shared" si="59"/>
        <v>0</v>
      </c>
      <c r="P154" s="312">
        <f t="shared" si="59"/>
        <v>2350028360</v>
      </c>
      <c r="Q154" s="313"/>
      <c r="R154" s="313"/>
      <c r="S154" s="313"/>
      <c r="T154" s="313"/>
      <c r="U154" s="313"/>
    </row>
    <row r="155" spans="1:21" s="314" customFormat="1" ht="16.5">
      <c r="A155" s="310" t="s">
        <v>460</v>
      </c>
      <c r="B155" s="310"/>
      <c r="C155" s="310"/>
      <c r="D155" s="315" t="s">
        <v>146</v>
      </c>
      <c r="E155" s="312"/>
      <c r="F155" s="312"/>
      <c r="G155" s="312"/>
      <c r="H155" s="312"/>
      <c r="I155" s="312"/>
      <c r="J155" s="312"/>
      <c r="K155" s="312"/>
      <c r="L155" s="312"/>
      <c r="M155" s="312"/>
      <c r="N155" s="312"/>
      <c r="O155" s="312"/>
      <c r="P155" s="312"/>
      <c r="Q155" s="313"/>
      <c r="R155" s="313"/>
      <c r="S155" s="313"/>
      <c r="T155" s="313"/>
      <c r="U155" s="313"/>
    </row>
    <row r="156" spans="1:21" s="314" customFormat="1" ht="16.5">
      <c r="A156" s="316" t="s">
        <v>461</v>
      </c>
      <c r="B156" s="316" t="s">
        <v>337</v>
      </c>
      <c r="C156" s="316" t="s">
        <v>29</v>
      </c>
      <c r="D156" s="317" t="s">
        <v>243</v>
      </c>
      <c r="E156" s="318">
        <v>8998400</v>
      </c>
      <c r="F156" s="318">
        <f t="shared" si="28"/>
        <v>8998400</v>
      </c>
      <c r="G156" s="318">
        <v>6523800</v>
      </c>
      <c r="H156" s="318">
        <v>459700</v>
      </c>
      <c r="I156" s="318">
        <v>0</v>
      </c>
      <c r="J156" s="318">
        <v>0</v>
      </c>
      <c r="K156" s="318">
        <v>0</v>
      </c>
      <c r="L156" s="318">
        <f t="shared" si="58"/>
        <v>0</v>
      </c>
      <c r="M156" s="318">
        <v>0</v>
      </c>
      <c r="N156" s="318">
        <v>0</v>
      </c>
      <c r="O156" s="318">
        <v>0</v>
      </c>
      <c r="P156" s="318">
        <f t="shared" si="56"/>
        <v>8998400</v>
      </c>
      <c r="Q156" s="313"/>
      <c r="R156" s="313"/>
      <c r="S156" s="313"/>
      <c r="T156" s="313"/>
      <c r="U156" s="313"/>
    </row>
    <row r="157" spans="1:21" s="314" customFormat="1" ht="16.5">
      <c r="A157" s="316" t="s">
        <v>472</v>
      </c>
      <c r="B157" s="316" t="s">
        <v>173</v>
      </c>
      <c r="C157" s="316" t="s">
        <v>179</v>
      </c>
      <c r="D157" s="317" t="s">
        <v>348</v>
      </c>
      <c r="E157" s="318">
        <v>654233880</v>
      </c>
      <c r="F157" s="318">
        <f t="shared" si="28"/>
        <v>654233880</v>
      </c>
      <c r="G157" s="318">
        <v>390802400</v>
      </c>
      <c r="H157" s="318">
        <v>63750500</v>
      </c>
      <c r="I157" s="318">
        <v>0</v>
      </c>
      <c r="J157" s="318">
        <v>56617100</v>
      </c>
      <c r="K157" s="318">
        <v>0</v>
      </c>
      <c r="L157" s="318">
        <f t="shared" si="58"/>
        <v>56617100</v>
      </c>
      <c r="M157" s="318">
        <v>142200</v>
      </c>
      <c r="N157" s="318">
        <v>66900</v>
      </c>
      <c r="O157" s="318">
        <v>0</v>
      </c>
      <c r="P157" s="318">
        <f>J157+E157</f>
        <v>710850980</v>
      </c>
      <c r="Q157" s="313"/>
      <c r="R157" s="313"/>
      <c r="S157" s="313"/>
      <c r="T157" s="313"/>
      <c r="U157" s="313"/>
    </row>
    <row r="158" spans="1:21" s="314" customFormat="1" ht="63.75" customHeight="1">
      <c r="A158" s="316" t="s">
        <v>473</v>
      </c>
      <c r="B158" s="316" t="s">
        <v>174</v>
      </c>
      <c r="C158" s="316" t="s">
        <v>180</v>
      </c>
      <c r="D158" s="317" t="s">
        <v>698</v>
      </c>
      <c r="E158" s="318">
        <f>1442664350+13000000</f>
        <v>1455664350</v>
      </c>
      <c r="F158" s="318">
        <f t="shared" ref="F158" si="60">E158-I158</f>
        <v>1455664350</v>
      </c>
      <c r="G158" s="318">
        <f>983053900+10656000</f>
        <v>993709900</v>
      </c>
      <c r="H158" s="318">
        <v>115403300</v>
      </c>
      <c r="I158" s="318">
        <v>0</v>
      </c>
      <c r="J158" s="318">
        <v>8666680</v>
      </c>
      <c r="K158" s="318">
        <v>0</v>
      </c>
      <c r="L158" s="318">
        <v>8666680</v>
      </c>
      <c r="M158" s="318">
        <v>5460572</v>
      </c>
      <c r="N158" s="318">
        <v>262390</v>
      </c>
      <c r="O158" s="318">
        <v>0</v>
      </c>
      <c r="P158" s="318">
        <f t="shared" ref="P158" si="61">J158+E158</f>
        <v>1464331030</v>
      </c>
      <c r="Q158" s="313"/>
      <c r="R158" s="313"/>
      <c r="S158" s="313"/>
      <c r="T158" s="313"/>
      <c r="U158" s="313"/>
    </row>
    <row r="159" spans="1:21" s="325" customFormat="1" ht="30">
      <c r="A159" s="319"/>
      <c r="B159" s="319"/>
      <c r="C159" s="319"/>
      <c r="D159" s="333" t="s">
        <v>147</v>
      </c>
      <c r="E159" s="321">
        <v>907269700</v>
      </c>
      <c r="F159" s="321">
        <f t="shared" ref="F159:F168" si="62">E159-I159</f>
        <v>907269700</v>
      </c>
      <c r="G159" s="321">
        <v>743663700</v>
      </c>
      <c r="H159" s="321">
        <v>0</v>
      </c>
      <c r="I159" s="321">
        <v>0</v>
      </c>
      <c r="J159" s="321">
        <v>0</v>
      </c>
      <c r="K159" s="321">
        <v>0</v>
      </c>
      <c r="L159" s="321">
        <f t="shared" si="58"/>
        <v>0</v>
      </c>
      <c r="M159" s="321">
        <v>0</v>
      </c>
      <c r="N159" s="321">
        <v>0</v>
      </c>
      <c r="O159" s="321">
        <v>0</v>
      </c>
      <c r="P159" s="321">
        <f t="shared" si="56"/>
        <v>907269700</v>
      </c>
      <c r="Q159" s="322"/>
      <c r="R159" s="323"/>
      <c r="S159" s="323"/>
      <c r="T159" s="324"/>
      <c r="U159" s="323"/>
    </row>
    <row r="160" spans="1:21" s="314" customFormat="1" ht="58.5" customHeight="1">
      <c r="A160" s="316" t="s">
        <v>565</v>
      </c>
      <c r="B160" s="316" t="s">
        <v>47</v>
      </c>
      <c r="C160" s="316" t="s">
        <v>179</v>
      </c>
      <c r="D160" s="317" t="s">
        <v>699</v>
      </c>
      <c r="E160" s="318">
        <v>12442100</v>
      </c>
      <c r="F160" s="318">
        <f t="shared" si="62"/>
        <v>12442100</v>
      </c>
      <c r="G160" s="318">
        <v>6730000</v>
      </c>
      <c r="H160" s="318">
        <v>2077300</v>
      </c>
      <c r="I160" s="318">
        <v>0</v>
      </c>
      <c r="J160" s="318">
        <v>64900</v>
      </c>
      <c r="K160" s="318">
        <v>0</v>
      </c>
      <c r="L160" s="318">
        <f t="shared" si="58"/>
        <v>64900</v>
      </c>
      <c r="M160" s="318">
        <v>0</v>
      </c>
      <c r="N160" s="318">
        <v>0</v>
      </c>
      <c r="O160" s="318">
        <v>0</v>
      </c>
      <c r="P160" s="318">
        <f t="shared" si="56"/>
        <v>12507000</v>
      </c>
      <c r="Q160" s="313"/>
      <c r="R160" s="313"/>
      <c r="S160" s="313"/>
      <c r="T160" s="313"/>
      <c r="U160" s="313"/>
    </row>
    <row r="161" spans="1:23" s="314" customFormat="1" ht="33" customHeight="1">
      <c r="A161" s="316" t="s">
        <v>474</v>
      </c>
      <c r="B161" s="316" t="s">
        <v>177</v>
      </c>
      <c r="C161" s="316" t="s">
        <v>181</v>
      </c>
      <c r="D161" s="317" t="s">
        <v>257</v>
      </c>
      <c r="E161" s="318">
        <v>101138370</v>
      </c>
      <c r="F161" s="318">
        <f t="shared" si="62"/>
        <v>101138370</v>
      </c>
      <c r="G161" s="318">
        <v>72943200</v>
      </c>
      <c r="H161" s="318">
        <v>8606500</v>
      </c>
      <c r="I161" s="318">
        <v>0</v>
      </c>
      <c r="J161" s="318">
        <v>3171420</v>
      </c>
      <c r="K161" s="318">
        <v>0</v>
      </c>
      <c r="L161" s="318">
        <f t="shared" si="58"/>
        <v>3171420</v>
      </c>
      <c r="M161" s="318">
        <v>1428540</v>
      </c>
      <c r="N161" s="318">
        <v>456000</v>
      </c>
      <c r="O161" s="318">
        <v>0</v>
      </c>
      <c r="P161" s="318">
        <f t="shared" si="56"/>
        <v>104309790</v>
      </c>
      <c r="Q161" s="313"/>
      <c r="R161" s="313"/>
      <c r="S161" s="313"/>
      <c r="T161" s="313"/>
      <c r="U161" s="313"/>
    </row>
    <row r="162" spans="1:23" s="314" customFormat="1" ht="16.5">
      <c r="A162" s="316" t="s">
        <v>475</v>
      </c>
      <c r="B162" s="316" t="s">
        <v>221</v>
      </c>
      <c r="C162" s="316" t="s">
        <v>182</v>
      </c>
      <c r="D162" s="317" t="s">
        <v>385</v>
      </c>
      <c r="E162" s="318">
        <v>7803700</v>
      </c>
      <c r="F162" s="318">
        <f t="shared" si="62"/>
        <v>7803700</v>
      </c>
      <c r="G162" s="318">
        <v>5740100</v>
      </c>
      <c r="H162" s="318">
        <v>240600</v>
      </c>
      <c r="I162" s="318">
        <v>0</v>
      </c>
      <c r="J162" s="318">
        <v>0</v>
      </c>
      <c r="K162" s="318">
        <v>0</v>
      </c>
      <c r="L162" s="318">
        <f t="shared" si="58"/>
        <v>0</v>
      </c>
      <c r="M162" s="318">
        <v>0</v>
      </c>
      <c r="N162" s="318">
        <v>0</v>
      </c>
      <c r="O162" s="318">
        <v>0</v>
      </c>
      <c r="P162" s="318">
        <f t="shared" si="56"/>
        <v>7803700</v>
      </c>
      <c r="Q162" s="313"/>
      <c r="R162" s="313"/>
      <c r="S162" s="313"/>
      <c r="T162" s="313"/>
      <c r="U162" s="313"/>
    </row>
    <row r="163" spans="1:23" s="314" customFormat="1" ht="18.75" customHeight="1">
      <c r="A163" s="316" t="s">
        <v>476</v>
      </c>
      <c r="B163" s="316" t="s">
        <v>386</v>
      </c>
      <c r="C163" s="316"/>
      <c r="D163" s="317" t="s">
        <v>458</v>
      </c>
      <c r="E163" s="318">
        <f>E164+E166</f>
        <v>40705660</v>
      </c>
      <c r="F163" s="318">
        <f t="shared" si="62"/>
        <v>40705660</v>
      </c>
      <c r="G163" s="318">
        <f t="shared" ref="G163:O163" si="63">G164+G166</f>
        <v>22898500</v>
      </c>
      <c r="H163" s="318">
        <f t="shared" si="63"/>
        <v>558700</v>
      </c>
      <c r="I163" s="318">
        <f t="shared" si="63"/>
        <v>0</v>
      </c>
      <c r="J163" s="318">
        <f t="shared" si="63"/>
        <v>21200</v>
      </c>
      <c r="K163" s="318">
        <v>0</v>
      </c>
      <c r="L163" s="318">
        <f t="shared" si="58"/>
        <v>21200</v>
      </c>
      <c r="M163" s="318">
        <f t="shared" si="63"/>
        <v>16500</v>
      </c>
      <c r="N163" s="318">
        <f t="shared" si="63"/>
        <v>0</v>
      </c>
      <c r="O163" s="318">
        <f t="shared" si="63"/>
        <v>0</v>
      </c>
      <c r="P163" s="318">
        <f>P164+P166</f>
        <v>40726860</v>
      </c>
      <c r="Q163" s="313"/>
      <c r="R163" s="313"/>
      <c r="S163" s="313"/>
      <c r="T163" s="313"/>
      <c r="U163" s="313"/>
    </row>
    <row r="164" spans="1:23" s="336" customFormat="1" ht="16.5">
      <c r="A164" s="319" t="s">
        <v>701</v>
      </c>
      <c r="B164" s="319" t="s">
        <v>703</v>
      </c>
      <c r="C164" s="319" t="s">
        <v>182</v>
      </c>
      <c r="D164" s="333" t="s">
        <v>700</v>
      </c>
      <c r="E164" s="321">
        <f>28202700+E165</f>
        <v>30801960</v>
      </c>
      <c r="F164" s="321">
        <f t="shared" si="62"/>
        <v>30801960</v>
      </c>
      <c r="G164" s="321">
        <f>20768000+G165</f>
        <v>22898500</v>
      </c>
      <c r="H164" s="321">
        <v>558700</v>
      </c>
      <c r="I164" s="321">
        <v>0</v>
      </c>
      <c r="J164" s="321">
        <v>21200</v>
      </c>
      <c r="K164" s="321">
        <v>0</v>
      </c>
      <c r="L164" s="321">
        <f t="shared" si="58"/>
        <v>21200</v>
      </c>
      <c r="M164" s="321">
        <v>16500</v>
      </c>
      <c r="N164" s="321">
        <v>0</v>
      </c>
      <c r="O164" s="321">
        <v>0</v>
      </c>
      <c r="P164" s="321">
        <f>J164+E164</f>
        <v>30823160</v>
      </c>
      <c r="Q164" s="335"/>
      <c r="R164" s="335"/>
      <c r="S164" s="335"/>
      <c r="T164" s="335"/>
      <c r="U164" s="335"/>
    </row>
    <row r="165" spans="1:23" s="336" customFormat="1" ht="75">
      <c r="A165" s="319"/>
      <c r="B165" s="319"/>
      <c r="C165" s="319"/>
      <c r="D165" s="333" t="s">
        <v>972</v>
      </c>
      <c r="E165" s="321">
        <v>2599260</v>
      </c>
      <c r="F165" s="321">
        <f t="shared" ref="F165" si="64">E165-I165</f>
        <v>2599260</v>
      </c>
      <c r="G165" s="321">
        <v>2130500</v>
      </c>
      <c r="H165" s="318">
        <v>0</v>
      </c>
      <c r="I165" s="318">
        <v>0</v>
      </c>
      <c r="J165" s="318">
        <v>0</v>
      </c>
      <c r="K165" s="318">
        <v>0</v>
      </c>
      <c r="L165" s="318">
        <f t="shared" ref="L165" si="65">J165-O165</f>
        <v>0</v>
      </c>
      <c r="M165" s="318">
        <v>0</v>
      </c>
      <c r="N165" s="318">
        <v>0</v>
      </c>
      <c r="O165" s="318">
        <v>0</v>
      </c>
      <c r="P165" s="321">
        <f t="shared" ref="P165" si="66">J165+E165</f>
        <v>2599260</v>
      </c>
      <c r="Q165" s="335"/>
      <c r="R165" s="335"/>
      <c r="S165" s="335"/>
      <c r="T165" s="335"/>
      <c r="U165" s="335"/>
    </row>
    <row r="166" spans="1:23" s="336" customFormat="1" ht="18.75" customHeight="1">
      <c r="A166" s="319" t="s">
        <v>702</v>
      </c>
      <c r="B166" s="319" t="s">
        <v>704</v>
      </c>
      <c r="C166" s="319" t="s">
        <v>182</v>
      </c>
      <c r="D166" s="333" t="s">
        <v>705</v>
      </c>
      <c r="E166" s="321">
        <f>3903700+6000000</f>
        <v>9903700</v>
      </c>
      <c r="F166" s="321">
        <f t="shared" si="62"/>
        <v>9903700</v>
      </c>
      <c r="G166" s="321">
        <v>0</v>
      </c>
      <c r="H166" s="321">
        <v>0</v>
      </c>
      <c r="I166" s="321">
        <v>0</v>
      </c>
      <c r="J166" s="321">
        <v>0</v>
      </c>
      <c r="K166" s="321">
        <v>0</v>
      </c>
      <c r="L166" s="321">
        <f t="shared" si="58"/>
        <v>0</v>
      </c>
      <c r="M166" s="321">
        <v>0</v>
      </c>
      <c r="N166" s="321">
        <v>0</v>
      </c>
      <c r="O166" s="321">
        <v>0</v>
      </c>
      <c r="P166" s="321">
        <f t="shared" si="56"/>
        <v>9903700</v>
      </c>
      <c r="Q166" s="335"/>
      <c r="R166" s="335"/>
      <c r="S166" s="335"/>
      <c r="T166" s="335"/>
      <c r="U166" s="335"/>
    </row>
    <row r="167" spans="1:23" s="325" customFormat="1" ht="134.25" customHeight="1">
      <c r="A167" s="316" t="s">
        <v>742</v>
      </c>
      <c r="B167" s="316" t="s">
        <v>372</v>
      </c>
      <c r="C167" s="316" t="s">
        <v>176</v>
      </c>
      <c r="D167" s="317" t="s">
        <v>743</v>
      </c>
      <c r="E167" s="318">
        <v>242000</v>
      </c>
      <c r="F167" s="318">
        <f t="shared" si="62"/>
        <v>242000</v>
      </c>
      <c r="G167" s="318">
        <v>0</v>
      </c>
      <c r="H167" s="318">
        <v>0</v>
      </c>
      <c r="I167" s="318">
        <v>0</v>
      </c>
      <c r="J167" s="318">
        <v>0</v>
      </c>
      <c r="K167" s="318">
        <v>0</v>
      </c>
      <c r="L167" s="318">
        <f>K167-O167</f>
        <v>0</v>
      </c>
      <c r="M167" s="318">
        <v>0</v>
      </c>
      <c r="N167" s="318">
        <v>0</v>
      </c>
      <c r="O167" s="318">
        <v>0</v>
      </c>
      <c r="P167" s="318">
        <f>J167+E167</f>
        <v>242000</v>
      </c>
      <c r="Q167" s="322"/>
      <c r="R167" s="323"/>
      <c r="S167" s="323"/>
      <c r="T167" s="324"/>
      <c r="U167" s="323"/>
    </row>
    <row r="168" spans="1:23" s="314" customFormat="1" ht="30">
      <c r="A168" s="316" t="s">
        <v>567</v>
      </c>
      <c r="B168" s="316" t="s">
        <v>453</v>
      </c>
      <c r="C168" s="316" t="s">
        <v>218</v>
      </c>
      <c r="D168" s="317" t="s">
        <v>454</v>
      </c>
      <c r="E168" s="318">
        <v>258600</v>
      </c>
      <c r="F168" s="318">
        <f t="shared" si="62"/>
        <v>258600</v>
      </c>
      <c r="G168" s="318">
        <v>0</v>
      </c>
      <c r="H168" s="318">
        <v>0</v>
      </c>
      <c r="I168" s="318">
        <v>0</v>
      </c>
      <c r="J168" s="318">
        <v>0</v>
      </c>
      <c r="K168" s="318">
        <v>0</v>
      </c>
      <c r="L168" s="318">
        <f t="shared" si="58"/>
        <v>0</v>
      </c>
      <c r="M168" s="318">
        <v>0</v>
      </c>
      <c r="N168" s="318">
        <v>0</v>
      </c>
      <c r="O168" s="318">
        <v>0</v>
      </c>
      <c r="P168" s="318">
        <f t="shared" si="56"/>
        <v>258600</v>
      </c>
      <c r="Q168" s="313"/>
      <c r="R168" s="313"/>
      <c r="S168" s="313"/>
      <c r="T168" s="313"/>
      <c r="U168" s="313"/>
    </row>
    <row r="169" spans="1:23" s="314" customFormat="1" ht="16.5">
      <c r="A169" s="310" t="s">
        <v>655</v>
      </c>
      <c r="B169" s="310"/>
      <c r="C169" s="310"/>
      <c r="D169" s="311" t="s">
        <v>148</v>
      </c>
      <c r="E169" s="312">
        <f>E171+E172+E176+E178+E180+E182</f>
        <v>845369800</v>
      </c>
      <c r="F169" s="312">
        <f t="shared" ref="F169:P169" si="67">F171+F172+F176+F178+F180+F182</f>
        <v>845369800</v>
      </c>
      <c r="G169" s="312">
        <f t="shared" si="67"/>
        <v>3184300</v>
      </c>
      <c r="H169" s="312">
        <f t="shared" si="67"/>
        <v>240900</v>
      </c>
      <c r="I169" s="312">
        <f t="shared" si="67"/>
        <v>0</v>
      </c>
      <c r="J169" s="312">
        <f t="shared" si="67"/>
        <v>1103300</v>
      </c>
      <c r="K169" s="312">
        <f t="shared" si="67"/>
        <v>0</v>
      </c>
      <c r="L169" s="312">
        <f t="shared" si="67"/>
        <v>1103300</v>
      </c>
      <c r="M169" s="312">
        <f t="shared" si="67"/>
        <v>0</v>
      </c>
      <c r="N169" s="312">
        <f t="shared" si="67"/>
        <v>0</v>
      </c>
      <c r="O169" s="312">
        <f t="shared" si="67"/>
        <v>0</v>
      </c>
      <c r="P169" s="312">
        <f t="shared" si="67"/>
        <v>846473100</v>
      </c>
      <c r="Q169" s="313"/>
      <c r="R169" s="313"/>
      <c r="S169" s="313"/>
      <c r="T169" s="313"/>
      <c r="U169" s="313"/>
    </row>
    <row r="170" spans="1:23" s="314" customFormat="1" ht="16.5">
      <c r="A170" s="310" t="s">
        <v>387</v>
      </c>
      <c r="B170" s="310"/>
      <c r="C170" s="310"/>
      <c r="D170" s="315" t="s">
        <v>148</v>
      </c>
      <c r="E170" s="312"/>
      <c r="F170" s="312"/>
      <c r="G170" s="312"/>
      <c r="H170" s="312"/>
      <c r="I170" s="312"/>
      <c r="J170" s="312"/>
      <c r="K170" s="312"/>
      <c r="L170" s="312"/>
      <c r="M170" s="312"/>
      <c r="N170" s="312"/>
      <c r="O170" s="312"/>
      <c r="P170" s="312"/>
      <c r="Q170" s="313"/>
      <c r="R170" s="313"/>
      <c r="S170" s="313"/>
      <c r="T170" s="313"/>
      <c r="U170" s="313"/>
    </row>
    <row r="171" spans="1:23" s="230" customFormat="1" ht="15">
      <c r="A171" s="316" t="s">
        <v>388</v>
      </c>
      <c r="B171" s="316" t="s">
        <v>337</v>
      </c>
      <c r="C171" s="316" t="s">
        <v>29</v>
      </c>
      <c r="D171" s="344" t="s">
        <v>244</v>
      </c>
      <c r="E171" s="318">
        <v>4298500</v>
      </c>
      <c r="F171" s="318">
        <f t="shared" ref="F171:F244" si="68">E171-I171</f>
        <v>4298500</v>
      </c>
      <c r="G171" s="318">
        <v>3184300</v>
      </c>
      <c r="H171" s="318">
        <v>240900</v>
      </c>
      <c r="I171" s="318">
        <v>0</v>
      </c>
      <c r="J171" s="318">
        <v>0</v>
      </c>
      <c r="K171" s="318"/>
      <c r="L171" s="318">
        <f t="shared" si="58"/>
        <v>0</v>
      </c>
      <c r="M171" s="318">
        <v>0</v>
      </c>
      <c r="N171" s="318">
        <f>J171</f>
        <v>0</v>
      </c>
      <c r="O171" s="318">
        <f>N171</f>
        <v>0</v>
      </c>
      <c r="P171" s="318">
        <f t="shared" si="56"/>
        <v>4298500</v>
      </c>
      <c r="Q171" s="303"/>
      <c r="R171" s="303"/>
      <c r="S171" s="303"/>
      <c r="T171" s="303"/>
      <c r="U171" s="303"/>
    </row>
    <row r="172" spans="1:23" s="230" customFormat="1" ht="30">
      <c r="A172" s="316" t="s">
        <v>389</v>
      </c>
      <c r="B172" s="316" t="s">
        <v>178</v>
      </c>
      <c r="C172" s="355" t="s">
        <v>184</v>
      </c>
      <c r="D172" s="356" t="s">
        <v>259</v>
      </c>
      <c r="E172" s="357">
        <f>589055300+E175</f>
        <v>589097200</v>
      </c>
      <c r="F172" s="318">
        <f t="shared" si="68"/>
        <v>589097200</v>
      </c>
      <c r="G172" s="318">
        <v>0</v>
      </c>
      <c r="H172" s="318">
        <v>0</v>
      </c>
      <c r="I172" s="318">
        <v>0</v>
      </c>
      <c r="J172" s="318"/>
      <c r="K172" s="318">
        <f t="shared" ref="K172" si="69">J172-N172</f>
        <v>0</v>
      </c>
      <c r="L172" s="318">
        <v>0</v>
      </c>
      <c r="M172" s="318">
        <v>0</v>
      </c>
      <c r="N172" s="318"/>
      <c r="O172" s="318">
        <f>O174</f>
        <v>0</v>
      </c>
      <c r="P172" s="318">
        <f>J172+E172</f>
        <v>589097200</v>
      </c>
      <c r="R172" s="303"/>
      <c r="S172" s="303"/>
      <c r="T172" s="303"/>
      <c r="U172" s="303"/>
      <c r="V172" s="303"/>
    </row>
    <row r="173" spans="1:23" s="230" customFormat="1" ht="15">
      <c r="A173" s="316"/>
      <c r="B173" s="316"/>
      <c r="C173" s="355"/>
      <c r="D173" s="356" t="s">
        <v>973</v>
      </c>
      <c r="E173" s="357"/>
      <c r="F173" s="318"/>
      <c r="G173" s="318"/>
      <c r="H173" s="318"/>
      <c r="I173" s="318"/>
      <c r="J173" s="318"/>
      <c r="K173" s="318"/>
      <c r="L173" s="318"/>
      <c r="M173" s="318"/>
      <c r="N173" s="318"/>
      <c r="O173" s="318"/>
      <c r="P173" s="318"/>
      <c r="R173" s="303"/>
      <c r="S173" s="303"/>
      <c r="T173" s="303"/>
      <c r="U173" s="303"/>
      <c r="V173" s="303"/>
    </row>
    <row r="174" spans="1:23" s="366" customFormat="1" ht="33" customHeight="1">
      <c r="A174" s="358"/>
      <c r="B174" s="358"/>
      <c r="C174" s="359"/>
      <c r="D174" s="360" t="s">
        <v>974</v>
      </c>
      <c r="E174" s="361">
        <v>399226400</v>
      </c>
      <c r="F174" s="362">
        <f t="shared" si="68"/>
        <v>399226400</v>
      </c>
      <c r="G174" s="318">
        <v>0</v>
      </c>
      <c r="H174" s="318">
        <v>0</v>
      </c>
      <c r="I174" s="318">
        <v>0</v>
      </c>
      <c r="J174" s="362">
        <v>0</v>
      </c>
      <c r="K174" s="362">
        <f t="shared" ref="K174:K179" si="70">J174-N174</f>
        <v>0</v>
      </c>
      <c r="L174" s="362">
        <v>0</v>
      </c>
      <c r="M174" s="362">
        <v>0</v>
      </c>
      <c r="N174" s="362">
        <v>0</v>
      </c>
      <c r="O174" s="362">
        <v>0</v>
      </c>
      <c r="P174" s="362">
        <f t="shared" si="56"/>
        <v>399226400</v>
      </c>
      <c r="Q174" s="363"/>
      <c r="R174" s="364"/>
      <c r="S174" s="364"/>
      <c r="T174" s="365"/>
      <c r="U174" s="324"/>
      <c r="V174" s="365"/>
      <c r="W174" s="363"/>
    </row>
    <row r="175" spans="1:23" s="366" customFormat="1" ht="66" customHeight="1">
      <c r="A175" s="358"/>
      <c r="B175" s="358"/>
      <c r="C175" s="359"/>
      <c r="D175" s="360" t="s">
        <v>975</v>
      </c>
      <c r="E175" s="361">
        <v>41900</v>
      </c>
      <c r="F175" s="362">
        <f t="shared" si="68"/>
        <v>41900</v>
      </c>
      <c r="G175" s="318"/>
      <c r="H175" s="318"/>
      <c r="I175" s="318"/>
      <c r="J175" s="362"/>
      <c r="K175" s="362"/>
      <c r="L175" s="362"/>
      <c r="M175" s="362"/>
      <c r="N175" s="362"/>
      <c r="O175" s="362"/>
      <c r="P175" s="362">
        <f t="shared" si="56"/>
        <v>41900</v>
      </c>
      <c r="Q175" s="363"/>
      <c r="R175" s="364"/>
      <c r="S175" s="364"/>
      <c r="T175" s="365"/>
      <c r="U175" s="324"/>
      <c r="V175" s="365"/>
      <c r="W175" s="363"/>
    </row>
    <row r="176" spans="1:23" s="230" customFormat="1" ht="30">
      <c r="A176" s="316" t="s">
        <v>391</v>
      </c>
      <c r="B176" s="316" t="s">
        <v>390</v>
      </c>
      <c r="C176" s="355" t="s">
        <v>185</v>
      </c>
      <c r="D176" s="356" t="s">
        <v>260</v>
      </c>
      <c r="E176" s="357">
        <v>25786800</v>
      </c>
      <c r="F176" s="318">
        <f t="shared" si="68"/>
        <v>25786800</v>
      </c>
      <c r="G176" s="318">
        <v>0</v>
      </c>
      <c r="H176" s="318">
        <v>0</v>
      </c>
      <c r="I176" s="318">
        <v>0</v>
      </c>
      <c r="J176" s="318">
        <v>0</v>
      </c>
      <c r="K176" s="318">
        <f t="shared" si="70"/>
        <v>0</v>
      </c>
      <c r="L176" s="318">
        <v>0</v>
      </c>
      <c r="M176" s="318">
        <v>0</v>
      </c>
      <c r="N176" s="318">
        <v>0</v>
      </c>
      <c r="O176" s="318">
        <f>O177</f>
        <v>0</v>
      </c>
      <c r="P176" s="318">
        <f t="shared" si="56"/>
        <v>25786800</v>
      </c>
      <c r="R176" s="303"/>
      <c r="S176" s="303"/>
      <c r="T176" s="303"/>
      <c r="U176" s="303"/>
      <c r="V176" s="303"/>
    </row>
    <row r="177" spans="1:16383" s="366" customFormat="1" ht="30">
      <c r="A177" s="358"/>
      <c r="B177" s="358"/>
      <c r="C177" s="359"/>
      <c r="D177" s="360" t="s">
        <v>149</v>
      </c>
      <c r="E177" s="361">
        <v>17557100</v>
      </c>
      <c r="F177" s="362">
        <f t="shared" si="68"/>
        <v>17557100</v>
      </c>
      <c r="G177" s="318">
        <v>0</v>
      </c>
      <c r="H177" s="318">
        <v>0</v>
      </c>
      <c r="I177" s="318">
        <v>0</v>
      </c>
      <c r="J177" s="362">
        <v>0</v>
      </c>
      <c r="K177" s="362">
        <f t="shared" si="70"/>
        <v>0</v>
      </c>
      <c r="L177" s="362">
        <v>0</v>
      </c>
      <c r="M177" s="362">
        <v>0</v>
      </c>
      <c r="N177" s="362">
        <v>0</v>
      </c>
      <c r="O177" s="362">
        <v>0</v>
      </c>
      <c r="P177" s="362">
        <f t="shared" si="56"/>
        <v>17557100</v>
      </c>
      <c r="Q177" s="363"/>
      <c r="R177" s="364"/>
      <c r="S177" s="364"/>
      <c r="T177" s="365"/>
      <c r="U177" s="324"/>
      <c r="V177" s="365"/>
      <c r="W177" s="363"/>
    </row>
    <row r="178" spans="1:16383" s="230" customFormat="1" ht="30">
      <c r="A178" s="316" t="s">
        <v>392</v>
      </c>
      <c r="B178" s="316" t="s">
        <v>393</v>
      </c>
      <c r="C178" s="355" t="s">
        <v>186</v>
      </c>
      <c r="D178" s="356" t="s">
        <v>750</v>
      </c>
      <c r="E178" s="357">
        <v>185504900</v>
      </c>
      <c r="F178" s="318">
        <f t="shared" si="68"/>
        <v>185504900</v>
      </c>
      <c r="G178" s="318">
        <v>0</v>
      </c>
      <c r="H178" s="318">
        <v>0</v>
      </c>
      <c r="I178" s="318">
        <v>0</v>
      </c>
      <c r="J178" s="318">
        <v>0</v>
      </c>
      <c r="K178" s="318">
        <f t="shared" si="70"/>
        <v>0</v>
      </c>
      <c r="L178" s="318">
        <v>0</v>
      </c>
      <c r="M178" s="318">
        <v>0</v>
      </c>
      <c r="N178" s="318">
        <v>0</v>
      </c>
      <c r="O178" s="318">
        <f>O179</f>
        <v>0</v>
      </c>
      <c r="P178" s="318">
        <f t="shared" si="56"/>
        <v>185504900</v>
      </c>
      <c r="R178" s="303"/>
      <c r="S178" s="303"/>
      <c r="T178" s="303"/>
      <c r="U178" s="303"/>
      <c r="V178" s="303"/>
    </row>
    <row r="179" spans="1:16383" s="366" customFormat="1" ht="30">
      <c r="A179" s="358"/>
      <c r="B179" s="358"/>
      <c r="C179" s="359"/>
      <c r="D179" s="360" t="s">
        <v>149</v>
      </c>
      <c r="E179" s="367">
        <v>126664500</v>
      </c>
      <c r="F179" s="321">
        <f t="shared" si="68"/>
        <v>126664500</v>
      </c>
      <c r="G179" s="318">
        <v>0</v>
      </c>
      <c r="H179" s="318">
        <v>0</v>
      </c>
      <c r="I179" s="318">
        <v>0</v>
      </c>
      <c r="J179" s="362">
        <v>0</v>
      </c>
      <c r="K179" s="321">
        <f t="shared" si="70"/>
        <v>0</v>
      </c>
      <c r="L179" s="362">
        <v>0</v>
      </c>
      <c r="M179" s="362">
        <v>0</v>
      </c>
      <c r="N179" s="362">
        <v>0</v>
      </c>
      <c r="O179" s="362">
        <v>0</v>
      </c>
      <c r="P179" s="321">
        <f t="shared" si="56"/>
        <v>126664500</v>
      </c>
      <c r="Q179" s="363"/>
      <c r="R179" s="364"/>
      <c r="S179" s="364"/>
      <c r="T179" s="365"/>
      <c r="U179" s="324"/>
      <c r="V179" s="365"/>
      <c r="W179" s="363"/>
    </row>
    <row r="180" spans="1:16383" s="230" customFormat="1" ht="19.5" customHeight="1">
      <c r="A180" s="316" t="s">
        <v>396</v>
      </c>
      <c r="B180" s="316" t="s">
        <v>397</v>
      </c>
      <c r="C180" s="355" t="s">
        <v>187</v>
      </c>
      <c r="D180" s="356" t="s">
        <v>617</v>
      </c>
      <c r="E180" s="357">
        <v>31361900</v>
      </c>
      <c r="F180" s="321">
        <f t="shared" si="68"/>
        <v>31361900</v>
      </c>
      <c r="G180" s="318">
        <v>0</v>
      </c>
      <c r="H180" s="318">
        <v>0</v>
      </c>
      <c r="I180" s="318">
        <v>0</v>
      </c>
      <c r="J180" s="318">
        <v>1103300</v>
      </c>
      <c r="K180" s="318">
        <v>0</v>
      </c>
      <c r="L180" s="318">
        <f>J180-O180</f>
        <v>1103300</v>
      </c>
      <c r="M180" s="318">
        <v>0</v>
      </c>
      <c r="N180" s="318">
        <v>0</v>
      </c>
      <c r="O180" s="318">
        <f>O182</f>
        <v>0</v>
      </c>
      <c r="P180" s="318">
        <f t="shared" si="56"/>
        <v>32465200</v>
      </c>
      <c r="R180" s="303"/>
      <c r="S180" s="303"/>
      <c r="T180" s="303"/>
      <c r="U180" s="303"/>
      <c r="V180" s="303"/>
    </row>
    <row r="181" spans="1:16383" s="258" customFormat="1" ht="30">
      <c r="A181" s="319"/>
      <c r="B181" s="319"/>
      <c r="C181" s="368"/>
      <c r="D181" s="360" t="s">
        <v>149</v>
      </c>
      <c r="E181" s="367">
        <v>6635300</v>
      </c>
      <c r="F181" s="321">
        <f t="shared" si="68"/>
        <v>6635300</v>
      </c>
      <c r="G181" s="321">
        <v>0</v>
      </c>
      <c r="H181" s="321">
        <v>0</v>
      </c>
      <c r="I181" s="321">
        <v>0</v>
      </c>
      <c r="J181" s="321">
        <v>0</v>
      </c>
      <c r="K181" s="321">
        <v>0</v>
      </c>
      <c r="L181" s="318">
        <f>J181-O181</f>
        <v>0</v>
      </c>
      <c r="M181" s="321">
        <v>0</v>
      </c>
      <c r="N181" s="321">
        <v>0</v>
      </c>
      <c r="O181" s="321">
        <v>0</v>
      </c>
      <c r="P181" s="321">
        <f t="shared" si="56"/>
        <v>6635300</v>
      </c>
      <c r="R181" s="369"/>
      <c r="S181" s="369"/>
      <c r="T181" s="369"/>
      <c r="U181" s="369"/>
      <c r="V181" s="369"/>
    </row>
    <row r="182" spans="1:16383" s="230" customFormat="1" ht="17.25" customHeight="1">
      <c r="A182" s="316" t="s">
        <v>394</v>
      </c>
      <c r="B182" s="316" t="s">
        <v>395</v>
      </c>
      <c r="C182" s="316" t="s">
        <v>188</v>
      </c>
      <c r="D182" s="317" t="s">
        <v>398</v>
      </c>
      <c r="E182" s="318">
        <f>E184+E186</f>
        <v>9320500</v>
      </c>
      <c r="F182" s="318">
        <f t="shared" ref="F182:P182" si="71">F184+F186</f>
        <v>9320500</v>
      </c>
      <c r="G182" s="318">
        <f t="shared" si="71"/>
        <v>0</v>
      </c>
      <c r="H182" s="318">
        <f t="shared" si="71"/>
        <v>0</v>
      </c>
      <c r="I182" s="318">
        <f t="shared" si="71"/>
        <v>0</v>
      </c>
      <c r="J182" s="318">
        <f t="shared" si="71"/>
        <v>0</v>
      </c>
      <c r="K182" s="318">
        <f t="shared" si="71"/>
        <v>0</v>
      </c>
      <c r="L182" s="318">
        <f t="shared" si="71"/>
        <v>0</v>
      </c>
      <c r="M182" s="318">
        <f t="shared" si="71"/>
        <v>0</v>
      </c>
      <c r="N182" s="318">
        <f t="shared" si="71"/>
        <v>0</v>
      </c>
      <c r="O182" s="318">
        <f t="shared" si="71"/>
        <v>0</v>
      </c>
      <c r="P182" s="318">
        <f t="shared" si="71"/>
        <v>9320500</v>
      </c>
      <c r="Q182" s="303"/>
      <c r="R182" s="303"/>
      <c r="S182" s="303"/>
      <c r="T182" s="303"/>
      <c r="U182" s="303"/>
    </row>
    <row r="183" spans="1:16383" s="366" customFormat="1" ht="33.75" customHeight="1">
      <c r="A183" s="358"/>
      <c r="B183" s="358"/>
      <c r="C183" s="358"/>
      <c r="D183" s="370" t="s">
        <v>149</v>
      </c>
      <c r="E183" s="362">
        <f>E185</f>
        <v>949300</v>
      </c>
      <c r="F183" s="362">
        <f t="shared" si="68"/>
        <v>949300</v>
      </c>
      <c r="G183" s="318">
        <v>0</v>
      </c>
      <c r="H183" s="318">
        <v>0</v>
      </c>
      <c r="I183" s="318">
        <v>0</v>
      </c>
      <c r="J183" s="318">
        <v>0</v>
      </c>
      <c r="K183" s="318">
        <v>0</v>
      </c>
      <c r="L183" s="318">
        <v>0</v>
      </c>
      <c r="M183" s="318">
        <v>0</v>
      </c>
      <c r="N183" s="318">
        <v>0</v>
      </c>
      <c r="O183" s="318">
        <v>0</v>
      </c>
      <c r="P183" s="362">
        <f t="shared" si="56"/>
        <v>949300</v>
      </c>
      <c r="Q183" s="364"/>
      <c r="R183" s="364"/>
      <c r="S183" s="365"/>
      <c r="T183" s="324"/>
      <c r="U183" s="365"/>
      <c r="V183" s="363"/>
    </row>
    <row r="184" spans="1:16383" s="366" customFormat="1" ht="15">
      <c r="A184" s="319" t="s">
        <v>756</v>
      </c>
      <c r="B184" s="319" t="s">
        <v>757</v>
      </c>
      <c r="C184" s="368" t="s">
        <v>188</v>
      </c>
      <c r="D184" s="371" t="s">
        <v>758</v>
      </c>
      <c r="E184" s="361">
        <v>1320500</v>
      </c>
      <c r="F184" s="321">
        <f t="shared" si="68"/>
        <v>1320500</v>
      </c>
      <c r="G184" s="321">
        <v>0</v>
      </c>
      <c r="H184" s="321">
        <v>0</v>
      </c>
      <c r="I184" s="321">
        <v>0</v>
      </c>
      <c r="J184" s="321">
        <v>0</v>
      </c>
      <c r="K184" s="321">
        <v>0</v>
      </c>
      <c r="L184" s="321">
        <v>0</v>
      </c>
      <c r="M184" s="321">
        <v>0</v>
      </c>
      <c r="N184" s="321">
        <v>0</v>
      </c>
      <c r="O184" s="321">
        <v>0</v>
      </c>
      <c r="P184" s="321">
        <f t="shared" si="56"/>
        <v>1320500</v>
      </c>
      <c r="Q184" s="363"/>
      <c r="R184" s="364"/>
      <c r="S184" s="364"/>
      <c r="T184" s="365"/>
      <c r="U184" s="345"/>
      <c r="V184" s="365"/>
      <c r="W184" s="363"/>
    </row>
    <row r="185" spans="1:16383" s="366" customFormat="1" ht="33.75" customHeight="1">
      <c r="A185" s="319"/>
      <c r="B185" s="319"/>
      <c r="C185" s="368"/>
      <c r="D185" s="360" t="s">
        <v>149</v>
      </c>
      <c r="E185" s="361">
        <v>949300</v>
      </c>
      <c r="F185" s="321">
        <f t="shared" si="68"/>
        <v>949300</v>
      </c>
      <c r="G185" s="321">
        <v>0</v>
      </c>
      <c r="H185" s="321">
        <v>0</v>
      </c>
      <c r="I185" s="321">
        <v>0</v>
      </c>
      <c r="J185" s="321">
        <v>0</v>
      </c>
      <c r="K185" s="321">
        <v>0</v>
      </c>
      <c r="L185" s="321">
        <v>0</v>
      </c>
      <c r="M185" s="321">
        <v>0</v>
      </c>
      <c r="N185" s="321">
        <v>0</v>
      </c>
      <c r="O185" s="321">
        <v>0</v>
      </c>
      <c r="P185" s="321">
        <f t="shared" si="56"/>
        <v>949300</v>
      </c>
      <c r="Q185" s="363"/>
      <c r="R185" s="364"/>
      <c r="S185" s="364"/>
      <c r="T185" s="365"/>
      <c r="U185" s="345"/>
      <c r="V185" s="365"/>
      <c r="W185" s="363"/>
    </row>
    <row r="186" spans="1:16383" s="366" customFormat="1" ht="15">
      <c r="A186" s="319" t="s">
        <v>753</v>
      </c>
      <c r="B186" s="319" t="s">
        <v>754</v>
      </c>
      <c r="C186" s="368" t="s">
        <v>188</v>
      </c>
      <c r="D186" s="372" t="s">
        <v>755</v>
      </c>
      <c r="E186" s="361">
        <v>8000000</v>
      </c>
      <c r="F186" s="321">
        <f t="shared" si="68"/>
        <v>8000000</v>
      </c>
      <c r="G186" s="321">
        <v>0</v>
      </c>
      <c r="H186" s="321">
        <v>0</v>
      </c>
      <c r="I186" s="321">
        <v>0</v>
      </c>
      <c r="J186" s="321">
        <v>0</v>
      </c>
      <c r="K186" s="321">
        <v>0</v>
      </c>
      <c r="L186" s="321">
        <v>0</v>
      </c>
      <c r="M186" s="321">
        <v>0</v>
      </c>
      <c r="N186" s="321">
        <v>0</v>
      </c>
      <c r="O186" s="321">
        <v>0</v>
      </c>
      <c r="P186" s="321">
        <f t="shared" si="56"/>
        <v>8000000</v>
      </c>
      <c r="Q186" s="363"/>
      <c r="R186" s="364"/>
      <c r="S186" s="364"/>
      <c r="T186" s="365"/>
      <c r="U186" s="345"/>
      <c r="V186" s="365"/>
      <c r="W186" s="363"/>
    </row>
    <row r="187" spans="1:16383" s="314" customFormat="1" ht="16.5">
      <c r="A187" s="310" t="s">
        <v>319</v>
      </c>
      <c r="B187" s="310"/>
      <c r="C187" s="310"/>
      <c r="D187" s="311" t="s">
        <v>166</v>
      </c>
      <c r="E187" s="312">
        <f>E189+E191+E192+E193+E195+E197+E199</f>
        <v>97899100</v>
      </c>
      <c r="F187" s="312">
        <f t="shared" ref="F187:P187" si="72">F189+F191+F192+F193+F195+F197+F199</f>
        <v>97899100</v>
      </c>
      <c r="G187" s="312">
        <f t="shared" si="72"/>
        <v>50187700</v>
      </c>
      <c r="H187" s="312">
        <f>H189+H191+H192+H193+H195+H197+H199</f>
        <v>2199200</v>
      </c>
      <c r="I187" s="312">
        <f t="shared" si="72"/>
        <v>0</v>
      </c>
      <c r="J187" s="312">
        <f t="shared" si="72"/>
        <v>314900</v>
      </c>
      <c r="K187" s="312">
        <f t="shared" si="72"/>
        <v>0</v>
      </c>
      <c r="L187" s="312">
        <f t="shared" si="72"/>
        <v>314900</v>
      </c>
      <c r="M187" s="312">
        <f t="shared" si="72"/>
        <v>171490</v>
      </c>
      <c r="N187" s="312">
        <f t="shared" si="72"/>
        <v>0</v>
      </c>
      <c r="O187" s="312">
        <f t="shared" si="72"/>
        <v>0</v>
      </c>
      <c r="P187" s="312">
        <f t="shared" si="72"/>
        <v>98214000</v>
      </c>
      <c r="Q187" s="313"/>
      <c r="R187" s="313"/>
      <c r="S187" s="313"/>
      <c r="T187" s="313"/>
      <c r="U187" s="313"/>
    </row>
    <row r="188" spans="1:16383" s="314" customFormat="1" ht="16.5">
      <c r="A188" s="310" t="s">
        <v>320</v>
      </c>
      <c r="B188" s="310"/>
      <c r="C188" s="310"/>
      <c r="D188" s="315" t="s">
        <v>166</v>
      </c>
      <c r="E188" s="312"/>
      <c r="F188" s="312"/>
      <c r="G188" s="312"/>
      <c r="H188" s="312"/>
      <c r="I188" s="312"/>
      <c r="J188" s="312"/>
      <c r="K188" s="312"/>
      <c r="L188" s="312"/>
      <c r="M188" s="312"/>
      <c r="N188" s="312"/>
      <c r="O188" s="312"/>
      <c r="P188" s="312"/>
      <c r="Q188" s="313"/>
      <c r="R188" s="313"/>
      <c r="S188" s="313"/>
      <c r="T188" s="313"/>
      <c r="U188" s="313"/>
    </row>
    <row r="189" spans="1:16383" s="314" customFormat="1" ht="30">
      <c r="A189" s="316" t="s">
        <v>343</v>
      </c>
      <c r="B189" s="316" t="s">
        <v>337</v>
      </c>
      <c r="C189" s="316" t="s">
        <v>29</v>
      </c>
      <c r="D189" s="317" t="s">
        <v>246</v>
      </c>
      <c r="E189" s="318">
        <v>3643800</v>
      </c>
      <c r="F189" s="318">
        <f t="shared" si="68"/>
        <v>3643800</v>
      </c>
      <c r="G189" s="318">
        <v>2734100</v>
      </c>
      <c r="H189" s="318">
        <v>0</v>
      </c>
      <c r="I189" s="318">
        <v>0</v>
      </c>
      <c r="J189" s="318">
        <v>0</v>
      </c>
      <c r="K189" s="318">
        <v>0</v>
      </c>
      <c r="L189" s="318">
        <f t="shared" si="58"/>
        <v>0</v>
      </c>
      <c r="M189" s="318">
        <v>0</v>
      </c>
      <c r="N189" s="318">
        <f>J189</f>
        <v>0</v>
      </c>
      <c r="O189" s="318">
        <f>N189</f>
        <v>0</v>
      </c>
      <c r="P189" s="318">
        <f t="shared" si="56"/>
        <v>3643800</v>
      </c>
      <c r="Q189" s="313"/>
      <c r="R189" s="313"/>
      <c r="S189" s="313"/>
      <c r="T189" s="313"/>
      <c r="U189" s="313"/>
    </row>
    <row r="190" spans="1:16383" s="230" customFormat="1" ht="17.25" customHeight="1">
      <c r="A190" s="316" t="s">
        <v>667</v>
      </c>
      <c r="B190" s="316" t="s">
        <v>374</v>
      </c>
      <c r="C190" s="316"/>
      <c r="D190" s="344" t="s">
        <v>375</v>
      </c>
      <c r="E190" s="318">
        <f>E191+E192</f>
        <v>15344800</v>
      </c>
      <c r="F190" s="318">
        <f t="shared" ref="F190:P190" si="73">F191+F192</f>
        <v>15344800</v>
      </c>
      <c r="G190" s="318">
        <f t="shared" si="73"/>
        <v>8242500</v>
      </c>
      <c r="H190" s="318">
        <f t="shared" si="73"/>
        <v>1169500</v>
      </c>
      <c r="I190" s="318">
        <f t="shared" si="73"/>
        <v>0</v>
      </c>
      <c r="J190" s="318">
        <f t="shared" si="73"/>
        <v>0</v>
      </c>
      <c r="K190" s="318">
        <v>0</v>
      </c>
      <c r="L190" s="318">
        <f t="shared" si="73"/>
        <v>0</v>
      </c>
      <c r="M190" s="318">
        <f t="shared" si="73"/>
        <v>0</v>
      </c>
      <c r="N190" s="318">
        <f t="shared" si="73"/>
        <v>0</v>
      </c>
      <c r="O190" s="318">
        <f t="shared" si="73"/>
        <v>0</v>
      </c>
      <c r="P190" s="318">
        <f t="shared" si="73"/>
        <v>15344800</v>
      </c>
      <c r="Q190" s="337"/>
      <c r="R190" s="327"/>
      <c r="S190" s="327"/>
      <c r="T190" s="324"/>
      <c r="U190" s="303"/>
    </row>
    <row r="191" spans="1:16383" s="258" customFormat="1" ht="17.25" customHeight="1">
      <c r="A191" s="319" t="s">
        <v>376</v>
      </c>
      <c r="B191" s="319" t="s">
        <v>192</v>
      </c>
      <c r="C191" s="319" t="s">
        <v>176</v>
      </c>
      <c r="D191" s="347" t="s">
        <v>377</v>
      </c>
      <c r="E191" s="321">
        <v>13459200</v>
      </c>
      <c r="F191" s="321">
        <f t="shared" si="68"/>
        <v>13459200</v>
      </c>
      <c r="G191" s="321">
        <v>8242500</v>
      </c>
      <c r="H191" s="321">
        <v>1169500</v>
      </c>
      <c r="I191" s="321">
        <v>0</v>
      </c>
      <c r="J191" s="321">
        <v>0</v>
      </c>
      <c r="K191" s="321">
        <v>0</v>
      </c>
      <c r="L191" s="321">
        <f t="shared" si="58"/>
        <v>0</v>
      </c>
      <c r="M191" s="321">
        <v>0</v>
      </c>
      <c r="N191" s="321">
        <v>0</v>
      </c>
      <c r="O191" s="321">
        <v>0</v>
      </c>
      <c r="P191" s="321">
        <f t="shared" si="56"/>
        <v>13459200</v>
      </c>
      <c r="Q191" s="373"/>
      <c r="R191" s="373"/>
      <c r="S191" s="320"/>
      <c r="T191" s="374"/>
      <c r="U191" s="374"/>
      <c r="V191" s="375"/>
      <c r="W191" s="321"/>
      <c r="X191" s="321"/>
      <c r="Y191" s="321"/>
      <c r="Z191" s="376"/>
      <c r="AA191" s="321"/>
      <c r="AB191" s="321"/>
      <c r="AC191" s="321"/>
      <c r="AD191" s="321"/>
      <c r="AE191" s="376"/>
      <c r="AF191" s="319"/>
      <c r="AG191" s="319"/>
      <c r="AH191" s="319"/>
      <c r="AI191" s="333"/>
      <c r="AJ191" s="376"/>
      <c r="AK191" s="376"/>
      <c r="AL191" s="376"/>
      <c r="AM191" s="321"/>
      <c r="AN191" s="321"/>
      <c r="AO191" s="321"/>
      <c r="AP191" s="376"/>
      <c r="AQ191" s="321"/>
      <c r="AR191" s="321"/>
      <c r="AS191" s="321"/>
      <c r="AT191" s="321"/>
      <c r="AU191" s="376"/>
      <c r="AV191" s="319"/>
      <c r="AW191" s="319"/>
      <c r="AX191" s="319"/>
      <c r="AY191" s="333"/>
      <c r="AZ191" s="376"/>
      <c r="BA191" s="376"/>
      <c r="BB191" s="376"/>
      <c r="BC191" s="321"/>
      <c r="BD191" s="321"/>
      <c r="BE191" s="321"/>
      <c r="BF191" s="376"/>
      <c r="BG191" s="321"/>
      <c r="BH191" s="321"/>
      <c r="BI191" s="321"/>
      <c r="BJ191" s="321"/>
      <c r="BK191" s="376"/>
      <c r="BL191" s="319"/>
      <c r="BM191" s="319"/>
      <c r="BN191" s="319"/>
      <c r="BO191" s="333"/>
      <c r="BP191" s="376"/>
      <c r="BQ191" s="376"/>
      <c r="BR191" s="376"/>
      <c r="BS191" s="321"/>
      <c r="BT191" s="321"/>
      <c r="BU191" s="321"/>
      <c r="BV191" s="376"/>
      <c r="BW191" s="321"/>
      <c r="BX191" s="321"/>
      <c r="BY191" s="321"/>
      <c r="BZ191" s="321"/>
      <c r="CA191" s="376"/>
      <c r="CB191" s="319"/>
      <c r="CC191" s="319"/>
      <c r="CD191" s="319"/>
      <c r="CE191" s="333"/>
      <c r="CF191" s="376"/>
      <c r="CG191" s="376"/>
      <c r="CH191" s="376"/>
      <c r="CI191" s="321"/>
      <c r="CJ191" s="321"/>
      <c r="CK191" s="321"/>
      <c r="CL191" s="376"/>
      <c r="CM191" s="321"/>
      <c r="CN191" s="321"/>
      <c r="CO191" s="321"/>
      <c r="CP191" s="321"/>
      <c r="CQ191" s="376"/>
      <c r="CR191" s="319"/>
      <c r="CS191" s="319"/>
      <c r="CT191" s="319"/>
      <c r="CU191" s="333"/>
      <c r="CV191" s="376"/>
      <c r="CW191" s="376"/>
      <c r="CX191" s="376"/>
      <c r="CY191" s="321"/>
      <c r="CZ191" s="321"/>
      <c r="DA191" s="321"/>
      <c r="DB191" s="376"/>
      <c r="DC191" s="321"/>
      <c r="DD191" s="321"/>
      <c r="DE191" s="321"/>
      <c r="DF191" s="321"/>
      <c r="DG191" s="376"/>
      <c r="DH191" s="319"/>
      <c r="DI191" s="319"/>
      <c r="DJ191" s="319"/>
      <c r="DK191" s="333"/>
      <c r="DL191" s="376"/>
      <c r="DM191" s="376"/>
      <c r="DN191" s="376"/>
      <c r="DO191" s="321"/>
      <c r="DP191" s="321"/>
      <c r="DQ191" s="321"/>
      <c r="DR191" s="376"/>
      <c r="DS191" s="321"/>
      <c r="DT191" s="321"/>
      <c r="DU191" s="321"/>
      <c r="DV191" s="321"/>
      <c r="DW191" s="376"/>
      <c r="DX191" s="319"/>
      <c r="DY191" s="319"/>
      <c r="DZ191" s="319"/>
      <c r="EA191" s="333"/>
      <c r="EB191" s="376"/>
      <c r="EC191" s="376"/>
      <c r="ED191" s="376"/>
      <c r="EE191" s="321"/>
      <c r="EF191" s="321"/>
      <c r="EG191" s="321"/>
      <c r="EH191" s="376"/>
      <c r="EI191" s="321"/>
      <c r="EJ191" s="321"/>
      <c r="EK191" s="321"/>
      <c r="EL191" s="321"/>
      <c r="EM191" s="376"/>
      <c r="EN191" s="319"/>
      <c r="EO191" s="319"/>
      <c r="EP191" s="319"/>
      <c r="EQ191" s="333"/>
      <c r="ER191" s="376"/>
      <c r="ES191" s="376"/>
      <c r="ET191" s="376"/>
      <c r="EU191" s="321"/>
      <c r="EV191" s="321"/>
      <c r="EW191" s="321"/>
      <c r="EX191" s="376"/>
      <c r="EY191" s="321"/>
      <c r="EZ191" s="321"/>
      <c r="FA191" s="321"/>
      <c r="FB191" s="321"/>
      <c r="FC191" s="376"/>
      <c r="FD191" s="319"/>
      <c r="FE191" s="319"/>
      <c r="FF191" s="319"/>
      <c r="FG191" s="333"/>
      <c r="FH191" s="376"/>
      <c r="FI191" s="376"/>
      <c r="FJ191" s="376"/>
      <c r="FK191" s="321"/>
      <c r="FL191" s="321"/>
      <c r="FM191" s="321"/>
      <c r="FN191" s="376"/>
      <c r="FO191" s="321"/>
      <c r="FP191" s="321"/>
      <c r="FQ191" s="321"/>
      <c r="FR191" s="321"/>
      <c r="FS191" s="376"/>
      <c r="FT191" s="319"/>
      <c r="FU191" s="319"/>
      <c r="FV191" s="319"/>
      <c r="FW191" s="333"/>
      <c r="FX191" s="376"/>
      <c r="FY191" s="376"/>
      <c r="FZ191" s="376"/>
      <c r="GA191" s="321"/>
      <c r="GB191" s="321"/>
      <c r="GC191" s="321"/>
      <c r="GD191" s="376"/>
      <c r="GE191" s="321"/>
      <c r="GF191" s="321"/>
      <c r="GG191" s="321"/>
      <c r="GH191" s="321"/>
      <c r="GI191" s="376"/>
      <c r="GJ191" s="319"/>
      <c r="GK191" s="319"/>
      <c r="GL191" s="319"/>
      <c r="GM191" s="333"/>
      <c r="GN191" s="376"/>
      <c r="GO191" s="376"/>
      <c r="GP191" s="376"/>
      <c r="GQ191" s="321"/>
      <c r="GR191" s="321"/>
      <c r="GS191" s="321"/>
      <c r="GT191" s="376"/>
      <c r="GU191" s="321"/>
      <c r="GV191" s="321"/>
      <c r="GW191" s="321"/>
      <c r="GX191" s="321"/>
      <c r="GY191" s="376"/>
      <c r="GZ191" s="319"/>
      <c r="HA191" s="319"/>
      <c r="HB191" s="319"/>
      <c r="HC191" s="333"/>
      <c r="HD191" s="376"/>
      <c r="HE191" s="376"/>
      <c r="HF191" s="376"/>
      <c r="HG191" s="321"/>
      <c r="HH191" s="321"/>
      <c r="HI191" s="321"/>
      <c r="HJ191" s="376"/>
      <c r="HK191" s="321"/>
      <c r="HL191" s="321"/>
      <c r="HM191" s="321"/>
      <c r="HN191" s="321"/>
      <c r="HO191" s="376"/>
      <c r="HP191" s="319"/>
      <c r="HQ191" s="319"/>
      <c r="HR191" s="319"/>
      <c r="HS191" s="333"/>
      <c r="HT191" s="376"/>
      <c r="HU191" s="376"/>
      <c r="HV191" s="376"/>
      <c r="HW191" s="321"/>
      <c r="HX191" s="321"/>
      <c r="HY191" s="321"/>
      <c r="HZ191" s="376"/>
      <c r="IA191" s="321"/>
      <c r="IB191" s="321"/>
      <c r="IC191" s="321"/>
      <c r="ID191" s="321"/>
      <c r="IE191" s="376"/>
      <c r="IF191" s="319"/>
      <c r="IG191" s="319"/>
      <c r="IH191" s="319"/>
      <c r="II191" s="333"/>
      <c r="IJ191" s="376"/>
      <c r="IK191" s="376"/>
      <c r="IL191" s="376"/>
      <c r="IM191" s="321"/>
      <c r="IN191" s="321"/>
      <c r="IO191" s="321"/>
      <c r="IP191" s="376"/>
      <c r="IQ191" s="321"/>
      <c r="IR191" s="321"/>
      <c r="IS191" s="321"/>
      <c r="IT191" s="321"/>
      <c r="IU191" s="376"/>
      <c r="IV191" s="319"/>
      <c r="IW191" s="319"/>
      <c r="IX191" s="319"/>
      <c r="IY191" s="333"/>
      <c r="IZ191" s="376"/>
      <c r="JA191" s="376"/>
      <c r="JB191" s="376"/>
      <c r="JC191" s="321"/>
      <c r="JD191" s="321"/>
      <c r="JE191" s="321"/>
      <c r="JF191" s="376"/>
      <c r="JG191" s="321"/>
      <c r="JH191" s="321"/>
      <c r="JI191" s="321"/>
      <c r="JJ191" s="321"/>
      <c r="JK191" s="376"/>
      <c r="JL191" s="319"/>
      <c r="JM191" s="319"/>
      <c r="JN191" s="319"/>
      <c r="JO191" s="333"/>
      <c r="JP191" s="376"/>
      <c r="JQ191" s="376"/>
      <c r="JR191" s="376"/>
      <c r="JS191" s="321"/>
      <c r="JT191" s="321"/>
      <c r="JU191" s="321"/>
      <c r="JV191" s="376"/>
      <c r="JW191" s="321"/>
      <c r="JX191" s="321"/>
      <c r="JY191" s="321"/>
      <c r="JZ191" s="321"/>
      <c r="KA191" s="376"/>
      <c r="KB191" s="319"/>
      <c r="KC191" s="319"/>
      <c r="KD191" s="319"/>
      <c r="KE191" s="333"/>
      <c r="KF191" s="376"/>
      <c r="KG191" s="376"/>
      <c r="KH191" s="376"/>
      <c r="KI191" s="321"/>
      <c r="KJ191" s="321"/>
      <c r="KK191" s="321"/>
      <c r="KL191" s="376"/>
      <c r="KM191" s="321"/>
      <c r="KN191" s="321"/>
      <c r="KO191" s="321"/>
      <c r="KP191" s="321"/>
      <c r="KQ191" s="376"/>
      <c r="KR191" s="319"/>
      <c r="KS191" s="319"/>
      <c r="KT191" s="319"/>
      <c r="KU191" s="333"/>
      <c r="KV191" s="376"/>
      <c r="KW191" s="376"/>
      <c r="KX191" s="376"/>
      <c r="KY191" s="321"/>
      <c r="KZ191" s="321"/>
      <c r="LA191" s="321"/>
      <c r="LB191" s="376"/>
      <c r="LC191" s="321"/>
      <c r="LD191" s="321"/>
      <c r="LE191" s="321"/>
      <c r="LF191" s="321"/>
      <c r="LG191" s="376"/>
      <c r="LH191" s="319"/>
      <c r="LI191" s="319"/>
      <c r="LJ191" s="319"/>
      <c r="LK191" s="333"/>
      <c r="LL191" s="376"/>
      <c r="LM191" s="376"/>
      <c r="LN191" s="376"/>
      <c r="LO191" s="321"/>
      <c r="LP191" s="321"/>
      <c r="LQ191" s="321"/>
      <c r="LR191" s="376"/>
      <c r="LS191" s="321"/>
      <c r="LT191" s="321"/>
      <c r="LU191" s="321"/>
      <c r="LV191" s="321"/>
      <c r="LW191" s="376"/>
      <c r="LX191" s="319"/>
      <c r="LY191" s="319"/>
      <c r="LZ191" s="319"/>
      <c r="MA191" s="333"/>
      <c r="MB191" s="376"/>
      <c r="MC191" s="376"/>
      <c r="MD191" s="376"/>
      <c r="ME191" s="321"/>
      <c r="MF191" s="321"/>
      <c r="MG191" s="321"/>
      <c r="MH191" s="376"/>
      <c r="MI191" s="321"/>
      <c r="MJ191" s="321"/>
      <c r="MK191" s="321"/>
      <c r="ML191" s="321"/>
      <c r="MM191" s="376"/>
      <c r="MN191" s="319"/>
      <c r="MO191" s="319"/>
      <c r="MP191" s="319"/>
      <c r="MQ191" s="333"/>
      <c r="MR191" s="376"/>
      <c r="MS191" s="376"/>
      <c r="MT191" s="376"/>
      <c r="MU191" s="321"/>
      <c r="MV191" s="321"/>
      <c r="MW191" s="321"/>
      <c r="MX191" s="376"/>
      <c r="MY191" s="321"/>
      <c r="MZ191" s="321"/>
      <c r="NA191" s="321"/>
      <c r="NB191" s="321"/>
      <c r="NC191" s="376"/>
      <c r="ND191" s="319"/>
      <c r="NE191" s="319"/>
      <c r="NF191" s="319"/>
      <c r="NG191" s="333"/>
      <c r="NH191" s="376"/>
      <c r="NI191" s="376"/>
      <c r="NJ191" s="376"/>
      <c r="NK191" s="321"/>
      <c r="NL191" s="321"/>
      <c r="NM191" s="321"/>
      <c r="NN191" s="376"/>
      <c r="NO191" s="321"/>
      <c r="NP191" s="321"/>
      <c r="NQ191" s="321"/>
      <c r="NR191" s="321"/>
      <c r="NS191" s="376"/>
      <c r="NT191" s="319"/>
      <c r="NU191" s="319"/>
      <c r="NV191" s="319"/>
      <c r="NW191" s="333"/>
      <c r="NX191" s="376"/>
      <c r="NY191" s="376"/>
      <c r="NZ191" s="376"/>
      <c r="OA191" s="321"/>
      <c r="OB191" s="321"/>
      <c r="OC191" s="321"/>
      <c r="OD191" s="376"/>
      <c r="OE191" s="321"/>
      <c r="OF191" s="321"/>
      <c r="OG191" s="321"/>
      <c r="OH191" s="321"/>
      <c r="OI191" s="376"/>
      <c r="OJ191" s="319"/>
      <c r="OK191" s="319"/>
      <c r="OL191" s="319"/>
      <c r="OM191" s="333"/>
      <c r="ON191" s="376"/>
      <c r="OO191" s="376"/>
      <c r="OP191" s="376"/>
      <c r="OQ191" s="321"/>
      <c r="OR191" s="321"/>
      <c r="OS191" s="321"/>
      <c r="OT191" s="376"/>
      <c r="OU191" s="321"/>
      <c r="OV191" s="321"/>
      <c r="OW191" s="321"/>
      <c r="OX191" s="321"/>
      <c r="OY191" s="376"/>
      <c r="OZ191" s="319"/>
      <c r="PA191" s="319"/>
      <c r="PB191" s="319"/>
      <c r="PC191" s="333"/>
      <c r="PD191" s="376"/>
      <c r="PE191" s="376"/>
      <c r="PF191" s="376"/>
      <c r="PG191" s="321"/>
      <c r="PH191" s="321"/>
      <c r="PI191" s="321"/>
      <c r="PJ191" s="376"/>
      <c r="PK191" s="321"/>
      <c r="PL191" s="321"/>
      <c r="PM191" s="321"/>
      <c r="PN191" s="321"/>
      <c r="PO191" s="376"/>
      <c r="PP191" s="319"/>
      <c r="PQ191" s="319"/>
      <c r="PR191" s="319"/>
      <c r="PS191" s="333"/>
      <c r="PT191" s="376"/>
      <c r="PU191" s="376"/>
      <c r="PV191" s="376"/>
      <c r="PW191" s="321"/>
      <c r="PX191" s="321"/>
      <c r="PY191" s="321"/>
      <c r="PZ191" s="376"/>
      <c r="QA191" s="321"/>
      <c r="QB191" s="321"/>
      <c r="QC191" s="321"/>
      <c r="QD191" s="321"/>
      <c r="QE191" s="376"/>
      <c r="QF191" s="319"/>
      <c r="QG191" s="319"/>
      <c r="QH191" s="319"/>
      <c r="QI191" s="333"/>
      <c r="QJ191" s="376"/>
      <c r="QK191" s="376"/>
      <c r="QL191" s="376"/>
      <c r="QM191" s="321"/>
      <c r="QN191" s="321"/>
      <c r="QO191" s="321"/>
      <c r="QP191" s="376"/>
      <c r="QQ191" s="321"/>
      <c r="QR191" s="321"/>
      <c r="QS191" s="321"/>
      <c r="QT191" s="321"/>
      <c r="QU191" s="376"/>
      <c r="QV191" s="319"/>
      <c r="QW191" s="319"/>
      <c r="QX191" s="319"/>
      <c r="QY191" s="333"/>
      <c r="QZ191" s="376"/>
      <c r="RA191" s="376"/>
      <c r="RB191" s="376"/>
      <c r="RC191" s="321"/>
      <c r="RD191" s="321"/>
      <c r="RE191" s="321"/>
      <c r="RF191" s="376"/>
      <c r="RG191" s="321"/>
      <c r="RH191" s="321"/>
      <c r="RI191" s="321"/>
      <c r="RJ191" s="321"/>
      <c r="RK191" s="376"/>
      <c r="RL191" s="319"/>
      <c r="RM191" s="319"/>
      <c r="RN191" s="319"/>
      <c r="RO191" s="333"/>
      <c r="RP191" s="376"/>
      <c r="RQ191" s="376"/>
      <c r="RR191" s="376"/>
      <c r="RS191" s="321"/>
      <c r="RT191" s="321"/>
      <c r="RU191" s="321"/>
      <c r="RV191" s="376"/>
      <c r="RW191" s="321"/>
      <c r="RX191" s="321"/>
      <c r="RY191" s="321"/>
      <c r="RZ191" s="321"/>
      <c r="SA191" s="376"/>
      <c r="SB191" s="319"/>
      <c r="SC191" s="319"/>
      <c r="SD191" s="319"/>
      <c r="SE191" s="333"/>
      <c r="SF191" s="376"/>
      <c r="SG191" s="376"/>
      <c r="SH191" s="376"/>
      <c r="SI191" s="321"/>
      <c r="SJ191" s="321"/>
      <c r="SK191" s="321"/>
      <c r="SL191" s="376"/>
      <c r="SM191" s="321"/>
      <c r="SN191" s="321"/>
      <c r="SO191" s="321"/>
      <c r="SP191" s="321"/>
      <c r="SQ191" s="376"/>
      <c r="SR191" s="319"/>
      <c r="SS191" s="319"/>
      <c r="ST191" s="319"/>
      <c r="SU191" s="333"/>
      <c r="SV191" s="376"/>
      <c r="SW191" s="376"/>
      <c r="SX191" s="376"/>
      <c r="SY191" s="321"/>
      <c r="SZ191" s="321"/>
      <c r="TA191" s="321"/>
      <c r="TB191" s="376"/>
      <c r="TC191" s="321"/>
      <c r="TD191" s="321"/>
      <c r="TE191" s="321"/>
      <c r="TF191" s="321"/>
      <c r="TG191" s="376"/>
      <c r="TH191" s="319"/>
      <c r="TI191" s="319"/>
      <c r="TJ191" s="319"/>
      <c r="TK191" s="333"/>
      <c r="TL191" s="376"/>
      <c r="TM191" s="376"/>
      <c r="TN191" s="376"/>
      <c r="TO191" s="321"/>
      <c r="TP191" s="321"/>
      <c r="TQ191" s="321"/>
      <c r="TR191" s="376"/>
      <c r="TS191" s="321"/>
      <c r="TT191" s="321"/>
      <c r="TU191" s="321"/>
      <c r="TV191" s="321"/>
      <c r="TW191" s="376"/>
      <c r="TX191" s="319"/>
      <c r="TY191" s="319"/>
      <c r="TZ191" s="319"/>
      <c r="UA191" s="333"/>
      <c r="UB191" s="376"/>
      <c r="UC191" s="376"/>
      <c r="UD191" s="376"/>
      <c r="UE191" s="321"/>
      <c r="UF191" s="321"/>
      <c r="UG191" s="321"/>
      <c r="UH191" s="376"/>
      <c r="UI191" s="321"/>
      <c r="UJ191" s="321"/>
      <c r="UK191" s="321"/>
      <c r="UL191" s="321"/>
      <c r="UM191" s="376"/>
      <c r="UN191" s="319"/>
      <c r="UO191" s="319"/>
      <c r="UP191" s="319"/>
      <c r="UQ191" s="333"/>
      <c r="UR191" s="376"/>
      <c r="US191" s="376"/>
      <c r="UT191" s="376"/>
      <c r="UU191" s="321"/>
      <c r="UV191" s="321"/>
      <c r="UW191" s="321"/>
      <c r="UX191" s="376"/>
      <c r="UY191" s="321"/>
      <c r="UZ191" s="321"/>
      <c r="VA191" s="321"/>
      <c r="VB191" s="321"/>
      <c r="VC191" s="376"/>
      <c r="VD191" s="319"/>
      <c r="VE191" s="319"/>
      <c r="VF191" s="319"/>
      <c r="VG191" s="333"/>
      <c r="VH191" s="376"/>
      <c r="VI191" s="376"/>
      <c r="VJ191" s="376"/>
      <c r="VK191" s="321"/>
      <c r="VL191" s="321"/>
      <c r="VM191" s="321"/>
      <c r="VN191" s="376"/>
      <c r="VO191" s="321"/>
      <c r="VP191" s="321"/>
      <c r="VQ191" s="321"/>
      <c r="VR191" s="321"/>
      <c r="VS191" s="376"/>
      <c r="VT191" s="319"/>
      <c r="VU191" s="319"/>
      <c r="VV191" s="319"/>
      <c r="VW191" s="333"/>
      <c r="VX191" s="376"/>
      <c r="VY191" s="376"/>
      <c r="VZ191" s="376"/>
      <c r="WA191" s="321"/>
      <c r="WB191" s="321"/>
      <c r="WC191" s="321"/>
      <c r="WD191" s="376"/>
      <c r="WE191" s="321"/>
      <c r="WF191" s="321"/>
      <c r="WG191" s="321"/>
      <c r="WH191" s="321"/>
      <c r="WI191" s="376"/>
      <c r="WJ191" s="319"/>
      <c r="WK191" s="319"/>
      <c r="WL191" s="319"/>
      <c r="WM191" s="333"/>
      <c r="WN191" s="376"/>
      <c r="WO191" s="376"/>
      <c r="WP191" s="376"/>
      <c r="WQ191" s="321"/>
      <c r="WR191" s="321"/>
      <c r="WS191" s="321"/>
      <c r="WT191" s="376"/>
      <c r="WU191" s="321"/>
      <c r="WV191" s="321"/>
      <c r="WW191" s="321"/>
      <c r="WX191" s="321"/>
      <c r="WY191" s="376"/>
      <c r="WZ191" s="319"/>
      <c r="XA191" s="319"/>
      <c r="XB191" s="319"/>
      <c r="XC191" s="333"/>
      <c r="XD191" s="376"/>
      <c r="XE191" s="376"/>
      <c r="XF191" s="376"/>
      <c r="XG191" s="321"/>
      <c r="XH191" s="321"/>
      <c r="XI191" s="321"/>
      <c r="XJ191" s="376"/>
      <c r="XK191" s="321"/>
      <c r="XL191" s="321"/>
      <c r="XM191" s="321"/>
      <c r="XN191" s="321"/>
      <c r="XO191" s="376"/>
      <c r="XP191" s="319"/>
      <c r="XQ191" s="319"/>
      <c r="XR191" s="319"/>
      <c r="XS191" s="333"/>
      <c r="XT191" s="376"/>
      <c r="XU191" s="376"/>
      <c r="XV191" s="376"/>
      <c r="XW191" s="321"/>
      <c r="XX191" s="321"/>
      <c r="XY191" s="321"/>
      <c r="XZ191" s="376"/>
      <c r="YA191" s="321"/>
      <c r="YB191" s="321"/>
      <c r="YC191" s="321"/>
      <c r="YD191" s="321"/>
      <c r="YE191" s="376"/>
      <c r="YF191" s="319"/>
      <c r="YG191" s="319"/>
      <c r="YH191" s="319"/>
      <c r="YI191" s="333"/>
      <c r="YJ191" s="376"/>
      <c r="YK191" s="376"/>
      <c r="YL191" s="376"/>
      <c r="YM191" s="321"/>
      <c r="YN191" s="321"/>
      <c r="YO191" s="321"/>
      <c r="YP191" s="376"/>
      <c r="YQ191" s="321"/>
      <c r="YR191" s="321"/>
      <c r="YS191" s="321"/>
      <c r="YT191" s="321"/>
      <c r="YU191" s="376"/>
      <c r="YV191" s="319"/>
      <c r="YW191" s="319"/>
      <c r="YX191" s="319"/>
      <c r="YY191" s="333"/>
      <c r="YZ191" s="376"/>
      <c r="ZA191" s="376"/>
      <c r="ZB191" s="376"/>
      <c r="ZC191" s="321"/>
      <c r="ZD191" s="321"/>
      <c r="ZE191" s="321"/>
      <c r="ZF191" s="376"/>
      <c r="ZG191" s="321"/>
      <c r="ZH191" s="321"/>
      <c r="ZI191" s="321"/>
      <c r="ZJ191" s="321"/>
      <c r="ZK191" s="376"/>
      <c r="ZL191" s="319"/>
      <c r="ZM191" s="319"/>
      <c r="ZN191" s="319"/>
      <c r="ZO191" s="333"/>
      <c r="ZP191" s="376"/>
      <c r="ZQ191" s="376"/>
      <c r="ZR191" s="376"/>
      <c r="ZS191" s="321"/>
      <c r="ZT191" s="321"/>
      <c r="ZU191" s="321"/>
      <c r="ZV191" s="376"/>
      <c r="ZW191" s="321"/>
      <c r="ZX191" s="321"/>
      <c r="ZY191" s="321"/>
      <c r="ZZ191" s="321"/>
      <c r="AAA191" s="376"/>
      <c r="AAB191" s="319"/>
      <c r="AAC191" s="319"/>
      <c r="AAD191" s="319"/>
      <c r="AAE191" s="333"/>
      <c r="AAF191" s="376"/>
      <c r="AAG191" s="376"/>
      <c r="AAH191" s="376"/>
      <c r="AAI191" s="321"/>
      <c r="AAJ191" s="321"/>
      <c r="AAK191" s="321"/>
      <c r="AAL191" s="376"/>
      <c r="AAM191" s="321"/>
      <c r="AAN191" s="321"/>
      <c r="AAO191" s="321"/>
      <c r="AAP191" s="321"/>
      <c r="AAQ191" s="376"/>
      <c r="AAR191" s="319"/>
      <c r="AAS191" s="319"/>
      <c r="AAT191" s="319"/>
      <c r="AAU191" s="333"/>
      <c r="AAV191" s="376"/>
      <c r="AAW191" s="376"/>
      <c r="AAX191" s="376"/>
      <c r="AAY191" s="321"/>
      <c r="AAZ191" s="321"/>
      <c r="ABA191" s="321"/>
      <c r="ABB191" s="376"/>
      <c r="ABC191" s="321"/>
      <c r="ABD191" s="321"/>
      <c r="ABE191" s="321"/>
      <c r="ABF191" s="321"/>
      <c r="ABG191" s="376"/>
      <c r="ABH191" s="319"/>
      <c r="ABI191" s="319"/>
      <c r="ABJ191" s="319"/>
      <c r="ABK191" s="333"/>
      <c r="ABL191" s="376"/>
      <c r="ABM191" s="376"/>
      <c r="ABN191" s="376"/>
      <c r="ABO191" s="321"/>
      <c r="ABP191" s="321"/>
      <c r="ABQ191" s="321"/>
      <c r="ABR191" s="376"/>
      <c r="ABS191" s="321"/>
      <c r="ABT191" s="321"/>
      <c r="ABU191" s="321"/>
      <c r="ABV191" s="321"/>
      <c r="ABW191" s="376"/>
      <c r="ABX191" s="319"/>
      <c r="ABY191" s="319"/>
      <c r="ABZ191" s="319"/>
      <c r="ACA191" s="333"/>
      <c r="ACB191" s="376"/>
      <c r="ACC191" s="376"/>
      <c r="ACD191" s="376"/>
      <c r="ACE191" s="321"/>
      <c r="ACF191" s="321"/>
      <c r="ACG191" s="321"/>
      <c r="ACH191" s="376"/>
      <c r="ACI191" s="321"/>
      <c r="ACJ191" s="321"/>
      <c r="ACK191" s="321"/>
      <c r="ACL191" s="321"/>
      <c r="ACM191" s="376"/>
      <c r="ACN191" s="319"/>
      <c r="ACO191" s="319"/>
      <c r="ACP191" s="319"/>
      <c r="ACQ191" s="333"/>
      <c r="ACR191" s="376"/>
      <c r="ACS191" s="376"/>
      <c r="ACT191" s="376"/>
      <c r="ACU191" s="321"/>
      <c r="ACV191" s="321"/>
      <c r="ACW191" s="321"/>
      <c r="ACX191" s="376"/>
      <c r="ACY191" s="321"/>
      <c r="ACZ191" s="321"/>
      <c r="ADA191" s="321"/>
      <c r="ADB191" s="321"/>
      <c r="ADC191" s="376"/>
      <c r="ADD191" s="319"/>
      <c r="ADE191" s="319"/>
      <c r="ADF191" s="319"/>
      <c r="ADG191" s="333"/>
      <c r="ADH191" s="376"/>
      <c r="ADI191" s="376"/>
      <c r="ADJ191" s="376"/>
      <c r="ADK191" s="321"/>
      <c r="ADL191" s="321"/>
      <c r="ADM191" s="321"/>
      <c r="ADN191" s="376"/>
      <c r="ADO191" s="321"/>
      <c r="ADP191" s="321"/>
      <c r="ADQ191" s="321"/>
      <c r="ADR191" s="321"/>
      <c r="ADS191" s="376"/>
      <c r="ADT191" s="319"/>
      <c r="ADU191" s="319"/>
      <c r="ADV191" s="319"/>
      <c r="ADW191" s="333"/>
      <c r="ADX191" s="376"/>
      <c r="ADY191" s="376"/>
      <c r="ADZ191" s="376"/>
      <c r="AEA191" s="321"/>
      <c r="AEB191" s="321"/>
      <c r="AEC191" s="321"/>
      <c r="AED191" s="376"/>
      <c r="AEE191" s="321"/>
      <c r="AEF191" s="321"/>
      <c r="AEG191" s="321"/>
      <c r="AEH191" s="321"/>
      <c r="AEI191" s="376"/>
      <c r="AEJ191" s="319"/>
      <c r="AEK191" s="319"/>
      <c r="AEL191" s="319"/>
      <c r="AEM191" s="333"/>
      <c r="AEN191" s="376"/>
      <c r="AEO191" s="376"/>
      <c r="AEP191" s="376"/>
      <c r="AEQ191" s="321"/>
      <c r="AER191" s="321"/>
      <c r="AES191" s="321"/>
      <c r="AET191" s="376"/>
      <c r="AEU191" s="321"/>
      <c r="AEV191" s="321"/>
      <c r="AEW191" s="321"/>
      <c r="AEX191" s="321"/>
      <c r="AEY191" s="376"/>
      <c r="AEZ191" s="319"/>
      <c r="AFA191" s="319"/>
      <c r="AFB191" s="319"/>
      <c r="AFC191" s="333"/>
      <c r="AFD191" s="376"/>
      <c r="AFE191" s="376"/>
      <c r="AFF191" s="376"/>
      <c r="AFG191" s="321"/>
      <c r="AFH191" s="321"/>
      <c r="AFI191" s="321"/>
      <c r="AFJ191" s="376"/>
      <c r="AFK191" s="321"/>
      <c r="AFL191" s="321"/>
      <c r="AFM191" s="321"/>
      <c r="AFN191" s="321"/>
      <c r="AFO191" s="376"/>
      <c r="AFP191" s="319"/>
      <c r="AFQ191" s="319"/>
      <c r="AFR191" s="319"/>
      <c r="AFS191" s="333"/>
      <c r="AFT191" s="376"/>
      <c r="AFU191" s="376"/>
      <c r="AFV191" s="376"/>
      <c r="AFW191" s="321"/>
      <c r="AFX191" s="321"/>
      <c r="AFY191" s="321"/>
      <c r="AFZ191" s="376"/>
      <c r="AGA191" s="321"/>
      <c r="AGB191" s="321"/>
      <c r="AGC191" s="321"/>
      <c r="AGD191" s="321"/>
      <c r="AGE191" s="376"/>
      <c r="AGF191" s="319"/>
      <c r="AGG191" s="319"/>
      <c r="AGH191" s="319"/>
      <c r="AGI191" s="333"/>
      <c r="AGJ191" s="376"/>
      <c r="AGK191" s="376"/>
      <c r="AGL191" s="376"/>
      <c r="AGM191" s="321"/>
      <c r="AGN191" s="321"/>
      <c r="AGO191" s="321"/>
      <c r="AGP191" s="376"/>
      <c r="AGQ191" s="321"/>
      <c r="AGR191" s="321"/>
      <c r="AGS191" s="321"/>
      <c r="AGT191" s="321"/>
      <c r="AGU191" s="376"/>
      <c r="AGV191" s="319"/>
      <c r="AGW191" s="319"/>
      <c r="AGX191" s="319"/>
      <c r="AGY191" s="333"/>
      <c r="AGZ191" s="376"/>
      <c r="AHA191" s="376"/>
      <c r="AHB191" s="376"/>
      <c r="AHC191" s="321"/>
      <c r="AHD191" s="321"/>
      <c r="AHE191" s="321"/>
      <c r="AHF191" s="376"/>
      <c r="AHG191" s="321"/>
      <c r="AHH191" s="321"/>
      <c r="AHI191" s="321"/>
      <c r="AHJ191" s="321"/>
      <c r="AHK191" s="376"/>
      <c r="AHL191" s="319"/>
      <c r="AHM191" s="319"/>
      <c r="AHN191" s="319"/>
      <c r="AHO191" s="333"/>
      <c r="AHP191" s="376"/>
      <c r="AHQ191" s="376"/>
      <c r="AHR191" s="376"/>
      <c r="AHS191" s="321"/>
      <c r="AHT191" s="321"/>
      <c r="AHU191" s="321"/>
      <c r="AHV191" s="376"/>
      <c r="AHW191" s="321"/>
      <c r="AHX191" s="321"/>
      <c r="AHY191" s="321"/>
      <c r="AHZ191" s="321"/>
      <c r="AIA191" s="376"/>
      <c r="AIB191" s="319"/>
      <c r="AIC191" s="319"/>
      <c r="AID191" s="319"/>
      <c r="AIE191" s="333"/>
      <c r="AIF191" s="376"/>
      <c r="AIG191" s="376"/>
      <c r="AIH191" s="376"/>
      <c r="AII191" s="321"/>
      <c r="AIJ191" s="321"/>
      <c r="AIK191" s="321"/>
      <c r="AIL191" s="376"/>
      <c r="AIM191" s="321"/>
      <c r="AIN191" s="321"/>
      <c r="AIO191" s="321"/>
      <c r="AIP191" s="321"/>
      <c r="AIQ191" s="376"/>
      <c r="AIR191" s="319"/>
      <c r="AIS191" s="319"/>
      <c r="AIT191" s="319"/>
      <c r="AIU191" s="333"/>
      <c r="AIV191" s="376"/>
      <c r="AIW191" s="376"/>
      <c r="AIX191" s="376"/>
      <c r="AIY191" s="321"/>
      <c r="AIZ191" s="321"/>
      <c r="AJA191" s="321"/>
      <c r="AJB191" s="376"/>
      <c r="AJC191" s="321"/>
      <c r="AJD191" s="321"/>
      <c r="AJE191" s="321"/>
      <c r="AJF191" s="321"/>
      <c r="AJG191" s="376"/>
      <c r="AJH191" s="319"/>
      <c r="AJI191" s="319"/>
      <c r="AJJ191" s="319"/>
      <c r="AJK191" s="333"/>
      <c r="AJL191" s="376"/>
      <c r="AJM191" s="376"/>
      <c r="AJN191" s="376"/>
      <c r="AJO191" s="321"/>
      <c r="AJP191" s="321"/>
      <c r="AJQ191" s="321"/>
      <c r="AJR191" s="376"/>
      <c r="AJS191" s="321"/>
      <c r="AJT191" s="321"/>
      <c r="AJU191" s="321"/>
      <c r="AJV191" s="321"/>
      <c r="AJW191" s="376"/>
      <c r="AJX191" s="319"/>
      <c r="AJY191" s="319"/>
      <c r="AJZ191" s="319"/>
      <c r="AKA191" s="333"/>
      <c r="AKB191" s="376"/>
      <c r="AKC191" s="376"/>
      <c r="AKD191" s="376"/>
      <c r="AKE191" s="321"/>
      <c r="AKF191" s="321"/>
      <c r="AKG191" s="321"/>
      <c r="AKH191" s="376"/>
      <c r="AKI191" s="321"/>
      <c r="AKJ191" s="321"/>
      <c r="AKK191" s="321"/>
      <c r="AKL191" s="321"/>
      <c r="AKM191" s="376"/>
      <c r="AKN191" s="319"/>
      <c r="AKO191" s="319"/>
      <c r="AKP191" s="319"/>
      <c r="AKQ191" s="333"/>
      <c r="AKR191" s="376"/>
      <c r="AKS191" s="376"/>
      <c r="AKT191" s="376"/>
      <c r="AKU191" s="321"/>
      <c r="AKV191" s="321"/>
      <c r="AKW191" s="321"/>
      <c r="AKX191" s="376"/>
      <c r="AKY191" s="321"/>
      <c r="AKZ191" s="321"/>
      <c r="ALA191" s="321"/>
      <c r="ALB191" s="321"/>
      <c r="ALC191" s="376"/>
      <c r="ALD191" s="319"/>
      <c r="ALE191" s="319"/>
      <c r="ALF191" s="319"/>
      <c r="ALG191" s="333"/>
      <c r="ALH191" s="376"/>
      <c r="ALI191" s="376"/>
      <c r="ALJ191" s="376"/>
      <c r="ALK191" s="321"/>
      <c r="ALL191" s="321"/>
      <c r="ALM191" s="321"/>
      <c r="ALN191" s="376"/>
      <c r="ALO191" s="321"/>
      <c r="ALP191" s="321"/>
      <c r="ALQ191" s="321"/>
      <c r="ALR191" s="321"/>
      <c r="ALS191" s="376"/>
      <c r="ALT191" s="319"/>
      <c r="ALU191" s="319"/>
      <c r="ALV191" s="319"/>
      <c r="ALW191" s="333"/>
      <c r="ALX191" s="376"/>
      <c r="ALY191" s="376"/>
      <c r="ALZ191" s="376"/>
      <c r="AMA191" s="321"/>
      <c r="AMB191" s="321"/>
      <c r="AMC191" s="321"/>
      <c r="AMD191" s="376"/>
      <c r="AME191" s="321"/>
      <c r="AMF191" s="321"/>
      <c r="AMG191" s="321"/>
      <c r="AMH191" s="321"/>
      <c r="AMI191" s="376"/>
      <c r="AMJ191" s="319"/>
      <c r="AMK191" s="319"/>
      <c r="AML191" s="319"/>
      <c r="AMM191" s="333"/>
      <c r="AMN191" s="376"/>
      <c r="AMO191" s="376"/>
      <c r="AMP191" s="376"/>
      <c r="AMQ191" s="321"/>
      <c r="AMR191" s="321"/>
      <c r="AMS191" s="321"/>
      <c r="AMT191" s="376"/>
      <c r="AMU191" s="321"/>
      <c r="AMV191" s="321"/>
      <c r="AMW191" s="321"/>
      <c r="AMX191" s="321"/>
      <c r="AMY191" s="376"/>
      <c r="AMZ191" s="319"/>
      <c r="ANA191" s="319"/>
      <c r="ANB191" s="319"/>
      <c r="ANC191" s="333"/>
      <c r="AND191" s="376"/>
      <c r="ANE191" s="376"/>
      <c r="ANF191" s="376"/>
      <c r="ANG191" s="321"/>
      <c r="ANH191" s="321"/>
      <c r="ANI191" s="321"/>
      <c r="ANJ191" s="376"/>
      <c r="ANK191" s="321"/>
      <c r="ANL191" s="321"/>
      <c r="ANM191" s="321"/>
      <c r="ANN191" s="321"/>
      <c r="ANO191" s="376"/>
      <c r="ANP191" s="319"/>
      <c r="ANQ191" s="319"/>
      <c r="ANR191" s="319"/>
      <c r="ANS191" s="333"/>
      <c r="ANT191" s="376"/>
      <c r="ANU191" s="376"/>
      <c r="ANV191" s="376"/>
      <c r="ANW191" s="321"/>
      <c r="ANX191" s="321"/>
      <c r="ANY191" s="321"/>
      <c r="ANZ191" s="376"/>
      <c r="AOA191" s="321"/>
      <c r="AOB191" s="321"/>
      <c r="AOC191" s="321"/>
      <c r="AOD191" s="321"/>
      <c r="AOE191" s="376"/>
      <c r="AOF191" s="319"/>
      <c r="AOG191" s="319"/>
      <c r="AOH191" s="319"/>
      <c r="AOI191" s="333"/>
      <c r="AOJ191" s="376"/>
      <c r="AOK191" s="376"/>
      <c r="AOL191" s="376"/>
      <c r="AOM191" s="321"/>
      <c r="AON191" s="321"/>
      <c r="AOO191" s="321"/>
      <c r="AOP191" s="376"/>
      <c r="AOQ191" s="321"/>
      <c r="AOR191" s="321"/>
      <c r="AOS191" s="321"/>
      <c r="AOT191" s="321"/>
      <c r="AOU191" s="376"/>
      <c r="AOV191" s="319"/>
      <c r="AOW191" s="319"/>
      <c r="AOX191" s="319"/>
      <c r="AOY191" s="333"/>
      <c r="AOZ191" s="376"/>
      <c r="APA191" s="376"/>
      <c r="APB191" s="376"/>
      <c r="APC191" s="321"/>
      <c r="APD191" s="321"/>
      <c r="APE191" s="321"/>
      <c r="APF191" s="376"/>
      <c r="APG191" s="321"/>
      <c r="APH191" s="321"/>
      <c r="API191" s="321"/>
      <c r="APJ191" s="321"/>
      <c r="APK191" s="376"/>
      <c r="APL191" s="319"/>
      <c r="APM191" s="319"/>
      <c r="APN191" s="319"/>
      <c r="APO191" s="333"/>
      <c r="APP191" s="376"/>
      <c r="APQ191" s="376"/>
      <c r="APR191" s="376"/>
      <c r="APS191" s="321"/>
      <c r="APT191" s="321"/>
      <c r="APU191" s="321"/>
      <c r="APV191" s="376"/>
      <c r="APW191" s="321"/>
      <c r="APX191" s="321"/>
      <c r="APY191" s="321"/>
      <c r="APZ191" s="321"/>
      <c r="AQA191" s="376"/>
      <c r="AQB191" s="319"/>
      <c r="AQC191" s="319"/>
      <c r="AQD191" s="319"/>
      <c r="AQE191" s="333"/>
      <c r="AQF191" s="376"/>
      <c r="AQG191" s="376"/>
      <c r="AQH191" s="376"/>
      <c r="AQI191" s="321"/>
      <c r="AQJ191" s="321"/>
      <c r="AQK191" s="321"/>
      <c r="AQL191" s="376"/>
      <c r="AQM191" s="321"/>
      <c r="AQN191" s="321"/>
      <c r="AQO191" s="321"/>
      <c r="AQP191" s="321"/>
      <c r="AQQ191" s="376"/>
      <c r="AQR191" s="319"/>
      <c r="AQS191" s="319"/>
      <c r="AQT191" s="319"/>
      <c r="AQU191" s="333"/>
      <c r="AQV191" s="376"/>
      <c r="AQW191" s="376"/>
      <c r="AQX191" s="376"/>
      <c r="AQY191" s="321"/>
      <c r="AQZ191" s="321"/>
      <c r="ARA191" s="321"/>
      <c r="ARB191" s="376"/>
      <c r="ARC191" s="321"/>
      <c r="ARD191" s="321"/>
      <c r="ARE191" s="321"/>
      <c r="ARF191" s="321"/>
      <c r="ARG191" s="376"/>
      <c r="ARH191" s="319"/>
      <c r="ARI191" s="319"/>
      <c r="ARJ191" s="319"/>
      <c r="ARK191" s="333"/>
      <c r="ARL191" s="376"/>
      <c r="ARM191" s="376"/>
      <c r="ARN191" s="376"/>
      <c r="ARO191" s="321"/>
      <c r="ARP191" s="321"/>
      <c r="ARQ191" s="321"/>
      <c r="ARR191" s="376"/>
      <c r="ARS191" s="321"/>
      <c r="ART191" s="321"/>
      <c r="ARU191" s="321"/>
      <c r="ARV191" s="321"/>
      <c r="ARW191" s="376"/>
      <c r="ARX191" s="319"/>
      <c r="ARY191" s="319"/>
      <c r="ARZ191" s="319"/>
      <c r="ASA191" s="333"/>
      <c r="ASB191" s="376"/>
      <c r="ASC191" s="376"/>
      <c r="ASD191" s="376"/>
      <c r="ASE191" s="321"/>
      <c r="ASF191" s="321"/>
      <c r="ASG191" s="321"/>
      <c r="ASH191" s="376"/>
      <c r="ASI191" s="321"/>
      <c r="ASJ191" s="321"/>
      <c r="ASK191" s="321"/>
      <c r="ASL191" s="321"/>
      <c r="ASM191" s="376"/>
      <c r="ASN191" s="319"/>
      <c r="ASO191" s="319"/>
      <c r="ASP191" s="319"/>
      <c r="ASQ191" s="333"/>
      <c r="ASR191" s="376"/>
      <c r="ASS191" s="376"/>
      <c r="AST191" s="376"/>
      <c r="ASU191" s="321"/>
      <c r="ASV191" s="321"/>
      <c r="ASW191" s="321"/>
      <c r="ASX191" s="376"/>
      <c r="ASY191" s="321"/>
      <c r="ASZ191" s="321"/>
      <c r="ATA191" s="321"/>
      <c r="ATB191" s="321"/>
      <c r="ATC191" s="376"/>
      <c r="ATD191" s="319"/>
      <c r="ATE191" s="319"/>
      <c r="ATF191" s="319"/>
      <c r="ATG191" s="333"/>
      <c r="ATH191" s="376"/>
      <c r="ATI191" s="376"/>
      <c r="ATJ191" s="376"/>
      <c r="ATK191" s="321"/>
      <c r="ATL191" s="321"/>
      <c r="ATM191" s="321"/>
      <c r="ATN191" s="376"/>
      <c r="ATO191" s="321"/>
      <c r="ATP191" s="321"/>
      <c r="ATQ191" s="321"/>
      <c r="ATR191" s="321"/>
      <c r="ATS191" s="376"/>
      <c r="ATT191" s="319"/>
      <c r="ATU191" s="319"/>
      <c r="ATV191" s="319"/>
      <c r="ATW191" s="333"/>
      <c r="ATX191" s="376"/>
      <c r="ATY191" s="376"/>
      <c r="ATZ191" s="376"/>
      <c r="AUA191" s="321"/>
      <c r="AUB191" s="321"/>
      <c r="AUC191" s="321"/>
      <c r="AUD191" s="376"/>
      <c r="AUE191" s="321"/>
      <c r="AUF191" s="321"/>
      <c r="AUG191" s="321"/>
      <c r="AUH191" s="321"/>
      <c r="AUI191" s="376"/>
      <c r="AUJ191" s="319"/>
      <c r="AUK191" s="319"/>
      <c r="AUL191" s="319"/>
      <c r="AUM191" s="333"/>
      <c r="AUN191" s="376"/>
      <c r="AUO191" s="376"/>
      <c r="AUP191" s="376"/>
      <c r="AUQ191" s="321"/>
      <c r="AUR191" s="321"/>
      <c r="AUS191" s="321"/>
      <c r="AUT191" s="376"/>
      <c r="AUU191" s="321"/>
      <c r="AUV191" s="321"/>
      <c r="AUW191" s="321"/>
      <c r="AUX191" s="321"/>
      <c r="AUY191" s="376"/>
      <c r="AUZ191" s="319"/>
      <c r="AVA191" s="319"/>
      <c r="AVB191" s="319"/>
      <c r="AVC191" s="333"/>
      <c r="AVD191" s="376"/>
      <c r="AVE191" s="376"/>
      <c r="AVF191" s="376"/>
      <c r="AVG191" s="321"/>
      <c r="AVH191" s="321"/>
      <c r="AVI191" s="321"/>
      <c r="AVJ191" s="376"/>
      <c r="AVK191" s="321"/>
      <c r="AVL191" s="321"/>
      <c r="AVM191" s="321"/>
      <c r="AVN191" s="321"/>
      <c r="AVO191" s="376"/>
      <c r="AVP191" s="319"/>
      <c r="AVQ191" s="319"/>
      <c r="AVR191" s="319"/>
      <c r="AVS191" s="333"/>
      <c r="AVT191" s="376"/>
      <c r="AVU191" s="376"/>
      <c r="AVV191" s="376"/>
      <c r="AVW191" s="321"/>
      <c r="AVX191" s="321"/>
      <c r="AVY191" s="321"/>
      <c r="AVZ191" s="376"/>
      <c r="AWA191" s="321"/>
      <c r="AWB191" s="321"/>
      <c r="AWC191" s="321"/>
      <c r="AWD191" s="321"/>
      <c r="AWE191" s="376"/>
      <c r="AWF191" s="319"/>
      <c r="AWG191" s="319"/>
      <c r="AWH191" s="319"/>
      <c r="AWI191" s="333"/>
      <c r="AWJ191" s="376"/>
      <c r="AWK191" s="376"/>
      <c r="AWL191" s="376"/>
      <c r="AWM191" s="321"/>
      <c r="AWN191" s="321"/>
      <c r="AWO191" s="321"/>
      <c r="AWP191" s="376"/>
      <c r="AWQ191" s="321"/>
      <c r="AWR191" s="321"/>
      <c r="AWS191" s="321"/>
      <c r="AWT191" s="321"/>
      <c r="AWU191" s="376"/>
      <c r="AWV191" s="319"/>
      <c r="AWW191" s="319"/>
      <c r="AWX191" s="319"/>
      <c r="AWY191" s="333"/>
      <c r="AWZ191" s="376"/>
      <c r="AXA191" s="376"/>
      <c r="AXB191" s="376"/>
      <c r="AXC191" s="321"/>
      <c r="AXD191" s="321"/>
      <c r="AXE191" s="321"/>
      <c r="AXF191" s="376"/>
      <c r="AXG191" s="321"/>
      <c r="AXH191" s="321"/>
      <c r="AXI191" s="321"/>
      <c r="AXJ191" s="321"/>
      <c r="AXK191" s="376"/>
      <c r="AXL191" s="319"/>
      <c r="AXM191" s="319"/>
      <c r="AXN191" s="319"/>
      <c r="AXO191" s="333"/>
      <c r="AXP191" s="376"/>
      <c r="AXQ191" s="376"/>
      <c r="AXR191" s="376"/>
      <c r="AXS191" s="321"/>
      <c r="AXT191" s="321"/>
      <c r="AXU191" s="321"/>
      <c r="AXV191" s="376"/>
      <c r="AXW191" s="321"/>
      <c r="AXX191" s="321"/>
      <c r="AXY191" s="321"/>
      <c r="AXZ191" s="321"/>
      <c r="AYA191" s="376"/>
      <c r="AYB191" s="319"/>
      <c r="AYC191" s="319"/>
      <c r="AYD191" s="319"/>
      <c r="AYE191" s="333"/>
      <c r="AYF191" s="376"/>
      <c r="AYG191" s="376"/>
      <c r="AYH191" s="376"/>
      <c r="AYI191" s="321"/>
      <c r="AYJ191" s="321"/>
      <c r="AYK191" s="321"/>
      <c r="AYL191" s="376"/>
      <c r="AYM191" s="321"/>
      <c r="AYN191" s="321"/>
      <c r="AYO191" s="321"/>
      <c r="AYP191" s="321"/>
      <c r="AYQ191" s="376"/>
      <c r="AYR191" s="319"/>
      <c r="AYS191" s="319"/>
      <c r="AYT191" s="319"/>
      <c r="AYU191" s="333"/>
      <c r="AYV191" s="376"/>
      <c r="AYW191" s="376"/>
      <c r="AYX191" s="376"/>
      <c r="AYY191" s="321"/>
      <c r="AYZ191" s="321"/>
      <c r="AZA191" s="321"/>
      <c r="AZB191" s="376"/>
      <c r="AZC191" s="321"/>
      <c r="AZD191" s="321"/>
      <c r="AZE191" s="321"/>
      <c r="AZF191" s="321"/>
      <c r="AZG191" s="376"/>
      <c r="AZH191" s="319"/>
      <c r="AZI191" s="319"/>
      <c r="AZJ191" s="319"/>
      <c r="AZK191" s="333"/>
      <c r="AZL191" s="376"/>
      <c r="AZM191" s="376"/>
      <c r="AZN191" s="376"/>
      <c r="AZO191" s="321"/>
      <c r="AZP191" s="321"/>
      <c r="AZQ191" s="321"/>
      <c r="AZR191" s="376"/>
      <c r="AZS191" s="321"/>
      <c r="AZT191" s="321"/>
      <c r="AZU191" s="321"/>
      <c r="AZV191" s="321"/>
      <c r="AZW191" s="376"/>
      <c r="AZX191" s="319"/>
      <c r="AZY191" s="319"/>
      <c r="AZZ191" s="319"/>
      <c r="BAA191" s="333"/>
      <c r="BAB191" s="376"/>
      <c r="BAC191" s="376"/>
      <c r="BAD191" s="376"/>
      <c r="BAE191" s="321"/>
      <c r="BAF191" s="321"/>
      <c r="BAG191" s="321"/>
      <c r="BAH191" s="376"/>
      <c r="BAI191" s="321"/>
      <c r="BAJ191" s="321"/>
      <c r="BAK191" s="321"/>
      <c r="BAL191" s="321"/>
      <c r="BAM191" s="376"/>
      <c r="BAN191" s="319"/>
      <c r="BAO191" s="319"/>
      <c r="BAP191" s="319"/>
      <c r="BAQ191" s="333"/>
      <c r="BAR191" s="376"/>
      <c r="BAS191" s="376"/>
      <c r="BAT191" s="376"/>
      <c r="BAU191" s="321"/>
      <c r="BAV191" s="321"/>
      <c r="BAW191" s="321"/>
      <c r="BAX191" s="376"/>
      <c r="BAY191" s="321"/>
      <c r="BAZ191" s="321"/>
      <c r="BBA191" s="321"/>
      <c r="BBB191" s="321"/>
      <c r="BBC191" s="376"/>
      <c r="BBD191" s="319"/>
      <c r="BBE191" s="319"/>
      <c r="BBF191" s="319"/>
      <c r="BBG191" s="333"/>
      <c r="BBH191" s="376"/>
      <c r="BBI191" s="376"/>
      <c r="BBJ191" s="376"/>
      <c r="BBK191" s="321"/>
      <c r="BBL191" s="321"/>
      <c r="BBM191" s="321"/>
      <c r="BBN191" s="376"/>
      <c r="BBO191" s="321"/>
      <c r="BBP191" s="321"/>
      <c r="BBQ191" s="321"/>
      <c r="BBR191" s="321"/>
      <c r="BBS191" s="376"/>
      <c r="BBT191" s="319"/>
      <c r="BBU191" s="319"/>
      <c r="BBV191" s="319"/>
      <c r="BBW191" s="333"/>
      <c r="BBX191" s="376"/>
      <c r="BBY191" s="376"/>
      <c r="BBZ191" s="376"/>
      <c r="BCA191" s="321"/>
      <c r="BCB191" s="321"/>
      <c r="BCC191" s="321"/>
      <c r="BCD191" s="376"/>
      <c r="BCE191" s="321"/>
      <c r="BCF191" s="321"/>
      <c r="BCG191" s="321"/>
      <c r="BCH191" s="321"/>
      <c r="BCI191" s="376"/>
      <c r="BCJ191" s="319"/>
      <c r="BCK191" s="319"/>
      <c r="BCL191" s="319"/>
      <c r="BCM191" s="333"/>
      <c r="BCN191" s="376"/>
      <c r="BCO191" s="376"/>
      <c r="BCP191" s="376"/>
      <c r="BCQ191" s="321"/>
      <c r="BCR191" s="321"/>
      <c r="BCS191" s="321"/>
      <c r="BCT191" s="376"/>
      <c r="BCU191" s="321"/>
      <c r="BCV191" s="321"/>
      <c r="BCW191" s="321"/>
      <c r="BCX191" s="321"/>
      <c r="BCY191" s="376"/>
      <c r="BCZ191" s="319"/>
      <c r="BDA191" s="319"/>
      <c r="BDB191" s="319"/>
      <c r="BDC191" s="333"/>
      <c r="BDD191" s="376"/>
      <c r="BDE191" s="376"/>
      <c r="BDF191" s="376"/>
      <c r="BDG191" s="321"/>
      <c r="BDH191" s="321"/>
      <c r="BDI191" s="321"/>
      <c r="BDJ191" s="376"/>
      <c r="BDK191" s="321"/>
      <c r="BDL191" s="321"/>
      <c r="BDM191" s="321"/>
      <c r="BDN191" s="321"/>
      <c r="BDO191" s="376"/>
      <c r="BDP191" s="319"/>
      <c r="BDQ191" s="319"/>
      <c r="BDR191" s="319"/>
      <c r="BDS191" s="333"/>
      <c r="BDT191" s="376"/>
      <c r="BDU191" s="376"/>
      <c r="BDV191" s="376"/>
      <c r="BDW191" s="321"/>
      <c r="BDX191" s="321"/>
      <c r="BDY191" s="321"/>
      <c r="BDZ191" s="376"/>
      <c r="BEA191" s="321"/>
      <c r="BEB191" s="321"/>
      <c r="BEC191" s="321"/>
      <c r="BED191" s="321"/>
      <c r="BEE191" s="376"/>
      <c r="BEF191" s="319"/>
      <c r="BEG191" s="319"/>
      <c r="BEH191" s="319"/>
      <c r="BEI191" s="333"/>
      <c r="BEJ191" s="376"/>
      <c r="BEK191" s="376"/>
      <c r="BEL191" s="376"/>
      <c r="BEM191" s="321"/>
      <c r="BEN191" s="321"/>
      <c r="BEO191" s="321"/>
      <c r="BEP191" s="376"/>
      <c r="BEQ191" s="321"/>
      <c r="BER191" s="321"/>
      <c r="BES191" s="321"/>
      <c r="BET191" s="321"/>
      <c r="BEU191" s="376"/>
      <c r="BEV191" s="319"/>
      <c r="BEW191" s="319"/>
      <c r="BEX191" s="319"/>
      <c r="BEY191" s="333"/>
      <c r="BEZ191" s="376"/>
      <c r="BFA191" s="376"/>
      <c r="BFB191" s="376"/>
      <c r="BFC191" s="321"/>
      <c r="BFD191" s="321"/>
      <c r="BFE191" s="321"/>
      <c r="BFF191" s="376"/>
      <c r="BFG191" s="321"/>
      <c r="BFH191" s="321"/>
      <c r="BFI191" s="321"/>
      <c r="BFJ191" s="321"/>
      <c r="BFK191" s="376"/>
      <c r="BFL191" s="319"/>
      <c r="BFM191" s="319"/>
      <c r="BFN191" s="319"/>
      <c r="BFO191" s="333"/>
      <c r="BFP191" s="376"/>
      <c r="BFQ191" s="376"/>
      <c r="BFR191" s="376"/>
      <c r="BFS191" s="321"/>
      <c r="BFT191" s="321"/>
      <c r="BFU191" s="321"/>
      <c r="BFV191" s="376"/>
      <c r="BFW191" s="321"/>
      <c r="BFX191" s="321"/>
      <c r="BFY191" s="321"/>
      <c r="BFZ191" s="321"/>
      <c r="BGA191" s="376"/>
      <c r="BGB191" s="319"/>
      <c r="BGC191" s="319"/>
      <c r="BGD191" s="319"/>
      <c r="BGE191" s="333"/>
      <c r="BGF191" s="376"/>
      <c r="BGG191" s="376"/>
      <c r="BGH191" s="376"/>
      <c r="BGI191" s="321"/>
      <c r="BGJ191" s="321"/>
      <c r="BGK191" s="321"/>
      <c r="BGL191" s="376"/>
      <c r="BGM191" s="321"/>
      <c r="BGN191" s="321"/>
      <c r="BGO191" s="321"/>
      <c r="BGP191" s="321"/>
      <c r="BGQ191" s="376"/>
      <c r="BGR191" s="319"/>
      <c r="BGS191" s="319"/>
      <c r="BGT191" s="319"/>
      <c r="BGU191" s="333"/>
      <c r="BGV191" s="376"/>
      <c r="BGW191" s="376"/>
      <c r="BGX191" s="376"/>
      <c r="BGY191" s="321"/>
      <c r="BGZ191" s="321"/>
      <c r="BHA191" s="321"/>
      <c r="BHB191" s="376"/>
      <c r="BHC191" s="321"/>
      <c r="BHD191" s="321"/>
      <c r="BHE191" s="321"/>
      <c r="BHF191" s="321"/>
      <c r="BHG191" s="376"/>
      <c r="BHH191" s="319"/>
      <c r="BHI191" s="319"/>
      <c r="BHJ191" s="319"/>
      <c r="BHK191" s="333"/>
      <c r="BHL191" s="376"/>
      <c r="BHM191" s="376"/>
      <c r="BHN191" s="376"/>
      <c r="BHO191" s="321"/>
      <c r="BHP191" s="321"/>
      <c r="BHQ191" s="321"/>
      <c r="BHR191" s="376"/>
      <c r="BHS191" s="321"/>
      <c r="BHT191" s="321"/>
      <c r="BHU191" s="321"/>
      <c r="BHV191" s="321"/>
      <c r="BHW191" s="376"/>
      <c r="BHX191" s="319"/>
      <c r="BHY191" s="319"/>
      <c r="BHZ191" s="319"/>
      <c r="BIA191" s="333"/>
      <c r="BIB191" s="376"/>
      <c r="BIC191" s="376"/>
      <c r="BID191" s="376"/>
      <c r="BIE191" s="321"/>
      <c r="BIF191" s="321"/>
      <c r="BIG191" s="321"/>
      <c r="BIH191" s="376"/>
      <c r="BII191" s="321"/>
      <c r="BIJ191" s="321"/>
      <c r="BIK191" s="321"/>
      <c r="BIL191" s="321"/>
      <c r="BIM191" s="376"/>
      <c r="BIN191" s="319"/>
      <c r="BIO191" s="319"/>
      <c r="BIP191" s="319"/>
      <c r="BIQ191" s="333"/>
      <c r="BIR191" s="376"/>
      <c r="BIS191" s="376"/>
      <c r="BIT191" s="376"/>
      <c r="BIU191" s="321"/>
      <c r="BIV191" s="321"/>
      <c r="BIW191" s="321"/>
      <c r="BIX191" s="376"/>
      <c r="BIY191" s="321"/>
      <c r="BIZ191" s="321"/>
      <c r="BJA191" s="321"/>
      <c r="BJB191" s="321"/>
      <c r="BJC191" s="376"/>
      <c r="BJD191" s="319"/>
      <c r="BJE191" s="319"/>
      <c r="BJF191" s="319"/>
      <c r="BJG191" s="333"/>
      <c r="BJH191" s="376"/>
      <c r="BJI191" s="376"/>
      <c r="BJJ191" s="376"/>
      <c r="BJK191" s="321"/>
      <c r="BJL191" s="321"/>
      <c r="BJM191" s="321"/>
      <c r="BJN191" s="376"/>
      <c r="BJO191" s="321"/>
      <c r="BJP191" s="321"/>
      <c r="BJQ191" s="321"/>
      <c r="BJR191" s="321"/>
      <c r="BJS191" s="376"/>
      <c r="BJT191" s="319"/>
      <c r="BJU191" s="319"/>
      <c r="BJV191" s="319"/>
      <c r="BJW191" s="333"/>
      <c r="BJX191" s="376"/>
      <c r="BJY191" s="376"/>
      <c r="BJZ191" s="376"/>
      <c r="BKA191" s="321"/>
      <c r="BKB191" s="321"/>
      <c r="BKC191" s="321"/>
      <c r="BKD191" s="376"/>
      <c r="BKE191" s="321"/>
      <c r="BKF191" s="321"/>
      <c r="BKG191" s="321"/>
      <c r="BKH191" s="321"/>
      <c r="BKI191" s="376"/>
      <c r="BKJ191" s="319"/>
      <c r="BKK191" s="319"/>
      <c r="BKL191" s="319"/>
      <c r="BKM191" s="333"/>
      <c r="BKN191" s="376"/>
      <c r="BKO191" s="376"/>
      <c r="BKP191" s="376"/>
      <c r="BKQ191" s="321"/>
      <c r="BKR191" s="321"/>
      <c r="BKS191" s="321"/>
      <c r="BKT191" s="376"/>
      <c r="BKU191" s="321"/>
      <c r="BKV191" s="321"/>
      <c r="BKW191" s="321"/>
      <c r="BKX191" s="321"/>
      <c r="BKY191" s="376"/>
      <c r="BKZ191" s="319"/>
      <c r="BLA191" s="319"/>
      <c r="BLB191" s="319"/>
      <c r="BLC191" s="333"/>
      <c r="BLD191" s="376"/>
      <c r="BLE191" s="376"/>
      <c r="BLF191" s="376"/>
      <c r="BLG191" s="321"/>
      <c r="BLH191" s="321"/>
      <c r="BLI191" s="321"/>
      <c r="BLJ191" s="376"/>
      <c r="BLK191" s="321"/>
      <c r="BLL191" s="321"/>
      <c r="BLM191" s="321"/>
      <c r="BLN191" s="321"/>
      <c r="BLO191" s="376"/>
      <c r="BLP191" s="319"/>
      <c r="BLQ191" s="319"/>
      <c r="BLR191" s="319"/>
      <c r="BLS191" s="333"/>
      <c r="BLT191" s="376"/>
      <c r="BLU191" s="376"/>
      <c r="BLV191" s="376"/>
      <c r="BLW191" s="321"/>
      <c r="BLX191" s="321"/>
      <c r="BLY191" s="321"/>
      <c r="BLZ191" s="376"/>
      <c r="BMA191" s="321"/>
      <c r="BMB191" s="321"/>
      <c r="BMC191" s="321"/>
      <c r="BMD191" s="321"/>
      <c r="BME191" s="376"/>
      <c r="BMF191" s="319"/>
      <c r="BMG191" s="319"/>
      <c r="BMH191" s="319"/>
      <c r="BMI191" s="333"/>
      <c r="BMJ191" s="376"/>
      <c r="BMK191" s="376"/>
      <c r="BML191" s="376"/>
      <c r="BMM191" s="321"/>
      <c r="BMN191" s="321"/>
      <c r="BMO191" s="321"/>
      <c r="BMP191" s="376"/>
      <c r="BMQ191" s="321"/>
      <c r="BMR191" s="321"/>
      <c r="BMS191" s="321"/>
      <c r="BMT191" s="321"/>
      <c r="BMU191" s="376"/>
      <c r="BMV191" s="319"/>
      <c r="BMW191" s="319"/>
      <c r="BMX191" s="319"/>
      <c r="BMY191" s="333"/>
      <c r="BMZ191" s="376"/>
      <c r="BNA191" s="376"/>
      <c r="BNB191" s="376"/>
      <c r="BNC191" s="321"/>
      <c r="BND191" s="321"/>
      <c r="BNE191" s="321"/>
      <c r="BNF191" s="376"/>
      <c r="BNG191" s="321"/>
      <c r="BNH191" s="321"/>
      <c r="BNI191" s="321"/>
      <c r="BNJ191" s="321"/>
      <c r="BNK191" s="376"/>
      <c r="BNL191" s="319"/>
      <c r="BNM191" s="319"/>
      <c r="BNN191" s="319"/>
      <c r="BNO191" s="333"/>
      <c r="BNP191" s="376"/>
      <c r="BNQ191" s="376"/>
      <c r="BNR191" s="376"/>
      <c r="BNS191" s="321"/>
      <c r="BNT191" s="321"/>
      <c r="BNU191" s="321"/>
      <c r="BNV191" s="376"/>
      <c r="BNW191" s="321"/>
      <c r="BNX191" s="321"/>
      <c r="BNY191" s="321"/>
      <c r="BNZ191" s="321"/>
      <c r="BOA191" s="376"/>
      <c r="BOB191" s="319"/>
      <c r="BOC191" s="319"/>
      <c r="BOD191" s="319"/>
      <c r="BOE191" s="333"/>
      <c r="BOF191" s="376"/>
      <c r="BOG191" s="376"/>
      <c r="BOH191" s="376"/>
      <c r="BOI191" s="321"/>
      <c r="BOJ191" s="321"/>
      <c r="BOK191" s="321"/>
      <c r="BOL191" s="376"/>
      <c r="BOM191" s="321"/>
      <c r="BON191" s="321"/>
      <c r="BOO191" s="321"/>
      <c r="BOP191" s="321"/>
      <c r="BOQ191" s="376"/>
      <c r="BOR191" s="319"/>
      <c r="BOS191" s="319"/>
      <c r="BOT191" s="319"/>
      <c r="BOU191" s="333"/>
      <c r="BOV191" s="376"/>
      <c r="BOW191" s="376"/>
      <c r="BOX191" s="376"/>
      <c r="BOY191" s="321"/>
      <c r="BOZ191" s="321"/>
      <c r="BPA191" s="321"/>
      <c r="BPB191" s="376"/>
      <c r="BPC191" s="321"/>
      <c r="BPD191" s="321"/>
      <c r="BPE191" s="321"/>
      <c r="BPF191" s="321"/>
      <c r="BPG191" s="376"/>
      <c r="BPH191" s="319"/>
      <c r="BPI191" s="319"/>
      <c r="BPJ191" s="319"/>
      <c r="BPK191" s="333"/>
      <c r="BPL191" s="376"/>
      <c r="BPM191" s="376"/>
      <c r="BPN191" s="376"/>
      <c r="BPO191" s="321"/>
      <c r="BPP191" s="321"/>
      <c r="BPQ191" s="321"/>
      <c r="BPR191" s="376"/>
      <c r="BPS191" s="321"/>
      <c r="BPT191" s="321"/>
      <c r="BPU191" s="321"/>
      <c r="BPV191" s="321"/>
      <c r="BPW191" s="376"/>
      <c r="BPX191" s="319"/>
      <c r="BPY191" s="319"/>
      <c r="BPZ191" s="319"/>
      <c r="BQA191" s="333"/>
      <c r="BQB191" s="376"/>
      <c r="BQC191" s="376"/>
      <c r="BQD191" s="376"/>
      <c r="BQE191" s="321"/>
      <c r="BQF191" s="321"/>
      <c r="BQG191" s="321"/>
      <c r="BQH191" s="376"/>
      <c r="BQI191" s="321"/>
      <c r="BQJ191" s="321"/>
      <c r="BQK191" s="321"/>
      <c r="BQL191" s="321"/>
      <c r="BQM191" s="376"/>
      <c r="BQN191" s="319"/>
      <c r="BQO191" s="319"/>
      <c r="BQP191" s="319"/>
      <c r="BQQ191" s="333"/>
      <c r="BQR191" s="376"/>
      <c r="BQS191" s="376"/>
      <c r="BQT191" s="376"/>
      <c r="BQU191" s="321"/>
      <c r="BQV191" s="321"/>
      <c r="BQW191" s="321"/>
      <c r="BQX191" s="376"/>
      <c r="BQY191" s="321"/>
      <c r="BQZ191" s="321"/>
      <c r="BRA191" s="321"/>
      <c r="BRB191" s="321"/>
      <c r="BRC191" s="376"/>
      <c r="BRD191" s="319"/>
      <c r="BRE191" s="319"/>
      <c r="BRF191" s="319"/>
      <c r="BRG191" s="333"/>
      <c r="BRH191" s="376"/>
      <c r="BRI191" s="376"/>
      <c r="BRJ191" s="376"/>
      <c r="BRK191" s="321"/>
      <c r="BRL191" s="321"/>
      <c r="BRM191" s="321"/>
      <c r="BRN191" s="376"/>
      <c r="BRO191" s="321"/>
      <c r="BRP191" s="321"/>
      <c r="BRQ191" s="321"/>
      <c r="BRR191" s="321"/>
      <c r="BRS191" s="376"/>
      <c r="BRT191" s="319"/>
      <c r="BRU191" s="319"/>
      <c r="BRV191" s="319"/>
      <c r="BRW191" s="333"/>
      <c r="BRX191" s="376"/>
      <c r="BRY191" s="376"/>
      <c r="BRZ191" s="376"/>
      <c r="BSA191" s="321"/>
      <c r="BSB191" s="321"/>
      <c r="BSC191" s="321"/>
      <c r="BSD191" s="376"/>
      <c r="BSE191" s="321"/>
      <c r="BSF191" s="321"/>
      <c r="BSG191" s="321"/>
      <c r="BSH191" s="321"/>
      <c r="BSI191" s="376"/>
      <c r="BSJ191" s="319"/>
      <c r="BSK191" s="319"/>
      <c r="BSL191" s="319"/>
      <c r="BSM191" s="333"/>
      <c r="BSN191" s="376"/>
      <c r="BSO191" s="376"/>
      <c r="BSP191" s="376"/>
      <c r="BSQ191" s="321"/>
      <c r="BSR191" s="321"/>
      <c r="BSS191" s="321"/>
      <c r="BST191" s="376"/>
      <c r="BSU191" s="321"/>
      <c r="BSV191" s="321"/>
      <c r="BSW191" s="321"/>
      <c r="BSX191" s="321"/>
      <c r="BSY191" s="376"/>
      <c r="BSZ191" s="319"/>
      <c r="BTA191" s="319"/>
      <c r="BTB191" s="319"/>
      <c r="BTC191" s="333"/>
      <c r="BTD191" s="376"/>
      <c r="BTE191" s="376"/>
      <c r="BTF191" s="376"/>
      <c r="BTG191" s="321"/>
      <c r="BTH191" s="321"/>
      <c r="BTI191" s="321"/>
      <c r="BTJ191" s="376"/>
      <c r="BTK191" s="321"/>
      <c r="BTL191" s="321"/>
      <c r="BTM191" s="321"/>
      <c r="BTN191" s="321"/>
      <c r="BTO191" s="376"/>
      <c r="BTP191" s="319"/>
      <c r="BTQ191" s="319"/>
      <c r="BTR191" s="319"/>
      <c r="BTS191" s="333"/>
      <c r="BTT191" s="376"/>
      <c r="BTU191" s="376"/>
      <c r="BTV191" s="376"/>
      <c r="BTW191" s="321"/>
      <c r="BTX191" s="321"/>
      <c r="BTY191" s="321"/>
      <c r="BTZ191" s="376"/>
      <c r="BUA191" s="321"/>
      <c r="BUB191" s="321"/>
      <c r="BUC191" s="321"/>
      <c r="BUD191" s="321"/>
      <c r="BUE191" s="376"/>
      <c r="BUF191" s="319"/>
      <c r="BUG191" s="319"/>
      <c r="BUH191" s="319"/>
      <c r="BUI191" s="333"/>
      <c r="BUJ191" s="376"/>
      <c r="BUK191" s="376"/>
      <c r="BUL191" s="376"/>
      <c r="BUM191" s="321"/>
      <c r="BUN191" s="321"/>
      <c r="BUO191" s="321"/>
      <c r="BUP191" s="376"/>
      <c r="BUQ191" s="321"/>
      <c r="BUR191" s="321"/>
      <c r="BUS191" s="321"/>
      <c r="BUT191" s="321"/>
      <c r="BUU191" s="376"/>
      <c r="BUV191" s="319"/>
      <c r="BUW191" s="319"/>
      <c r="BUX191" s="319"/>
      <c r="BUY191" s="333"/>
      <c r="BUZ191" s="376"/>
      <c r="BVA191" s="376"/>
      <c r="BVB191" s="376"/>
      <c r="BVC191" s="321"/>
      <c r="BVD191" s="321"/>
      <c r="BVE191" s="321"/>
      <c r="BVF191" s="376"/>
      <c r="BVG191" s="321"/>
      <c r="BVH191" s="321"/>
      <c r="BVI191" s="321"/>
      <c r="BVJ191" s="321"/>
      <c r="BVK191" s="376"/>
      <c r="BVL191" s="319"/>
      <c r="BVM191" s="319"/>
      <c r="BVN191" s="319"/>
      <c r="BVO191" s="333"/>
      <c r="BVP191" s="376"/>
      <c r="BVQ191" s="376"/>
      <c r="BVR191" s="376"/>
      <c r="BVS191" s="321"/>
      <c r="BVT191" s="321"/>
      <c r="BVU191" s="321"/>
      <c r="BVV191" s="376"/>
      <c r="BVW191" s="321"/>
      <c r="BVX191" s="321"/>
      <c r="BVY191" s="321"/>
      <c r="BVZ191" s="321"/>
      <c r="BWA191" s="376"/>
      <c r="BWB191" s="319"/>
      <c r="BWC191" s="319"/>
      <c r="BWD191" s="319"/>
      <c r="BWE191" s="333"/>
      <c r="BWF191" s="376"/>
      <c r="BWG191" s="376"/>
      <c r="BWH191" s="376"/>
      <c r="BWI191" s="321"/>
      <c r="BWJ191" s="321"/>
      <c r="BWK191" s="321"/>
      <c r="BWL191" s="376"/>
      <c r="BWM191" s="321"/>
      <c r="BWN191" s="321"/>
      <c r="BWO191" s="321"/>
      <c r="BWP191" s="321"/>
      <c r="BWQ191" s="376"/>
      <c r="BWR191" s="319"/>
      <c r="BWS191" s="319"/>
      <c r="BWT191" s="319"/>
      <c r="BWU191" s="333"/>
      <c r="BWV191" s="376"/>
      <c r="BWW191" s="376"/>
      <c r="BWX191" s="376"/>
      <c r="BWY191" s="321"/>
      <c r="BWZ191" s="321"/>
      <c r="BXA191" s="321"/>
      <c r="BXB191" s="376"/>
      <c r="BXC191" s="321"/>
      <c r="BXD191" s="321"/>
      <c r="BXE191" s="321"/>
      <c r="BXF191" s="321"/>
      <c r="BXG191" s="376"/>
      <c r="BXH191" s="319"/>
      <c r="BXI191" s="319"/>
      <c r="BXJ191" s="319"/>
      <c r="BXK191" s="333"/>
      <c r="BXL191" s="376"/>
      <c r="BXM191" s="376"/>
      <c r="BXN191" s="376"/>
      <c r="BXO191" s="321"/>
      <c r="BXP191" s="321"/>
      <c r="BXQ191" s="321"/>
      <c r="BXR191" s="376"/>
      <c r="BXS191" s="321"/>
      <c r="BXT191" s="321"/>
      <c r="BXU191" s="321"/>
      <c r="BXV191" s="321"/>
      <c r="BXW191" s="376"/>
      <c r="BXX191" s="319"/>
      <c r="BXY191" s="319"/>
      <c r="BXZ191" s="319"/>
      <c r="BYA191" s="333"/>
      <c r="BYB191" s="376"/>
      <c r="BYC191" s="376"/>
      <c r="BYD191" s="376"/>
      <c r="BYE191" s="321"/>
      <c r="BYF191" s="321"/>
      <c r="BYG191" s="321"/>
      <c r="BYH191" s="376"/>
      <c r="BYI191" s="321"/>
      <c r="BYJ191" s="321"/>
      <c r="BYK191" s="321"/>
      <c r="BYL191" s="321"/>
      <c r="BYM191" s="376"/>
      <c r="BYN191" s="319"/>
      <c r="BYO191" s="319"/>
      <c r="BYP191" s="319"/>
      <c r="BYQ191" s="333"/>
      <c r="BYR191" s="376"/>
      <c r="BYS191" s="376"/>
      <c r="BYT191" s="376"/>
      <c r="BYU191" s="321"/>
      <c r="BYV191" s="321"/>
      <c r="BYW191" s="321"/>
      <c r="BYX191" s="376"/>
      <c r="BYY191" s="321"/>
      <c r="BYZ191" s="321"/>
      <c r="BZA191" s="321"/>
      <c r="BZB191" s="321"/>
      <c r="BZC191" s="376"/>
      <c r="BZD191" s="319"/>
      <c r="BZE191" s="319"/>
      <c r="BZF191" s="319"/>
      <c r="BZG191" s="333"/>
      <c r="BZH191" s="376"/>
      <c r="BZI191" s="376"/>
      <c r="BZJ191" s="376"/>
      <c r="BZK191" s="321"/>
      <c r="BZL191" s="321"/>
      <c r="BZM191" s="321"/>
      <c r="BZN191" s="376"/>
      <c r="BZO191" s="321"/>
      <c r="BZP191" s="321"/>
      <c r="BZQ191" s="321"/>
      <c r="BZR191" s="321"/>
      <c r="BZS191" s="376"/>
      <c r="BZT191" s="319"/>
      <c r="BZU191" s="319"/>
      <c r="BZV191" s="319"/>
      <c r="BZW191" s="333"/>
      <c r="BZX191" s="376"/>
      <c r="BZY191" s="376"/>
      <c r="BZZ191" s="376"/>
      <c r="CAA191" s="321"/>
      <c r="CAB191" s="321"/>
      <c r="CAC191" s="321"/>
      <c r="CAD191" s="376"/>
      <c r="CAE191" s="321"/>
      <c r="CAF191" s="321"/>
      <c r="CAG191" s="321"/>
      <c r="CAH191" s="321"/>
      <c r="CAI191" s="376"/>
      <c r="CAJ191" s="319"/>
      <c r="CAK191" s="319"/>
      <c r="CAL191" s="319"/>
      <c r="CAM191" s="333"/>
      <c r="CAN191" s="376"/>
      <c r="CAO191" s="376"/>
      <c r="CAP191" s="376"/>
      <c r="CAQ191" s="321"/>
      <c r="CAR191" s="321"/>
      <c r="CAS191" s="321"/>
      <c r="CAT191" s="376"/>
      <c r="CAU191" s="321"/>
      <c r="CAV191" s="321"/>
      <c r="CAW191" s="321"/>
      <c r="CAX191" s="321"/>
      <c r="CAY191" s="376"/>
      <c r="CAZ191" s="319"/>
      <c r="CBA191" s="319"/>
      <c r="CBB191" s="319"/>
      <c r="CBC191" s="333"/>
      <c r="CBD191" s="376"/>
      <c r="CBE191" s="376"/>
      <c r="CBF191" s="376"/>
      <c r="CBG191" s="321"/>
      <c r="CBH191" s="321"/>
      <c r="CBI191" s="321"/>
      <c r="CBJ191" s="376"/>
      <c r="CBK191" s="321"/>
      <c r="CBL191" s="321"/>
      <c r="CBM191" s="321"/>
      <c r="CBN191" s="321"/>
      <c r="CBO191" s="376"/>
      <c r="CBP191" s="319"/>
      <c r="CBQ191" s="319"/>
      <c r="CBR191" s="319"/>
      <c r="CBS191" s="333"/>
      <c r="CBT191" s="376"/>
      <c r="CBU191" s="376"/>
      <c r="CBV191" s="376"/>
      <c r="CBW191" s="321"/>
      <c r="CBX191" s="321"/>
      <c r="CBY191" s="321"/>
      <c r="CBZ191" s="376"/>
      <c r="CCA191" s="321"/>
      <c r="CCB191" s="321"/>
      <c r="CCC191" s="321"/>
      <c r="CCD191" s="321"/>
      <c r="CCE191" s="376"/>
      <c r="CCF191" s="319"/>
      <c r="CCG191" s="319"/>
      <c r="CCH191" s="319"/>
      <c r="CCI191" s="333"/>
      <c r="CCJ191" s="376"/>
      <c r="CCK191" s="376"/>
      <c r="CCL191" s="376"/>
      <c r="CCM191" s="321"/>
      <c r="CCN191" s="321"/>
      <c r="CCO191" s="321"/>
      <c r="CCP191" s="376"/>
      <c r="CCQ191" s="321"/>
      <c r="CCR191" s="321"/>
      <c r="CCS191" s="321"/>
      <c r="CCT191" s="321"/>
      <c r="CCU191" s="376"/>
      <c r="CCV191" s="319"/>
      <c r="CCW191" s="319"/>
      <c r="CCX191" s="319"/>
      <c r="CCY191" s="333"/>
      <c r="CCZ191" s="376"/>
      <c r="CDA191" s="376"/>
      <c r="CDB191" s="376"/>
      <c r="CDC191" s="321"/>
      <c r="CDD191" s="321"/>
      <c r="CDE191" s="321"/>
      <c r="CDF191" s="376"/>
      <c r="CDG191" s="321"/>
      <c r="CDH191" s="321"/>
      <c r="CDI191" s="321"/>
      <c r="CDJ191" s="321"/>
      <c r="CDK191" s="376"/>
      <c r="CDL191" s="319"/>
      <c r="CDM191" s="319"/>
      <c r="CDN191" s="319"/>
      <c r="CDO191" s="333"/>
      <c r="CDP191" s="376"/>
      <c r="CDQ191" s="376"/>
      <c r="CDR191" s="376"/>
      <c r="CDS191" s="321"/>
      <c r="CDT191" s="321"/>
      <c r="CDU191" s="321"/>
      <c r="CDV191" s="376"/>
      <c r="CDW191" s="321"/>
      <c r="CDX191" s="321"/>
      <c r="CDY191" s="321"/>
      <c r="CDZ191" s="321"/>
      <c r="CEA191" s="376"/>
      <c r="CEB191" s="319"/>
      <c r="CEC191" s="319"/>
      <c r="CED191" s="319"/>
      <c r="CEE191" s="333"/>
      <c r="CEF191" s="376"/>
      <c r="CEG191" s="376"/>
      <c r="CEH191" s="376"/>
      <c r="CEI191" s="321"/>
      <c r="CEJ191" s="321"/>
      <c r="CEK191" s="321"/>
      <c r="CEL191" s="376"/>
      <c r="CEM191" s="321"/>
      <c r="CEN191" s="321"/>
      <c r="CEO191" s="321"/>
      <c r="CEP191" s="321"/>
      <c r="CEQ191" s="376"/>
      <c r="CER191" s="319"/>
      <c r="CES191" s="319"/>
      <c r="CET191" s="319"/>
      <c r="CEU191" s="333"/>
      <c r="CEV191" s="376"/>
      <c r="CEW191" s="376"/>
      <c r="CEX191" s="376"/>
      <c r="CEY191" s="321"/>
      <c r="CEZ191" s="321"/>
      <c r="CFA191" s="321"/>
      <c r="CFB191" s="376"/>
      <c r="CFC191" s="321"/>
      <c r="CFD191" s="321"/>
      <c r="CFE191" s="321"/>
      <c r="CFF191" s="321"/>
      <c r="CFG191" s="376"/>
      <c r="CFH191" s="319"/>
      <c r="CFI191" s="319"/>
      <c r="CFJ191" s="319"/>
      <c r="CFK191" s="333"/>
      <c r="CFL191" s="376"/>
      <c r="CFM191" s="376"/>
      <c r="CFN191" s="376"/>
      <c r="CFO191" s="321"/>
      <c r="CFP191" s="321"/>
      <c r="CFQ191" s="321"/>
      <c r="CFR191" s="376"/>
      <c r="CFS191" s="321"/>
      <c r="CFT191" s="321"/>
      <c r="CFU191" s="321"/>
      <c r="CFV191" s="321"/>
      <c r="CFW191" s="376"/>
      <c r="CFX191" s="319"/>
      <c r="CFY191" s="319"/>
      <c r="CFZ191" s="319"/>
      <c r="CGA191" s="333"/>
      <c r="CGB191" s="376"/>
      <c r="CGC191" s="376"/>
      <c r="CGD191" s="376"/>
      <c r="CGE191" s="321"/>
      <c r="CGF191" s="321"/>
      <c r="CGG191" s="321"/>
      <c r="CGH191" s="376"/>
      <c r="CGI191" s="321"/>
      <c r="CGJ191" s="321"/>
      <c r="CGK191" s="321"/>
      <c r="CGL191" s="321"/>
      <c r="CGM191" s="376"/>
      <c r="CGN191" s="319"/>
      <c r="CGO191" s="319"/>
      <c r="CGP191" s="319"/>
      <c r="CGQ191" s="333"/>
      <c r="CGR191" s="376"/>
      <c r="CGS191" s="376"/>
      <c r="CGT191" s="376"/>
      <c r="CGU191" s="321"/>
      <c r="CGV191" s="321"/>
      <c r="CGW191" s="321"/>
      <c r="CGX191" s="376"/>
      <c r="CGY191" s="321"/>
      <c r="CGZ191" s="321"/>
      <c r="CHA191" s="321"/>
      <c r="CHB191" s="321"/>
      <c r="CHC191" s="376"/>
      <c r="CHD191" s="319"/>
      <c r="CHE191" s="319"/>
      <c r="CHF191" s="319"/>
      <c r="CHG191" s="333"/>
      <c r="CHH191" s="376"/>
      <c r="CHI191" s="376"/>
      <c r="CHJ191" s="376"/>
      <c r="CHK191" s="321"/>
      <c r="CHL191" s="321"/>
      <c r="CHM191" s="321"/>
      <c r="CHN191" s="376"/>
      <c r="CHO191" s="321"/>
      <c r="CHP191" s="321"/>
      <c r="CHQ191" s="321"/>
      <c r="CHR191" s="321"/>
      <c r="CHS191" s="376"/>
      <c r="CHT191" s="319"/>
      <c r="CHU191" s="319"/>
      <c r="CHV191" s="319"/>
      <c r="CHW191" s="333"/>
      <c r="CHX191" s="376"/>
      <c r="CHY191" s="376"/>
      <c r="CHZ191" s="376"/>
      <c r="CIA191" s="321"/>
      <c r="CIB191" s="321"/>
      <c r="CIC191" s="321"/>
      <c r="CID191" s="376"/>
      <c r="CIE191" s="321"/>
      <c r="CIF191" s="321"/>
      <c r="CIG191" s="321"/>
      <c r="CIH191" s="321"/>
      <c r="CII191" s="376"/>
      <c r="CIJ191" s="319"/>
      <c r="CIK191" s="319"/>
      <c r="CIL191" s="319"/>
      <c r="CIM191" s="333"/>
      <c r="CIN191" s="376"/>
      <c r="CIO191" s="376"/>
      <c r="CIP191" s="376"/>
      <c r="CIQ191" s="321"/>
      <c r="CIR191" s="321"/>
      <c r="CIS191" s="321"/>
      <c r="CIT191" s="376"/>
      <c r="CIU191" s="321"/>
      <c r="CIV191" s="321"/>
      <c r="CIW191" s="321"/>
      <c r="CIX191" s="321"/>
      <c r="CIY191" s="376"/>
      <c r="CIZ191" s="319"/>
      <c r="CJA191" s="319"/>
      <c r="CJB191" s="319"/>
      <c r="CJC191" s="333"/>
      <c r="CJD191" s="376"/>
      <c r="CJE191" s="376"/>
      <c r="CJF191" s="376"/>
      <c r="CJG191" s="321"/>
      <c r="CJH191" s="321"/>
      <c r="CJI191" s="321"/>
      <c r="CJJ191" s="376"/>
      <c r="CJK191" s="321"/>
      <c r="CJL191" s="321"/>
      <c r="CJM191" s="321"/>
      <c r="CJN191" s="321"/>
      <c r="CJO191" s="376"/>
      <c r="CJP191" s="319"/>
      <c r="CJQ191" s="319"/>
      <c r="CJR191" s="319"/>
      <c r="CJS191" s="333"/>
      <c r="CJT191" s="376"/>
      <c r="CJU191" s="376"/>
      <c r="CJV191" s="376"/>
      <c r="CJW191" s="321"/>
      <c r="CJX191" s="321"/>
      <c r="CJY191" s="321"/>
      <c r="CJZ191" s="376"/>
      <c r="CKA191" s="321"/>
      <c r="CKB191" s="321"/>
      <c r="CKC191" s="321"/>
      <c r="CKD191" s="321"/>
      <c r="CKE191" s="376"/>
      <c r="CKF191" s="319"/>
      <c r="CKG191" s="319"/>
      <c r="CKH191" s="319"/>
      <c r="CKI191" s="333"/>
      <c r="CKJ191" s="376"/>
      <c r="CKK191" s="376"/>
      <c r="CKL191" s="376"/>
      <c r="CKM191" s="321"/>
      <c r="CKN191" s="321"/>
      <c r="CKO191" s="321"/>
      <c r="CKP191" s="376"/>
      <c r="CKQ191" s="321"/>
      <c r="CKR191" s="321"/>
      <c r="CKS191" s="321"/>
      <c r="CKT191" s="321"/>
      <c r="CKU191" s="376"/>
      <c r="CKV191" s="319"/>
      <c r="CKW191" s="319"/>
      <c r="CKX191" s="319"/>
      <c r="CKY191" s="333"/>
      <c r="CKZ191" s="376"/>
      <c r="CLA191" s="376"/>
      <c r="CLB191" s="376"/>
      <c r="CLC191" s="321"/>
      <c r="CLD191" s="321"/>
      <c r="CLE191" s="321"/>
      <c r="CLF191" s="376"/>
      <c r="CLG191" s="321"/>
      <c r="CLH191" s="321"/>
      <c r="CLI191" s="321"/>
      <c r="CLJ191" s="321"/>
      <c r="CLK191" s="376"/>
      <c r="CLL191" s="319"/>
      <c r="CLM191" s="319"/>
      <c r="CLN191" s="319"/>
      <c r="CLO191" s="333"/>
      <c r="CLP191" s="376"/>
      <c r="CLQ191" s="376"/>
      <c r="CLR191" s="376"/>
      <c r="CLS191" s="321"/>
      <c r="CLT191" s="321"/>
      <c r="CLU191" s="321"/>
      <c r="CLV191" s="376"/>
      <c r="CLW191" s="321"/>
      <c r="CLX191" s="321"/>
      <c r="CLY191" s="321"/>
      <c r="CLZ191" s="321"/>
      <c r="CMA191" s="376"/>
      <c r="CMB191" s="319"/>
      <c r="CMC191" s="319"/>
      <c r="CMD191" s="319"/>
      <c r="CME191" s="333"/>
      <c r="CMF191" s="376"/>
      <c r="CMG191" s="376"/>
      <c r="CMH191" s="376"/>
      <c r="CMI191" s="321"/>
      <c r="CMJ191" s="321"/>
      <c r="CMK191" s="321"/>
      <c r="CML191" s="376"/>
      <c r="CMM191" s="321"/>
      <c r="CMN191" s="321"/>
      <c r="CMO191" s="321"/>
      <c r="CMP191" s="321"/>
      <c r="CMQ191" s="376"/>
      <c r="CMR191" s="319"/>
      <c r="CMS191" s="319"/>
      <c r="CMT191" s="319"/>
      <c r="CMU191" s="333"/>
      <c r="CMV191" s="376"/>
      <c r="CMW191" s="376"/>
      <c r="CMX191" s="376"/>
      <c r="CMY191" s="321"/>
      <c r="CMZ191" s="321"/>
      <c r="CNA191" s="321"/>
      <c r="CNB191" s="376"/>
      <c r="CNC191" s="321"/>
      <c r="CND191" s="321"/>
      <c r="CNE191" s="321"/>
      <c r="CNF191" s="321"/>
      <c r="CNG191" s="376"/>
      <c r="CNH191" s="319"/>
      <c r="CNI191" s="319"/>
      <c r="CNJ191" s="319"/>
      <c r="CNK191" s="333"/>
      <c r="CNL191" s="376"/>
      <c r="CNM191" s="376"/>
      <c r="CNN191" s="376"/>
      <c r="CNO191" s="321"/>
      <c r="CNP191" s="321"/>
      <c r="CNQ191" s="321"/>
      <c r="CNR191" s="376"/>
      <c r="CNS191" s="321"/>
      <c r="CNT191" s="321"/>
      <c r="CNU191" s="321"/>
      <c r="CNV191" s="321"/>
      <c r="CNW191" s="376"/>
      <c r="CNX191" s="319"/>
      <c r="CNY191" s="319"/>
      <c r="CNZ191" s="319"/>
      <c r="COA191" s="333"/>
      <c r="COB191" s="376"/>
      <c r="COC191" s="376"/>
      <c r="COD191" s="376"/>
      <c r="COE191" s="321"/>
      <c r="COF191" s="321"/>
      <c r="COG191" s="321"/>
      <c r="COH191" s="376"/>
      <c r="COI191" s="321"/>
      <c r="COJ191" s="321"/>
      <c r="COK191" s="321"/>
      <c r="COL191" s="321"/>
      <c r="COM191" s="376"/>
      <c r="CON191" s="319"/>
      <c r="COO191" s="319"/>
      <c r="COP191" s="319"/>
      <c r="COQ191" s="333"/>
      <c r="COR191" s="376"/>
      <c r="COS191" s="376"/>
      <c r="COT191" s="376"/>
      <c r="COU191" s="321"/>
      <c r="COV191" s="321"/>
      <c r="COW191" s="321"/>
      <c r="COX191" s="376"/>
      <c r="COY191" s="321"/>
      <c r="COZ191" s="321"/>
      <c r="CPA191" s="321"/>
      <c r="CPB191" s="321"/>
      <c r="CPC191" s="376"/>
      <c r="CPD191" s="319"/>
      <c r="CPE191" s="319"/>
      <c r="CPF191" s="319"/>
      <c r="CPG191" s="333"/>
      <c r="CPH191" s="376"/>
      <c r="CPI191" s="376"/>
      <c r="CPJ191" s="376"/>
      <c r="CPK191" s="321"/>
      <c r="CPL191" s="321"/>
      <c r="CPM191" s="321"/>
      <c r="CPN191" s="376"/>
      <c r="CPO191" s="321"/>
      <c r="CPP191" s="321"/>
      <c r="CPQ191" s="321"/>
      <c r="CPR191" s="321"/>
      <c r="CPS191" s="376"/>
      <c r="CPT191" s="319"/>
      <c r="CPU191" s="319"/>
      <c r="CPV191" s="319"/>
      <c r="CPW191" s="333"/>
      <c r="CPX191" s="376"/>
      <c r="CPY191" s="376"/>
      <c r="CPZ191" s="376"/>
      <c r="CQA191" s="321"/>
      <c r="CQB191" s="321"/>
      <c r="CQC191" s="321"/>
      <c r="CQD191" s="376"/>
      <c r="CQE191" s="321"/>
      <c r="CQF191" s="321"/>
      <c r="CQG191" s="321"/>
      <c r="CQH191" s="321"/>
      <c r="CQI191" s="376"/>
      <c r="CQJ191" s="319"/>
      <c r="CQK191" s="319"/>
      <c r="CQL191" s="319"/>
      <c r="CQM191" s="333"/>
      <c r="CQN191" s="376"/>
      <c r="CQO191" s="376"/>
      <c r="CQP191" s="376"/>
      <c r="CQQ191" s="321"/>
      <c r="CQR191" s="321"/>
      <c r="CQS191" s="321"/>
      <c r="CQT191" s="376"/>
      <c r="CQU191" s="321"/>
      <c r="CQV191" s="321"/>
      <c r="CQW191" s="321"/>
      <c r="CQX191" s="321"/>
      <c r="CQY191" s="376"/>
      <c r="CQZ191" s="319"/>
      <c r="CRA191" s="319"/>
      <c r="CRB191" s="319"/>
      <c r="CRC191" s="333"/>
      <c r="CRD191" s="376"/>
      <c r="CRE191" s="376"/>
      <c r="CRF191" s="376"/>
      <c r="CRG191" s="321"/>
      <c r="CRH191" s="321"/>
      <c r="CRI191" s="321"/>
      <c r="CRJ191" s="376"/>
      <c r="CRK191" s="321"/>
      <c r="CRL191" s="321"/>
      <c r="CRM191" s="321"/>
      <c r="CRN191" s="321"/>
      <c r="CRO191" s="376"/>
      <c r="CRP191" s="319"/>
      <c r="CRQ191" s="319"/>
      <c r="CRR191" s="319"/>
      <c r="CRS191" s="333"/>
      <c r="CRT191" s="376"/>
      <c r="CRU191" s="376"/>
      <c r="CRV191" s="376"/>
      <c r="CRW191" s="321"/>
      <c r="CRX191" s="321"/>
      <c r="CRY191" s="321"/>
      <c r="CRZ191" s="376"/>
      <c r="CSA191" s="321"/>
      <c r="CSB191" s="321"/>
      <c r="CSC191" s="321"/>
      <c r="CSD191" s="321"/>
      <c r="CSE191" s="376"/>
      <c r="CSF191" s="319"/>
      <c r="CSG191" s="319"/>
      <c r="CSH191" s="319"/>
      <c r="CSI191" s="333"/>
      <c r="CSJ191" s="376"/>
      <c r="CSK191" s="376"/>
      <c r="CSL191" s="376"/>
      <c r="CSM191" s="321"/>
      <c r="CSN191" s="321"/>
      <c r="CSO191" s="321"/>
      <c r="CSP191" s="376"/>
      <c r="CSQ191" s="321"/>
      <c r="CSR191" s="321"/>
      <c r="CSS191" s="321"/>
      <c r="CST191" s="321"/>
      <c r="CSU191" s="376"/>
      <c r="CSV191" s="319"/>
      <c r="CSW191" s="319"/>
      <c r="CSX191" s="319"/>
      <c r="CSY191" s="333"/>
      <c r="CSZ191" s="376"/>
      <c r="CTA191" s="376"/>
      <c r="CTB191" s="376"/>
      <c r="CTC191" s="321"/>
      <c r="CTD191" s="321"/>
      <c r="CTE191" s="321"/>
      <c r="CTF191" s="376"/>
      <c r="CTG191" s="321"/>
      <c r="CTH191" s="321"/>
      <c r="CTI191" s="321"/>
      <c r="CTJ191" s="321"/>
      <c r="CTK191" s="376"/>
      <c r="CTL191" s="319"/>
      <c r="CTM191" s="319"/>
      <c r="CTN191" s="319"/>
      <c r="CTO191" s="333"/>
      <c r="CTP191" s="376"/>
      <c r="CTQ191" s="376"/>
      <c r="CTR191" s="376"/>
      <c r="CTS191" s="321"/>
      <c r="CTT191" s="321"/>
      <c r="CTU191" s="321"/>
      <c r="CTV191" s="376"/>
      <c r="CTW191" s="321"/>
      <c r="CTX191" s="321"/>
      <c r="CTY191" s="321"/>
      <c r="CTZ191" s="321"/>
      <c r="CUA191" s="376"/>
      <c r="CUB191" s="319"/>
      <c r="CUC191" s="319"/>
      <c r="CUD191" s="319"/>
      <c r="CUE191" s="333"/>
      <c r="CUF191" s="376"/>
      <c r="CUG191" s="376"/>
      <c r="CUH191" s="376"/>
      <c r="CUI191" s="321"/>
      <c r="CUJ191" s="321"/>
      <c r="CUK191" s="321"/>
      <c r="CUL191" s="376"/>
      <c r="CUM191" s="321"/>
      <c r="CUN191" s="321"/>
      <c r="CUO191" s="321"/>
      <c r="CUP191" s="321"/>
      <c r="CUQ191" s="376"/>
      <c r="CUR191" s="319"/>
      <c r="CUS191" s="319"/>
      <c r="CUT191" s="319"/>
      <c r="CUU191" s="333"/>
      <c r="CUV191" s="376"/>
      <c r="CUW191" s="376"/>
      <c r="CUX191" s="376"/>
      <c r="CUY191" s="321"/>
      <c r="CUZ191" s="321"/>
      <c r="CVA191" s="321"/>
      <c r="CVB191" s="376"/>
      <c r="CVC191" s="321"/>
      <c r="CVD191" s="321"/>
      <c r="CVE191" s="321"/>
      <c r="CVF191" s="321"/>
      <c r="CVG191" s="376"/>
      <c r="CVH191" s="319"/>
      <c r="CVI191" s="319"/>
      <c r="CVJ191" s="319"/>
      <c r="CVK191" s="333"/>
      <c r="CVL191" s="376"/>
      <c r="CVM191" s="376"/>
      <c r="CVN191" s="376"/>
      <c r="CVO191" s="321"/>
      <c r="CVP191" s="321"/>
      <c r="CVQ191" s="321"/>
      <c r="CVR191" s="376"/>
      <c r="CVS191" s="321"/>
      <c r="CVT191" s="321"/>
      <c r="CVU191" s="321"/>
      <c r="CVV191" s="321"/>
      <c r="CVW191" s="376"/>
      <c r="CVX191" s="319"/>
      <c r="CVY191" s="319"/>
      <c r="CVZ191" s="319"/>
      <c r="CWA191" s="333"/>
      <c r="CWB191" s="376"/>
      <c r="CWC191" s="376"/>
      <c r="CWD191" s="376"/>
      <c r="CWE191" s="321"/>
      <c r="CWF191" s="321"/>
      <c r="CWG191" s="321"/>
      <c r="CWH191" s="376"/>
      <c r="CWI191" s="321"/>
      <c r="CWJ191" s="321"/>
      <c r="CWK191" s="321"/>
      <c r="CWL191" s="321"/>
      <c r="CWM191" s="376"/>
      <c r="CWN191" s="319"/>
      <c r="CWO191" s="319"/>
      <c r="CWP191" s="319"/>
      <c r="CWQ191" s="333"/>
      <c r="CWR191" s="376"/>
      <c r="CWS191" s="376"/>
      <c r="CWT191" s="376"/>
      <c r="CWU191" s="321"/>
      <c r="CWV191" s="321"/>
      <c r="CWW191" s="321"/>
      <c r="CWX191" s="376"/>
      <c r="CWY191" s="321"/>
      <c r="CWZ191" s="321"/>
      <c r="CXA191" s="321"/>
      <c r="CXB191" s="321"/>
      <c r="CXC191" s="376"/>
      <c r="CXD191" s="319"/>
      <c r="CXE191" s="319"/>
      <c r="CXF191" s="319"/>
      <c r="CXG191" s="333"/>
      <c r="CXH191" s="376"/>
      <c r="CXI191" s="376"/>
      <c r="CXJ191" s="376"/>
      <c r="CXK191" s="321"/>
      <c r="CXL191" s="321"/>
      <c r="CXM191" s="321"/>
      <c r="CXN191" s="376"/>
      <c r="CXO191" s="321"/>
      <c r="CXP191" s="321"/>
      <c r="CXQ191" s="321"/>
      <c r="CXR191" s="321"/>
      <c r="CXS191" s="376"/>
      <c r="CXT191" s="319"/>
      <c r="CXU191" s="319"/>
      <c r="CXV191" s="319"/>
      <c r="CXW191" s="333"/>
      <c r="CXX191" s="376"/>
      <c r="CXY191" s="376"/>
      <c r="CXZ191" s="376"/>
      <c r="CYA191" s="321"/>
      <c r="CYB191" s="321"/>
      <c r="CYC191" s="321"/>
      <c r="CYD191" s="376"/>
      <c r="CYE191" s="321"/>
      <c r="CYF191" s="321"/>
      <c r="CYG191" s="321"/>
      <c r="CYH191" s="321"/>
      <c r="CYI191" s="376"/>
      <c r="CYJ191" s="319"/>
      <c r="CYK191" s="319"/>
      <c r="CYL191" s="319"/>
      <c r="CYM191" s="333"/>
      <c r="CYN191" s="376"/>
      <c r="CYO191" s="376"/>
      <c r="CYP191" s="376"/>
      <c r="CYQ191" s="321"/>
      <c r="CYR191" s="321"/>
      <c r="CYS191" s="321"/>
      <c r="CYT191" s="376"/>
      <c r="CYU191" s="321"/>
      <c r="CYV191" s="321"/>
      <c r="CYW191" s="321"/>
      <c r="CYX191" s="321"/>
      <c r="CYY191" s="376"/>
      <c r="CYZ191" s="319"/>
      <c r="CZA191" s="319"/>
      <c r="CZB191" s="319"/>
      <c r="CZC191" s="333"/>
      <c r="CZD191" s="376"/>
      <c r="CZE191" s="376"/>
      <c r="CZF191" s="376"/>
      <c r="CZG191" s="321"/>
      <c r="CZH191" s="321"/>
      <c r="CZI191" s="321"/>
      <c r="CZJ191" s="376"/>
      <c r="CZK191" s="321"/>
      <c r="CZL191" s="321"/>
      <c r="CZM191" s="321"/>
      <c r="CZN191" s="321"/>
      <c r="CZO191" s="376"/>
      <c r="CZP191" s="319"/>
      <c r="CZQ191" s="319"/>
      <c r="CZR191" s="319"/>
      <c r="CZS191" s="333"/>
      <c r="CZT191" s="376"/>
      <c r="CZU191" s="376"/>
      <c r="CZV191" s="376"/>
      <c r="CZW191" s="321"/>
      <c r="CZX191" s="321"/>
      <c r="CZY191" s="321"/>
      <c r="CZZ191" s="376"/>
      <c r="DAA191" s="321"/>
      <c r="DAB191" s="321"/>
      <c r="DAC191" s="321"/>
      <c r="DAD191" s="321"/>
      <c r="DAE191" s="376"/>
      <c r="DAF191" s="319"/>
      <c r="DAG191" s="319"/>
      <c r="DAH191" s="319"/>
      <c r="DAI191" s="333"/>
      <c r="DAJ191" s="376"/>
      <c r="DAK191" s="376"/>
      <c r="DAL191" s="376"/>
      <c r="DAM191" s="321"/>
      <c r="DAN191" s="321"/>
      <c r="DAO191" s="321"/>
      <c r="DAP191" s="376"/>
      <c r="DAQ191" s="321"/>
      <c r="DAR191" s="321"/>
      <c r="DAS191" s="321"/>
      <c r="DAT191" s="321"/>
      <c r="DAU191" s="376"/>
      <c r="DAV191" s="319"/>
      <c r="DAW191" s="319"/>
      <c r="DAX191" s="319"/>
      <c r="DAY191" s="333"/>
      <c r="DAZ191" s="376"/>
      <c r="DBA191" s="376"/>
      <c r="DBB191" s="376"/>
      <c r="DBC191" s="321"/>
      <c r="DBD191" s="321"/>
      <c r="DBE191" s="321"/>
      <c r="DBF191" s="376"/>
      <c r="DBG191" s="321"/>
      <c r="DBH191" s="321"/>
      <c r="DBI191" s="321"/>
      <c r="DBJ191" s="321"/>
      <c r="DBK191" s="376"/>
      <c r="DBL191" s="319"/>
      <c r="DBM191" s="319"/>
      <c r="DBN191" s="319"/>
      <c r="DBO191" s="333"/>
      <c r="DBP191" s="376"/>
      <c r="DBQ191" s="376"/>
      <c r="DBR191" s="376"/>
      <c r="DBS191" s="321"/>
      <c r="DBT191" s="321"/>
      <c r="DBU191" s="321"/>
      <c r="DBV191" s="376"/>
      <c r="DBW191" s="321"/>
      <c r="DBX191" s="321"/>
      <c r="DBY191" s="321"/>
      <c r="DBZ191" s="321"/>
      <c r="DCA191" s="376"/>
      <c r="DCB191" s="319"/>
      <c r="DCC191" s="319"/>
      <c r="DCD191" s="319"/>
      <c r="DCE191" s="333"/>
      <c r="DCF191" s="376"/>
      <c r="DCG191" s="376"/>
      <c r="DCH191" s="376"/>
      <c r="DCI191" s="321"/>
      <c r="DCJ191" s="321"/>
      <c r="DCK191" s="321"/>
      <c r="DCL191" s="376"/>
      <c r="DCM191" s="321"/>
      <c r="DCN191" s="321"/>
      <c r="DCO191" s="321"/>
      <c r="DCP191" s="321"/>
      <c r="DCQ191" s="376"/>
      <c r="DCR191" s="319"/>
      <c r="DCS191" s="319"/>
      <c r="DCT191" s="319"/>
      <c r="DCU191" s="333"/>
      <c r="DCV191" s="376"/>
      <c r="DCW191" s="376"/>
      <c r="DCX191" s="376"/>
      <c r="DCY191" s="321"/>
      <c r="DCZ191" s="321"/>
      <c r="DDA191" s="321"/>
      <c r="DDB191" s="376"/>
      <c r="DDC191" s="321"/>
      <c r="DDD191" s="321"/>
      <c r="DDE191" s="321"/>
      <c r="DDF191" s="321"/>
      <c r="DDG191" s="376"/>
      <c r="DDH191" s="319"/>
      <c r="DDI191" s="319"/>
      <c r="DDJ191" s="319"/>
      <c r="DDK191" s="333"/>
      <c r="DDL191" s="376"/>
      <c r="DDM191" s="376"/>
      <c r="DDN191" s="376"/>
      <c r="DDO191" s="321"/>
      <c r="DDP191" s="321"/>
      <c r="DDQ191" s="321"/>
      <c r="DDR191" s="376"/>
      <c r="DDS191" s="321"/>
      <c r="DDT191" s="321"/>
      <c r="DDU191" s="321"/>
      <c r="DDV191" s="321"/>
      <c r="DDW191" s="376"/>
      <c r="DDX191" s="319"/>
      <c r="DDY191" s="319"/>
      <c r="DDZ191" s="319"/>
      <c r="DEA191" s="333"/>
      <c r="DEB191" s="376"/>
      <c r="DEC191" s="376"/>
      <c r="DED191" s="376"/>
      <c r="DEE191" s="321"/>
      <c r="DEF191" s="321"/>
      <c r="DEG191" s="321"/>
      <c r="DEH191" s="376"/>
      <c r="DEI191" s="321"/>
      <c r="DEJ191" s="321"/>
      <c r="DEK191" s="321"/>
      <c r="DEL191" s="321"/>
      <c r="DEM191" s="376"/>
      <c r="DEN191" s="319"/>
      <c r="DEO191" s="319"/>
      <c r="DEP191" s="319"/>
      <c r="DEQ191" s="333"/>
      <c r="DER191" s="376"/>
      <c r="DES191" s="376"/>
      <c r="DET191" s="376"/>
      <c r="DEU191" s="321"/>
      <c r="DEV191" s="321"/>
      <c r="DEW191" s="321"/>
      <c r="DEX191" s="376"/>
      <c r="DEY191" s="321"/>
      <c r="DEZ191" s="321"/>
      <c r="DFA191" s="321"/>
      <c r="DFB191" s="321"/>
      <c r="DFC191" s="376"/>
      <c r="DFD191" s="319"/>
      <c r="DFE191" s="319"/>
      <c r="DFF191" s="319"/>
      <c r="DFG191" s="333"/>
      <c r="DFH191" s="376"/>
      <c r="DFI191" s="376"/>
      <c r="DFJ191" s="376"/>
      <c r="DFK191" s="321"/>
      <c r="DFL191" s="321"/>
      <c r="DFM191" s="321"/>
      <c r="DFN191" s="376"/>
      <c r="DFO191" s="321"/>
      <c r="DFP191" s="321"/>
      <c r="DFQ191" s="321"/>
      <c r="DFR191" s="321"/>
      <c r="DFS191" s="376"/>
      <c r="DFT191" s="319"/>
      <c r="DFU191" s="319"/>
      <c r="DFV191" s="319"/>
      <c r="DFW191" s="333"/>
      <c r="DFX191" s="376"/>
      <c r="DFY191" s="376"/>
      <c r="DFZ191" s="376"/>
      <c r="DGA191" s="321"/>
      <c r="DGB191" s="321"/>
      <c r="DGC191" s="321"/>
      <c r="DGD191" s="376"/>
      <c r="DGE191" s="321"/>
      <c r="DGF191" s="321"/>
      <c r="DGG191" s="321"/>
      <c r="DGH191" s="321"/>
      <c r="DGI191" s="376"/>
      <c r="DGJ191" s="319"/>
      <c r="DGK191" s="319"/>
      <c r="DGL191" s="319"/>
      <c r="DGM191" s="333"/>
      <c r="DGN191" s="376"/>
      <c r="DGO191" s="376"/>
      <c r="DGP191" s="376"/>
      <c r="DGQ191" s="321"/>
      <c r="DGR191" s="321"/>
      <c r="DGS191" s="321"/>
      <c r="DGT191" s="376"/>
      <c r="DGU191" s="321"/>
      <c r="DGV191" s="321"/>
      <c r="DGW191" s="321"/>
      <c r="DGX191" s="321"/>
      <c r="DGY191" s="376"/>
      <c r="DGZ191" s="319"/>
      <c r="DHA191" s="319"/>
      <c r="DHB191" s="319"/>
      <c r="DHC191" s="333"/>
      <c r="DHD191" s="376"/>
      <c r="DHE191" s="376"/>
      <c r="DHF191" s="376"/>
      <c r="DHG191" s="321"/>
      <c r="DHH191" s="321"/>
      <c r="DHI191" s="321"/>
      <c r="DHJ191" s="376"/>
      <c r="DHK191" s="321"/>
      <c r="DHL191" s="321"/>
      <c r="DHM191" s="321"/>
      <c r="DHN191" s="321"/>
      <c r="DHO191" s="376"/>
      <c r="DHP191" s="319"/>
      <c r="DHQ191" s="319"/>
      <c r="DHR191" s="319"/>
      <c r="DHS191" s="333"/>
      <c r="DHT191" s="376"/>
      <c r="DHU191" s="376"/>
      <c r="DHV191" s="376"/>
      <c r="DHW191" s="321"/>
      <c r="DHX191" s="321"/>
      <c r="DHY191" s="321"/>
      <c r="DHZ191" s="376"/>
      <c r="DIA191" s="321"/>
      <c r="DIB191" s="321"/>
      <c r="DIC191" s="321"/>
      <c r="DID191" s="321"/>
      <c r="DIE191" s="376"/>
      <c r="DIF191" s="319"/>
      <c r="DIG191" s="319"/>
      <c r="DIH191" s="319"/>
      <c r="DII191" s="333"/>
      <c r="DIJ191" s="376"/>
      <c r="DIK191" s="376"/>
      <c r="DIL191" s="376"/>
      <c r="DIM191" s="321"/>
      <c r="DIN191" s="321"/>
      <c r="DIO191" s="321"/>
      <c r="DIP191" s="376"/>
      <c r="DIQ191" s="321"/>
      <c r="DIR191" s="321"/>
      <c r="DIS191" s="321"/>
      <c r="DIT191" s="321"/>
      <c r="DIU191" s="376"/>
      <c r="DIV191" s="319"/>
      <c r="DIW191" s="319"/>
      <c r="DIX191" s="319"/>
      <c r="DIY191" s="333"/>
      <c r="DIZ191" s="376"/>
      <c r="DJA191" s="376"/>
      <c r="DJB191" s="376"/>
      <c r="DJC191" s="321"/>
      <c r="DJD191" s="321"/>
      <c r="DJE191" s="321"/>
      <c r="DJF191" s="376"/>
      <c r="DJG191" s="321"/>
      <c r="DJH191" s="321"/>
      <c r="DJI191" s="321"/>
      <c r="DJJ191" s="321"/>
      <c r="DJK191" s="376"/>
      <c r="DJL191" s="319"/>
      <c r="DJM191" s="319"/>
      <c r="DJN191" s="319"/>
      <c r="DJO191" s="333"/>
      <c r="DJP191" s="376"/>
      <c r="DJQ191" s="376"/>
      <c r="DJR191" s="376"/>
      <c r="DJS191" s="321"/>
      <c r="DJT191" s="321"/>
      <c r="DJU191" s="321"/>
      <c r="DJV191" s="376"/>
      <c r="DJW191" s="321"/>
      <c r="DJX191" s="321"/>
      <c r="DJY191" s="321"/>
      <c r="DJZ191" s="321"/>
      <c r="DKA191" s="376"/>
      <c r="DKB191" s="319"/>
      <c r="DKC191" s="319"/>
      <c r="DKD191" s="319"/>
      <c r="DKE191" s="333"/>
      <c r="DKF191" s="376"/>
      <c r="DKG191" s="376"/>
      <c r="DKH191" s="376"/>
      <c r="DKI191" s="321"/>
      <c r="DKJ191" s="321"/>
      <c r="DKK191" s="321"/>
      <c r="DKL191" s="376"/>
      <c r="DKM191" s="321"/>
      <c r="DKN191" s="321"/>
      <c r="DKO191" s="321"/>
      <c r="DKP191" s="321"/>
      <c r="DKQ191" s="376"/>
      <c r="DKR191" s="319"/>
      <c r="DKS191" s="319"/>
      <c r="DKT191" s="319"/>
      <c r="DKU191" s="333"/>
      <c r="DKV191" s="376"/>
      <c r="DKW191" s="376"/>
      <c r="DKX191" s="376"/>
      <c r="DKY191" s="321"/>
      <c r="DKZ191" s="321"/>
      <c r="DLA191" s="321"/>
      <c r="DLB191" s="376"/>
      <c r="DLC191" s="321"/>
      <c r="DLD191" s="321"/>
      <c r="DLE191" s="321"/>
      <c r="DLF191" s="321"/>
      <c r="DLG191" s="376"/>
      <c r="DLH191" s="319"/>
      <c r="DLI191" s="319"/>
      <c r="DLJ191" s="319"/>
      <c r="DLK191" s="333"/>
      <c r="DLL191" s="376"/>
      <c r="DLM191" s="376"/>
      <c r="DLN191" s="376"/>
      <c r="DLO191" s="321"/>
      <c r="DLP191" s="321"/>
      <c r="DLQ191" s="321"/>
      <c r="DLR191" s="376"/>
      <c r="DLS191" s="321"/>
      <c r="DLT191" s="321"/>
      <c r="DLU191" s="321"/>
      <c r="DLV191" s="321"/>
      <c r="DLW191" s="376"/>
      <c r="DLX191" s="319"/>
      <c r="DLY191" s="319"/>
      <c r="DLZ191" s="319"/>
      <c r="DMA191" s="333"/>
      <c r="DMB191" s="376"/>
      <c r="DMC191" s="376"/>
      <c r="DMD191" s="376"/>
      <c r="DME191" s="321"/>
      <c r="DMF191" s="321"/>
      <c r="DMG191" s="321"/>
      <c r="DMH191" s="376"/>
      <c r="DMI191" s="321"/>
      <c r="DMJ191" s="321"/>
      <c r="DMK191" s="321"/>
      <c r="DML191" s="321"/>
      <c r="DMM191" s="376"/>
      <c r="DMN191" s="319"/>
      <c r="DMO191" s="319"/>
      <c r="DMP191" s="319"/>
      <c r="DMQ191" s="333"/>
      <c r="DMR191" s="376"/>
      <c r="DMS191" s="376"/>
      <c r="DMT191" s="376"/>
      <c r="DMU191" s="321"/>
      <c r="DMV191" s="321"/>
      <c r="DMW191" s="321"/>
      <c r="DMX191" s="376"/>
      <c r="DMY191" s="321"/>
      <c r="DMZ191" s="321"/>
      <c r="DNA191" s="321"/>
      <c r="DNB191" s="321"/>
      <c r="DNC191" s="376"/>
      <c r="DND191" s="319"/>
      <c r="DNE191" s="319"/>
      <c r="DNF191" s="319"/>
      <c r="DNG191" s="333"/>
      <c r="DNH191" s="376"/>
      <c r="DNI191" s="376"/>
      <c r="DNJ191" s="376"/>
      <c r="DNK191" s="321"/>
      <c r="DNL191" s="321"/>
      <c r="DNM191" s="321"/>
      <c r="DNN191" s="376"/>
      <c r="DNO191" s="321"/>
      <c r="DNP191" s="321"/>
      <c r="DNQ191" s="321"/>
      <c r="DNR191" s="321"/>
      <c r="DNS191" s="376"/>
      <c r="DNT191" s="319"/>
      <c r="DNU191" s="319"/>
      <c r="DNV191" s="319"/>
      <c r="DNW191" s="333"/>
      <c r="DNX191" s="376"/>
      <c r="DNY191" s="376"/>
      <c r="DNZ191" s="376"/>
      <c r="DOA191" s="321"/>
      <c r="DOB191" s="321"/>
      <c r="DOC191" s="321"/>
      <c r="DOD191" s="376"/>
      <c r="DOE191" s="321"/>
      <c r="DOF191" s="321"/>
      <c r="DOG191" s="321"/>
      <c r="DOH191" s="321"/>
      <c r="DOI191" s="376"/>
      <c r="DOJ191" s="319"/>
      <c r="DOK191" s="319"/>
      <c r="DOL191" s="319"/>
      <c r="DOM191" s="333"/>
      <c r="DON191" s="376"/>
      <c r="DOO191" s="376"/>
      <c r="DOP191" s="376"/>
      <c r="DOQ191" s="321"/>
      <c r="DOR191" s="321"/>
      <c r="DOS191" s="321"/>
      <c r="DOT191" s="376"/>
      <c r="DOU191" s="321"/>
      <c r="DOV191" s="321"/>
      <c r="DOW191" s="321"/>
      <c r="DOX191" s="321"/>
      <c r="DOY191" s="376"/>
      <c r="DOZ191" s="319"/>
      <c r="DPA191" s="319"/>
      <c r="DPB191" s="319"/>
      <c r="DPC191" s="333"/>
      <c r="DPD191" s="376"/>
      <c r="DPE191" s="376"/>
      <c r="DPF191" s="376"/>
      <c r="DPG191" s="321"/>
      <c r="DPH191" s="321"/>
      <c r="DPI191" s="321"/>
      <c r="DPJ191" s="376"/>
      <c r="DPK191" s="321"/>
      <c r="DPL191" s="321"/>
      <c r="DPM191" s="321"/>
      <c r="DPN191" s="321"/>
      <c r="DPO191" s="376"/>
      <c r="DPP191" s="319"/>
      <c r="DPQ191" s="319"/>
      <c r="DPR191" s="319"/>
      <c r="DPS191" s="333"/>
      <c r="DPT191" s="376"/>
      <c r="DPU191" s="376"/>
      <c r="DPV191" s="376"/>
      <c r="DPW191" s="321"/>
      <c r="DPX191" s="321"/>
      <c r="DPY191" s="321"/>
      <c r="DPZ191" s="376"/>
      <c r="DQA191" s="321"/>
      <c r="DQB191" s="321"/>
      <c r="DQC191" s="321"/>
      <c r="DQD191" s="321"/>
      <c r="DQE191" s="376"/>
      <c r="DQF191" s="319"/>
      <c r="DQG191" s="319"/>
      <c r="DQH191" s="319"/>
      <c r="DQI191" s="333"/>
      <c r="DQJ191" s="376"/>
      <c r="DQK191" s="376"/>
      <c r="DQL191" s="376"/>
      <c r="DQM191" s="321"/>
      <c r="DQN191" s="321"/>
      <c r="DQO191" s="321"/>
      <c r="DQP191" s="376"/>
      <c r="DQQ191" s="321"/>
      <c r="DQR191" s="321"/>
      <c r="DQS191" s="321"/>
      <c r="DQT191" s="321"/>
      <c r="DQU191" s="376"/>
      <c r="DQV191" s="319"/>
      <c r="DQW191" s="319"/>
      <c r="DQX191" s="319"/>
      <c r="DQY191" s="333"/>
      <c r="DQZ191" s="376"/>
      <c r="DRA191" s="376"/>
      <c r="DRB191" s="376"/>
      <c r="DRC191" s="321"/>
      <c r="DRD191" s="321"/>
      <c r="DRE191" s="321"/>
      <c r="DRF191" s="376"/>
      <c r="DRG191" s="321"/>
      <c r="DRH191" s="321"/>
      <c r="DRI191" s="321"/>
      <c r="DRJ191" s="321"/>
      <c r="DRK191" s="376"/>
      <c r="DRL191" s="319"/>
      <c r="DRM191" s="319"/>
      <c r="DRN191" s="319"/>
      <c r="DRO191" s="333"/>
      <c r="DRP191" s="376"/>
      <c r="DRQ191" s="376"/>
      <c r="DRR191" s="376"/>
      <c r="DRS191" s="321"/>
      <c r="DRT191" s="321"/>
      <c r="DRU191" s="321"/>
      <c r="DRV191" s="376"/>
      <c r="DRW191" s="321"/>
      <c r="DRX191" s="321"/>
      <c r="DRY191" s="321"/>
      <c r="DRZ191" s="321"/>
      <c r="DSA191" s="376"/>
      <c r="DSB191" s="319"/>
      <c r="DSC191" s="319"/>
      <c r="DSD191" s="319"/>
      <c r="DSE191" s="333"/>
      <c r="DSF191" s="376"/>
      <c r="DSG191" s="376"/>
      <c r="DSH191" s="376"/>
      <c r="DSI191" s="321"/>
      <c r="DSJ191" s="321"/>
      <c r="DSK191" s="321"/>
      <c r="DSL191" s="376"/>
      <c r="DSM191" s="321"/>
      <c r="DSN191" s="321"/>
      <c r="DSO191" s="321"/>
      <c r="DSP191" s="321"/>
      <c r="DSQ191" s="376"/>
      <c r="DSR191" s="319"/>
      <c r="DSS191" s="319"/>
      <c r="DST191" s="319"/>
      <c r="DSU191" s="333"/>
      <c r="DSV191" s="376"/>
      <c r="DSW191" s="376"/>
      <c r="DSX191" s="376"/>
      <c r="DSY191" s="321"/>
      <c r="DSZ191" s="321"/>
      <c r="DTA191" s="321"/>
      <c r="DTB191" s="376"/>
      <c r="DTC191" s="321"/>
      <c r="DTD191" s="321"/>
      <c r="DTE191" s="321"/>
      <c r="DTF191" s="321"/>
      <c r="DTG191" s="376"/>
      <c r="DTH191" s="319"/>
      <c r="DTI191" s="319"/>
      <c r="DTJ191" s="319"/>
      <c r="DTK191" s="333"/>
      <c r="DTL191" s="376"/>
      <c r="DTM191" s="376"/>
      <c r="DTN191" s="376"/>
      <c r="DTO191" s="321"/>
      <c r="DTP191" s="321"/>
      <c r="DTQ191" s="321"/>
      <c r="DTR191" s="376"/>
      <c r="DTS191" s="321"/>
      <c r="DTT191" s="321"/>
      <c r="DTU191" s="321"/>
      <c r="DTV191" s="321"/>
      <c r="DTW191" s="376"/>
      <c r="DTX191" s="319"/>
      <c r="DTY191" s="319"/>
      <c r="DTZ191" s="319"/>
      <c r="DUA191" s="333"/>
      <c r="DUB191" s="376"/>
      <c r="DUC191" s="376"/>
      <c r="DUD191" s="376"/>
      <c r="DUE191" s="321"/>
      <c r="DUF191" s="321"/>
      <c r="DUG191" s="321"/>
      <c r="DUH191" s="376"/>
      <c r="DUI191" s="321"/>
      <c r="DUJ191" s="321"/>
      <c r="DUK191" s="321"/>
      <c r="DUL191" s="321"/>
      <c r="DUM191" s="376"/>
      <c r="DUN191" s="319"/>
      <c r="DUO191" s="319"/>
      <c r="DUP191" s="319"/>
      <c r="DUQ191" s="333"/>
      <c r="DUR191" s="376"/>
      <c r="DUS191" s="376"/>
      <c r="DUT191" s="376"/>
      <c r="DUU191" s="321"/>
      <c r="DUV191" s="321"/>
      <c r="DUW191" s="321"/>
      <c r="DUX191" s="376"/>
      <c r="DUY191" s="321"/>
      <c r="DUZ191" s="321"/>
      <c r="DVA191" s="321"/>
      <c r="DVB191" s="321"/>
      <c r="DVC191" s="376"/>
      <c r="DVD191" s="319"/>
      <c r="DVE191" s="319"/>
      <c r="DVF191" s="319"/>
      <c r="DVG191" s="333"/>
      <c r="DVH191" s="376"/>
      <c r="DVI191" s="376"/>
      <c r="DVJ191" s="376"/>
      <c r="DVK191" s="321"/>
      <c r="DVL191" s="321"/>
      <c r="DVM191" s="321"/>
      <c r="DVN191" s="376"/>
      <c r="DVO191" s="321"/>
      <c r="DVP191" s="321"/>
      <c r="DVQ191" s="321"/>
      <c r="DVR191" s="321"/>
      <c r="DVS191" s="376"/>
      <c r="DVT191" s="319"/>
      <c r="DVU191" s="319"/>
      <c r="DVV191" s="319"/>
      <c r="DVW191" s="333"/>
      <c r="DVX191" s="376"/>
      <c r="DVY191" s="376"/>
      <c r="DVZ191" s="376"/>
      <c r="DWA191" s="321"/>
      <c r="DWB191" s="321"/>
      <c r="DWC191" s="321"/>
      <c r="DWD191" s="376"/>
      <c r="DWE191" s="321"/>
      <c r="DWF191" s="321"/>
      <c r="DWG191" s="321"/>
      <c r="DWH191" s="321"/>
      <c r="DWI191" s="376"/>
      <c r="DWJ191" s="319"/>
      <c r="DWK191" s="319"/>
      <c r="DWL191" s="319"/>
      <c r="DWM191" s="333"/>
      <c r="DWN191" s="376"/>
      <c r="DWO191" s="376"/>
      <c r="DWP191" s="376"/>
      <c r="DWQ191" s="321"/>
      <c r="DWR191" s="321"/>
      <c r="DWS191" s="321"/>
      <c r="DWT191" s="376"/>
      <c r="DWU191" s="321"/>
      <c r="DWV191" s="321"/>
      <c r="DWW191" s="321"/>
      <c r="DWX191" s="321"/>
      <c r="DWY191" s="376"/>
      <c r="DWZ191" s="319"/>
      <c r="DXA191" s="319"/>
      <c r="DXB191" s="319"/>
      <c r="DXC191" s="333"/>
      <c r="DXD191" s="376"/>
      <c r="DXE191" s="376"/>
      <c r="DXF191" s="376"/>
      <c r="DXG191" s="321"/>
      <c r="DXH191" s="321"/>
      <c r="DXI191" s="321"/>
      <c r="DXJ191" s="376"/>
      <c r="DXK191" s="321"/>
      <c r="DXL191" s="321"/>
      <c r="DXM191" s="321"/>
      <c r="DXN191" s="321"/>
      <c r="DXO191" s="376"/>
      <c r="DXP191" s="319"/>
      <c r="DXQ191" s="319"/>
      <c r="DXR191" s="319"/>
      <c r="DXS191" s="333"/>
      <c r="DXT191" s="376"/>
      <c r="DXU191" s="376"/>
      <c r="DXV191" s="376"/>
      <c r="DXW191" s="321"/>
      <c r="DXX191" s="321"/>
      <c r="DXY191" s="321"/>
      <c r="DXZ191" s="376"/>
      <c r="DYA191" s="321"/>
      <c r="DYB191" s="321"/>
      <c r="DYC191" s="321"/>
      <c r="DYD191" s="321"/>
      <c r="DYE191" s="376"/>
      <c r="DYF191" s="319"/>
      <c r="DYG191" s="319"/>
      <c r="DYH191" s="319"/>
      <c r="DYI191" s="333"/>
      <c r="DYJ191" s="376"/>
      <c r="DYK191" s="376"/>
      <c r="DYL191" s="376"/>
      <c r="DYM191" s="321"/>
      <c r="DYN191" s="321"/>
      <c r="DYO191" s="321"/>
      <c r="DYP191" s="376"/>
      <c r="DYQ191" s="321"/>
      <c r="DYR191" s="321"/>
      <c r="DYS191" s="321"/>
      <c r="DYT191" s="321"/>
      <c r="DYU191" s="376"/>
      <c r="DYV191" s="319"/>
      <c r="DYW191" s="319"/>
      <c r="DYX191" s="319"/>
      <c r="DYY191" s="333"/>
      <c r="DYZ191" s="376"/>
      <c r="DZA191" s="376"/>
      <c r="DZB191" s="376"/>
      <c r="DZC191" s="321"/>
      <c r="DZD191" s="321"/>
      <c r="DZE191" s="321"/>
      <c r="DZF191" s="376"/>
      <c r="DZG191" s="321"/>
      <c r="DZH191" s="321"/>
      <c r="DZI191" s="321"/>
      <c r="DZJ191" s="321"/>
      <c r="DZK191" s="376"/>
      <c r="DZL191" s="319"/>
      <c r="DZM191" s="319"/>
      <c r="DZN191" s="319"/>
      <c r="DZO191" s="333"/>
      <c r="DZP191" s="376"/>
      <c r="DZQ191" s="376"/>
      <c r="DZR191" s="376"/>
      <c r="DZS191" s="321"/>
      <c r="DZT191" s="321"/>
      <c r="DZU191" s="321"/>
      <c r="DZV191" s="376"/>
      <c r="DZW191" s="321"/>
      <c r="DZX191" s="321"/>
      <c r="DZY191" s="321"/>
      <c r="DZZ191" s="321"/>
      <c r="EAA191" s="376"/>
      <c r="EAB191" s="319"/>
      <c r="EAC191" s="319"/>
      <c r="EAD191" s="319"/>
      <c r="EAE191" s="333"/>
      <c r="EAF191" s="376"/>
      <c r="EAG191" s="376"/>
      <c r="EAH191" s="376"/>
      <c r="EAI191" s="321"/>
      <c r="EAJ191" s="321"/>
      <c r="EAK191" s="321"/>
      <c r="EAL191" s="376"/>
      <c r="EAM191" s="321"/>
      <c r="EAN191" s="321"/>
      <c r="EAO191" s="321"/>
      <c r="EAP191" s="321"/>
      <c r="EAQ191" s="376"/>
      <c r="EAR191" s="319"/>
      <c r="EAS191" s="319"/>
      <c r="EAT191" s="319"/>
      <c r="EAU191" s="333"/>
      <c r="EAV191" s="376"/>
      <c r="EAW191" s="376"/>
      <c r="EAX191" s="376"/>
      <c r="EAY191" s="321"/>
      <c r="EAZ191" s="321"/>
      <c r="EBA191" s="321"/>
      <c r="EBB191" s="376"/>
      <c r="EBC191" s="321"/>
      <c r="EBD191" s="321"/>
      <c r="EBE191" s="321"/>
      <c r="EBF191" s="321"/>
      <c r="EBG191" s="376"/>
      <c r="EBH191" s="319"/>
      <c r="EBI191" s="319"/>
      <c r="EBJ191" s="319"/>
      <c r="EBK191" s="333"/>
      <c r="EBL191" s="376"/>
      <c r="EBM191" s="376"/>
      <c r="EBN191" s="376"/>
      <c r="EBO191" s="321"/>
      <c r="EBP191" s="321"/>
      <c r="EBQ191" s="321"/>
      <c r="EBR191" s="376"/>
      <c r="EBS191" s="321"/>
      <c r="EBT191" s="321"/>
      <c r="EBU191" s="321"/>
      <c r="EBV191" s="321"/>
      <c r="EBW191" s="376"/>
      <c r="EBX191" s="319"/>
      <c r="EBY191" s="319"/>
      <c r="EBZ191" s="319"/>
      <c r="ECA191" s="333"/>
      <c r="ECB191" s="376"/>
      <c r="ECC191" s="376"/>
      <c r="ECD191" s="376"/>
      <c r="ECE191" s="321"/>
      <c r="ECF191" s="321"/>
      <c r="ECG191" s="321"/>
      <c r="ECH191" s="376"/>
      <c r="ECI191" s="321"/>
      <c r="ECJ191" s="321"/>
      <c r="ECK191" s="321"/>
      <c r="ECL191" s="321"/>
      <c r="ECM191" s="376"/>
      <c r="ECN191" s="319"/>
      <c r="ECO191" s="319"/>
      <c r="ECP191" s="319"/>
      <c r="ECQ191" s="333"/>
      <c r="ECR191" s="376"/>
      <c r="ECS191" s="376"/>
      <c r="ECT191" s="376"/>
      <c r="ECU191" s="321"/>
      <c r="ECV191" s="321"/>
      <c r="ECW191" s="321"/>
      <c r="ECX191" s="376"/>
      <c r="ECY191" s="321"/>
      <c r="ECZ191" s="321"/>
      <c r="EDA191" s="321"/>
      <c r="EDB191" s="321"/>
      <c r="EDC191" s="376"/>
      <c r="EDD191" s="319"/>
      <c r="EDE191" s="319"/>
      <c r="EDF191" s="319"/>
      <c r="EDG191" s="333"/>
      <c r="EDH191" s="376"/>
      <c r="EDI191" s="376"/>
      <c r="EDJ191" s="376"/>
      <c r="EDK191" s="321"/>
      <c r="EDL191" s="321"/>
      <c r="EDM191" s="321"/>
      <c r="EDN191" s="376"/>
      <c r="EDO191" s="321"/>
      <c r="EDP191" s="321"/>
      <c r="EDQ191" s="321"/>
      <c r="EDR191" s="321"/>
      <c r="EDS191" s="376"/>
      <c r="EDT191" s="319"/>
      <c r="EDU191" s="319"/>
      <c r="EDV191" s="319"/>
      <c r="EDW191" s="333"/>
      <c r="EDX191" s="376"/>
      <c r="EDY191" s="376"/>
      <c r="EDZ191" s="376"/>
      <c r="EEA191" s="321"/>
      <c r="EEB191" s="321"/>
      <c r="EEC191" s="321"/>
      <c r="EED191" s="376"/>
      <c r="EEE191" s="321"/>
      <c r="EEF191" s="321"/>
      <c r="EEG191" s="321"/>
      <c r="EEH191" s="321"/>
      <c r="EEI191" s="376"/>
      <c r="EEJ191" s="319"/>
      <c r="EEK191" s="319"/>
      <c r="EEL191" s="319"/>
      <c r="EEM191" s="333"/>
      <c r="EEN191" s="376"/>
      <c r="EEO191" s="376"/>
      <c r="EEP191" s="376"/>
      <c r="EEQ191" s="321"/>
      <c r="EER191" s="321"/>
      <c r="EES191" s="321"/>
      <c r="EET191" s="376"/>
      <c r="EEU191" s="321"/>
      <c r="EEV191" s="321"/>
      <c r="EEW191" s="321"/>
      <c r="EEX191" s="321"/>
      <c r="EEY191" s="376"/>
      <c r="EEZ191" s="319"/>
      <c r="EFA191" s="319"/>
      <c r="EFB191" s="319"/>
      <c r="EFC191" s="333"/>
      <c r="EFD191" s="376"/>
      <c r="EFE191" s="376"/>
      <c r="EFF191" s="376"/>
      <c r="EFG191" s="321"/>
      <c r="EFH191" s="321"/>
      <c r="EFI191" s="321"/>
      <c r="EFJ191" s="376"/>
      <c r="EFK191" s="321"/>
      <c r="EFL191" s="321"/>
      <c r="EFM191" s="321"/>
      <c r="EFN191" s="321"/>
      <c r="EFO191" s="376"/>
      <c r="EFP191" s="319"/>
      <c r="EFQ191" s="319"/>
      <c r="EFR191" s="319"/>
      <c r="EFS191" s="333"/>
      <c r="EFT191" s="376"/>
      <c r="EFU191" s="376"/>
      <c r="EFV191" s="376"/>
      <c r="EFW191" s="321"/>
      <c r="EFX191" s="321"/>
      <c r="EFY191" s="321"/>
      <c r="EFZ191" s="376"/>
      <c r="EGA191" s="321"/>
      <c r="EGB191" s="321"/>
      <c r="EGC191" s="321"/>
      <c r="EGD191" s="321"/>
      <c r="EGE191" s="376"/>
      <c r="EGF191" s="319"/>
      <c r="EGG191" s="319"/>
      <c r="EGH191" s="319"/>
      <c r="EGI191" s="333"/>
      <c r="EGJ191" s="376"/>
      <c r="EGK191" s="376"/>
      <c r="EGL191" s="376"/>
      <c r="EGM191" s="321"/>
      <c r="EGN191" s="321"/>
      <c r="EGO191" s="321"/>
      <c r="EGP191" s="376"/>
      <c r="EGQ191" s="321"/>
      <c r="EGR191" s="321"/>
      <c r="EGS191" s="321"/>
      <c r="EGT191" s="321"/>
      <c r="EGU191" s="376"/>
      <c r="EGV191" s="319"/>
      <c r="EGW191" s="319"/>
      <c r="EGX191" s="319"/>
      <c r="EGY191" s="333"/>
      <c r="EGZ191" s="376"/>
      <c r="EHA191" s="376"/>
      <c r="EHB191" s="376"/>
      <c r="EHC191" s="321"/>
      <c r="EHD191" s="321"/>
      <c r="EHE191" s="321"/>
      <c r="EHF191" s="376"/>
      <c r="EHG191" s="321"/>
      <c r="EHH191" s="321"/>
      <c r="EHI191" s="321"/>
      <c r="EHJ191" s="321"/>
      <c r="EHK191" s="376"/>
      <c r="EHL191" s="319"/>
      <c r="EHM191" s="319"/>
      <c r="EHN191" s="319"/>
      <c r="EHO191" s="333"/>
      <c r="EHP191" s="376"/>
      <c r="EHQ191" s="376"/>
      <c r="EHR191" s="376"/>
      <c r="EHS191" s="321"/>
      <c r="EHT191" s="321"/>
      <c r="EHU191" s="321"/>
      <c r="EHV191" s="376"/>
      <c r="EHW191" s="321"/>
      <c r="EHX191" s="321"/>
      <c r="EHY191" s="321"/>
      <c r="EHZ191" s="321"/>
      <c r="EIA191" s="376"/>
      <c r="EIB191" s="319"/>
      <c r="EIC191" s="319"/>
      <c r="EID191" s="319"/>
      <c r="EIE191" s="333"/>
      <c r="EIF191" s="376"/>
      <c r="EIG191" s="376"/>
      <c r="EIH191" s="376"/>
      <c r="EII191" s="321"/>
      <c r="EIJ191" s="321"/>
      <c r="EIK191" s="321"/>
      <c r="EIL191" s="376"/>
      <c r="EIM191" s="321"/>
      <c r="EIN191" s="321"/>
      <c r="EIO191" s="321"/>
      <c r="EIP191" s="321"/>
      <c r="EIQ191" s="376"/>
      <c r="EIR191" s="319"/>
      <c r="EIS191" s="319"/>
      <c r="EIT191" s="319"/>
      <c r="EIU191" s="333"/>
      <c r="EIV191" s="376"/>
      <c r="EIW191" s="376"/>
      <c r="EIX191" s="376"/>
      <c r="EIY191" s="321"/>
      <c r="EIZ191" s="321"/>
      <c r="EJA191" s="321"/>
      <c r="EJB191" s="376"/>
      <c r="EJC191" s="321"/>
      <c r="EJD191" s="321"/>
      <c r="EJE191" s="321"/>
      <c r="EJF191" s="321"/>
      <c r="EJG191" s="376"/>
      <c r="EJH191" s="319"/>
      <c r="EJI191" s="319"/>
      <c r="EJJ191" s="319"/>
      <c r="EJK191" s="333"/>
      <c r="EJL191" s="376"/>
      <c r="EJM191" s="376"/>
      <c r="EJN191" s="376"/>
      <c r="EJO191" s="321"/>
      <c r="EJP191" s="321"/>
      <c r="EJQ191" s="321"/>
      <c r="EJR191" s="376"/>
      <c r="EJS191" s="321"/>
      <c r="EJT191" s="321"/>
      <c r="EJU191" s="321"/>
      <c r="EJV191" s="321"/>
      <c r="EJW191" s="376"/>
      <c r="EJX191" s="319"/>
      <c r="EJY191" s="319"/>
      <c r="EJZ191" s="319"/>
      <c r="EKA191" s="333"/>
      <c r="EKB191" s="376"/>
      <c r="EKC191" s="376"/>
      <c r="EKD191" s="376"/>
      <c r="EKE191" s="321"/>
      <c r="EKF191" s="321"/>
      <c r="EKG191" s="321"/>
      <c r="EKH191" s="376"/>
      <c r="EKI191" s="321"/>
      <c r="EKJ191" s="321"/>
      <c r="EKK191" s="321"/>
      <c r="EKL191" s="321"/>
      <c r="EKM191" s="376"/>
      <c r="EKN191" s="319"/>
      <c r="EKO191" s="319"/>
      <c r="EKP191" s="319"/>
      <c r="EKQ191" s="333"/>
      <c r="EKR191" s="376"/>
      <c r="EKS191" s="376"/>
      <c r="EKT191" s="376"/>
      <c r="EKU191" s="321"/>
      <c r="EKV191" s="321"/>
      <c r="EKW191" s="321"/>
      <c r="EKX191" s="376"/>
      <c r="EKY191" s="321"/>
      <c r="EKZ191" s="321"/>
      <c r="ELA191" s="321"/>
      <c r="ELB191" s="321"/>
      <c r="ELC191" s="376"/>
      <c r="ELD191" s="319"/>
      <c r="ELE191" s="319"/>
      <c r="ELF191" s="319"/>
      <c r="ELG191" s="333"/>
      <c r="ELH191" s="376"/>
      <c r="ELI191" s="376"/>
      <c r="ELJ191" s="376"/>
      <c r="ELK191" s="321"/>
      <c r="ELL191" s="321"/>
      <c r="ELM191" s="321"/>
      <c r="ELN191" s="376"/>
      <c r="ELO191" s="321"/>
      <c r="ELP191" s="321"/>
      <c r="ELQ191" s="321"/>
      <c r="ELR191" s="321"/>
      <c r="ELS191" s="376"/>
      <c r="ELT191" s="319"/>
      <c r="ELU191" s="319"/>
      <c r="ELV191" s="319"/>
      <c r="ELW191" s="333"/>
      <c r="ELX191" s="376"/>
      <c r="ELY191" s="376"/>
      <c r="ELZ191" s="376"/>
      <c r="EMA191" s="321"/>
      <c r="EMB191" s="321"/>
      <c r="EMC191" s="321"/>
      <c r="EMD191" s="376"/>
      <c r="EME191" s="321"/>
      <c r="EMF191" s="321"/>
      <c r="EMG191" s="321"/>
      <c r="EMH191" s="321"/>
      <c r="EMI191" s="376"/>
      <c r="EMJ191" s="319"/>
      <c r="EMK191" s="319"/>
      <c r="EML191" s="319"/>
      <c r="EMM191" s="333"/>
      <c r="EMN191" s="376"/>
      <c r="EMO191" s="376"/>
      <c r="EMP191" s="376"/>
      <c r="EMQ191" s="321"/>
      <c r="EMR191" s="321"/>
      <c r="EMS191" s="321"/>
      <c r="EMT191" s="376"/>
      <c r="EMU191" s="321"/>
      <c r="EMV191" s="321"/>
      <c r="EMW191" s="321"/>
      <c r="EMX191" s="321"/>
      <c r="EMY191" s="376"/>
      <c r="EMZ191" s="319"/>
      <c r="ENA191" s="319"/>
      <c r="ENB191" s="319"/>
      <c r="ENC191" s="333"/>
      <c r="END191" s="376"/>
      <c r="ENE191" s="376"/>
      <c r="ENF191" s="376"/>
      <c r="ENG191" s="321"/>
      <c r="ENH191" s="321"/>
      <c r="ENI191" s="321"/>
      <c r="ENJ191" s="376"/>
      <c r="ENK191" s="321"/>
      <c r="ENL191" s="321"/>
      <c r="ENM191" s="321"/>
      <c r="ENN191" s="321"/>
      <c r="ENO191" s="376"/>
      <c r="ENP191" s="319"/>
      <c r="ENQ191" s="319"/>
      <c r="ENR191" s="319"/>
      <c r="ENS191" s="333"/>
      <c r="ENT191" s="376"/>
      <c r="ENU191" s="376"/>
      <c r="ENV191" s="376"/>
      <c r="ENW191" s="321"/>
      <c r="ENX191" s="321"/>
      <c r="ENY191" s="321"/>
      <c r="ENZ191" s="376"/>
      <c r="EOA191" s="321"/>
      <c r="EOB191" s="321"/>
      <c r="EOC191" s="321"/>
      <c r="EOD191" s="321"/>
      <c r="EOE191" s="376"/>
      <c r="EOF191" s="319"/>
      <c r="EOG191" s="319"/>
      <c r="EOH191" s="319"/>
      <c r="EOI191" s="333"/>
      <c r="EOJ191" s="376"/>
      <c r="EOK191" s="376"/>
      <c r="EOL191" s="376"/>
      <c r="EOM191" s="321"/>
      <c r="EON191" s="321"/>
      <c r="EOO191" s="321"/>
      <c r="EOP191" s="376"/>
      <c r="EOQ191" s="321"/>
      <c r="EOR191" s="321"/>
      <c r="EOS191" s="321"/>
      <c r="EOT191" s="321"/>
      <c r="EOU191" s="376"/>
      <c r="EOV191" s="319"/>
      <c r="EOW191" s="319"/>
      <c r="EOX191" s="319"/>
      <c r="EOY191" s="333"/>
      <c r="EOZ191" s="376"/>
      <c r="EPA191" s="376"/>
      <c r="EPB191" s="376"/>
      <c r="EPC191" s="321"/>
      <c r="EPD191" s="321"/>
      <c r="EPE191" s="321"/>
      <c r="EPF191" s="376"/>
      <c r="EPG191" s="321"/>
      <c r="EPH191" s="321"/>
      <c r="EPI191" s="321"/>
      <c r="EPJ191" s="321"/>
      <c r="EPK191" s="376"/>
      <c r="EPL191" s="319"/>
      <c r="EPM191" s="319"/>
      <c r="EPN191" s="319"/>
      <c r="EPO191" s="333"/>
      <c r="EPP191" s="376"/>
      <c r="EPQ191" s="376"/>
      <c r="EPR191" s="376"/>
      <c r="EPS191" s="321"/>
      <c r="EPT191" s="321"/>
      <c r="EPU191" s="321"/>
      <c r="EPV191" s="376"/>
      <c r="EPW191" s="321"/>
      <c r="EPX191" s="321"/>
      <c r="EPY191" s="321"/>
      <c r="EPZ191" s="321"/>
      <c r="EQA191" s="376"/>
      <c r="EQB191" s="319"/>
      <c r="EQC191" s="319"/>
      <c r="EQD191" s="319"/>
      <c r="EQE191" s="333"/>
      <c r="EQF191" s="376"/>
      <c r="EQG191" s="376"/>
      <c r="EQH191" s="376"/>
      <c r="EQI191" s="321"/>
      <c r="EQJ191" s="321"/>
      <c r="EQK191" s="321"/>
      <c r="EQL191" s="376"/>
      <c r="EQM191" s="321"/>
      <c r="EQN191" s="321"/>
      <c r="EQO191" s="321"/>
      <c r="EQP191" s="321"/>
      <c r="EQQ191" s="376"/>
      <c r="EQR191" s="319"/>
      <c r="EQS191" s="319"/>
      <c r="EQT191" s="319"/>
      <c r="EQU191" s="333"/>
      <c r="EQV191" s="376"/>
      <c r="EQW191" s="376"/>
      <c r="EQX191" s="376"/>
      <c r="EQY191" s="321"/>
      <c r="EQZ191" s="321"/>
      <c r="ERA191" s="321"/>
      <c r="ERB191" s="376"/>
      <c r="ERC191" s="321"/>
      <c r="ERD191" s="321"/>
      <c r="ERE191" s="321"/>
      <c r="ERF191" s="321"/>
      <c r="ERG191" s="376"/>
      <c r="ERH191" s="319"/>
      <c r="ERI191" s="319"/>
      <c r="ERJ191" s="319"/>
      <c r="ERK191" s="333"/>
      <c r="ERL191" s="376"/>
      <c r="ERM191" s="376"/>
      <c r="ERN191" s="376"/>
      <c r="ERO191" s="321"/>
      <c r="ERP191" s="321"/>
      <c r="ERQ191" s="321"/>
      <c r="ERR191" s="376"/>
      <c r="ERS191" s="321"/>
      <c r="ERT191" s="321"/>
      <c r="ERU191" s="321"/>
      <c r="ERV191" s="321"/>
      <c r="ERW191" s="376"/>
      <c r="ERX191" s="319"/>
      <c r="ERY191" s="319"/>
      <c r="ERZ191" s="319"/>
      <c r="ESA191" s="333"/>
      <c r="ESB191" s="376"/>
      <c r="ESC191" s="376"/>
      <c r="ESD191" s="376"/>
      <c r="ESE191" s="321"/>
      <c r="ESF191" s="321"/>
      <c r="ESG191" s="321"/>
      <c r="ESH191" s="376"/>
      <c r="ESI191" s="321"/>
      <c r="ESJ191" s="321"/>
      <c r="ESK191" s="321"/>
      <c r="ESL191" s="321"/>
      <c r="ESM191" s="376"/>
      <c r="ESN191" s="319"/>
      <c r="ESO191" s="319"/>
      <c r="ESP191" s="319"/>
      <c r="ESQ191" s="333"/>
      <c r="ESR191" s="376"/>
      <c r="ESS191" s="376"/>
      <c r="EST191" s="376"/>
      <c r="ESU191" s="321"/>
      <c r="ESV191" s="321"/>
      <c r="ESW191" s="321"/>
      <c r="ESX191" s="376"/>
      <c r="ESY191" s="321"/>
      <c r="ESZ191" s="321"/>
      <c r="ETA191" s="321"/>
      <c r="ETB191" s="321"/>
      <c r="ETC191" s="376"/>
      <c r="ETD191" s="319"/>
      <c r="ETE191" s="319"/>
      <c r="ETF191" s="319"/>
      <c r="ETG191" s="333"/>
      <c r="ETH191" s="376"/>
      <c r="ETI191" s="376"/>
      <c r="ETJ191" s="376"/>
      <c r="ETK191" s="321"/>
      <c r="ETL191" s="321"/>
      <c r="ETM191" s="321"/>
      <c r="ETN191" s="376"/>
      <c r="ETO191" s="321"/>
      <c r="ETP191" s="321"/>
      <c r="ETQ191" s="321"/>
      <c r="ETR191" s="321"/>
      <c r="ETS191" s="376"/>
      <c r="ETT191" s="319"/>
      <c r="ETU191" s="319"/>
      <c r="ETV191" s="319"/>
      <c r="ETW191" s="333"/>
      <c r="ETX191" s="376"/>
      <c r="ETY191" s="376"/>
      <c r="ETZ191" s="376"/>
      <c r="EUA191" s="321"/>
      <c r="EUB191" s="321"/>
      <c r="EUC191" s="321"/>
      <c r="EUD191" s="376"/>
      <c r="EUE191" s="321"/>
      <c r="EUF191" s="321"/>
      <c r="EUG191" s="321"/>
      <c r="EUH191" s="321"/>
      <c r="EUI191" s="376"/>
      <c r="EUJ191" s="319"/>
      <c r="EUK191" s="319"/>
      <c r="EUL191" s="319"/>
      <c r="EUM191" s="333"/>
      <c r="EUN191" s="376"/>
      <c r="EUO191" s="376"/>
      <c r="EUP191" s="376"/>
      <c r="EUQ191" s="321"/>
      <c r="EUR191" s="321"/>
      <c r="EUS191" s="321"/>
      <c r="EUT191" s="376"/>
      <c r="EUU191" s="321"/>
      <c r="EUV191" s="321"/>
      <c r="EUW191" s="321"/>
      <c r="EUX191" s="321"/>
      <c r="EUY191" s="376"/>
      <c r="EUZ191" s="319"/>
      <c r="EVA191" s="319"/>
      <c r="EVB191" s="319"/>
      <c r="EVC191" s="333"/>
      <c r="EVD191" s="376"/>
      <c r="EVE191" s="376"/>
      <c r="EVF191" s="376"/>
      <c r="EVG191" s="321"/>
      <c r="EVH191" s="321"/>
      <c r="EVI191" s="321"/>
      <c r="EVJ191" s="376"/>
      <c r="EVK191" s="321"/>
      <c r="EVL191" s="321"/>
      <c r="EVM191" s="321"/>
      <c r="EVN191" s="321"/>
      <c r="EVO191" s="376"/>
      <c r="EVP191" s="319"/>
      <c r="EVQ191" s="319"/>
      <c r="EVR191" s="319"/>
      <c r="EVS191" s="333"/>
      <c r="EVT191" s="376"/>
      <c r="EVU191" s="376"/>
      <c r="EVV191" s="376"/>
      <c r="EVW191" s="321"/>
      <c r="EVX191" s="321"/>
      <c r="EVY191" s="321"/>
      <c r="EVZ191" s="376"/>
      <c r="EWA191" s="321"/>
      <c r="EWB191" s="321"/>
      <c r="EWC191" s="321"/>
      <c r="EWD191" s="321"/>
      <c r="EWE191" s="376"/>
      <c r="EWF191" s="319"/>
      <c r="EWG191" s="319"/>
      <c r="EWH191" s="319"/>
      <c r="EWI191" s="333"/>
      <c r="EWJ191" s="376"/>
      <c r="EWK191" s="376"/>
      <c r="EWL191" s="376"/>
      <c r="EWM191" s="321"/>
      <c r="EWN191" s="321"/>
      <c r="EWO191" s="321"/>
      <c r="EWP191" s="376"/>
      <c r="EWQ191" s="321"/>
      <c r="EWR191" s="321"/>
      <c r="EWS191" s="321"/>
      <c r="EWT191" s="321"/>
      <c r="EWU191" s="376"/>
      <c r="EWV191" s="319"/>
      <c r="EWW191" s="319"/>
      <c r="EWX191" s="319"/>
      <c r="EWY191" s="333"/>
      <c r="EWZ191" s="376"/>
      <c r="EXA191" s="376"/>
      <c r="EXB191" s="376"/>
      <c r="EXC191" s="321"/>
      <c r="EXD191" s="321"/>
      <c r="EXE191" s="321"/>
      <c r="EXF191" s="376"/>
      <c r="EXG191" s="321"/>
      <c r="EXH191" s="321"/>
      <c r="EXI191" s="321"/>
      <c r="EXJ191" s="321"/>
      <c r="EXK191" s="376"/>
      <c r="EXL191" s="319"/>
      <c r="EXM191" s="319"/>
      <c r="EXN191" s="319"/>
      <c r="EXO191" s="333"/>
      <c r="EXP191" s="376"/>
      <c r="EXQ191" s="376"/>
      <c r="EXR191" s="376"/>
      <c r="EXS191" s="321"/>
      <c r="EXT191" s="321"/>
      <c r="EXU191" s="321"/>
      <c r="EXV191" s="376"/>
      <c r="EXW191" s="321"/>
      <c r="EXX191" s="321"/>
      <c r="EXY191" s="321"/>
      <c r="EXZ191" s="321"/>
      <c r="EYA191" s="376"/>
      <c r="EYB191" s="319"/>
      <c r="EYC191" s="319"/>
      <c r="EYD191" s="319"/>
      <c r="EYE191" s="333"/>
      <c r="EYF191" s="376"/>
      <c r="EYG191" s="376"/>
      <c r="EYH191" s="376"/>
      <c r="EYI191" s="321"/>
      <c r="EYJ191" s="321"/>
      <c r="EYK191" s="321"/>
      <c r="EYL191" s="376"/>
      <c r="EYM191" s="321"/>
      <c r="EYN191" s="321"/>
      <c r="EYO191" s="321"/>
      <c r="EYP191" s="321"/>
      <c r="EYQ191" s="376"/>
      <c r="EYR191" s="319"/>
      <c r="EYS191" s="319"/>
      <c r="EYT191" s="319"/>
      <c r="EYU191" s="333"/>
      <c r="EYV191" s="376"/>
      <c r="EYW191" s="376"/>
      <c r="EYX191" s="376"/>
      <c r="EYY191" s="321"/>
      <c r="EYZ191" s="321"/>
      <c r="EZA191" s="321"/>
      <c r="EZB191" s="376"/>
      <c r="EZC191" s="321"/>
      <c r="EZD191" s="321"/>
      <c r="EZE191" s="321"/>
      <c r="EZF191" s="321"/>
      <c r="EZG191" s="376"/>
      <c r="EZH191" s="319"/>
      <c r="EZI191" s="319"/>
      <c r="EZJ191" s="319"/>
      <c r="EZK191" s="333"/>
      <c r="EZL191" s="376"/>
      <c r="EZM191" s="376"/>
      <c r="EZN191" s="376"/>
      <c r="EZO191" s="321"/>
      <c r="EZP191" s="321"/>
      <c r="EZQ191" s="321"/>
      <c r="EZR191" s="376"/>
      <c r="EZS191" s="321"/>
      <c r="EZT191" s="321"/>
      <c r="EZU191" s="321"/>
      <c r="EZV191" s="321"/>
      <c r="EZW191" s="376"/>
      <c r="EZX191" s="319"/>
      <c r="EZY191" s="319"/>
      <c r="EZZ191" s="319"/>
      <c r="FAA191" s="333"/>
      <c r="FAB191" s="376"/>
      <c r="FAC191" s="376"/>
      <c r="FAD191" s="376"/>
      <c r="FAE191" s="321"/>
      <c r="FAF191" s="321"/>
      <c r="FAG191" s="321"/>
      <c r="FAH191" s="376"/>
      <c r="FAI191" s="321"/>
      <c r="FAJ191" s="321"/>
      <c r="FAK191" s="321"/>
      <c r="FAL191" s="321"/>
      <c r="FAM191" s="376"/>
      <c r="FAN191" s="319"/>
      <c r="FAO191" s="319"/>
      <c r="FAP191" s="319"/>
      <c r="FAQ191" s="333"/>
      <c r="FAR191" s="376"/>
      <c r="FAS191" s="376"/>
      <c r="FAT191" s="376"/>
      <c r="FAU191" s="321"/>
      <c r="FAV191" s="321"/>
      <c r="FAW191" s="321"/>
      <c r="FAX191" s="376"/>
      <c r="FAY191" s="321"/>
      <c r="FAZ191" s="321"/>
      <c r="FBA191" s="321"/>
      <c r="FBB191" s="321"/>
      <c r="FBC191" s="376"/>
      <c r="FBD191" s="319"/>
      <c r="FBE191" s="319"/>
      <c r="FBF191" s="319"/>
      <c r="FBG191" s="333"/>
      <c r="FBH191" s="376"/>
      <c r="FBI191" s="376"/>
      <c r="FBJ191" s="376"/>
      <c r="FBK191" s="321"/>
      <c r="FBL191" s="321"/>
      <c r="FBM191" s="321"/>
      <c r="FBN191" s="376"/>
      <c r="FBO191" s="321"/>
      <c r="FBP191" s="321"/>
      <c r="FBQ191" s="321"/>
      <c r="FBR191" s="321"/>
      <c r="FBS191" s="376"/>
      <c r="FBT191" s="319"/>
      <c r="FBU191" s="319"/>
      <c r="FBV191" s="319"/>
      <c r="FBW191" s="333"/>
      <c r="FBX191" s="376"/>
      <c r="FBY191" s="376"/>
      <c r="FBZ191" s="376"/>
      <c r="FCA191" s="321"/>
      <c r="FCB191" s="321"/>
      <c r="FCC191" s="321"/>
      <c r="FCD191" s="376"/>
      <c r="FCE191" s="321"/>
      <c r="FCF191" s="321"/>
      <c r="FCG191" s="321"/>
      <c r="FCH191" s="321"/>
      <c r="FCI191" s="376"/>
      <c r="FCJ191" s="319"/>
      <c r="FCK191" s="319"/>
      <c r="FCL191" s="319"/>
      <c r="FCM191" s="333"/>
      <c r="FCN191" s="376"/>
      <c r="FCO191" s="376"/>
      <c r="FCP191" s="376"/>
      <c r="FCQ191" s="321"/>
      <c r="FCR191" s="321"/>
      <c r="FCS191" s="321"/>
      <c r="FCT191" s="376"/>
      <c r="FCU191" s="321"/>
      <c r="FCV191" s="321"/>
      <c r="FCW191" s="321"/>
      <c r="FCX191" s="321"/>
      <c r="FCY191" s="376"/>
      <c r="FCZ191" s="319"/>
      <c r="FDA191" s="319"/>
      <c r="FDB191" s="319"/>
      <c r="FDC191" s="333"/>
      <c r="FDD191" s="376"/>
      <c r="FDE191" s="376"/>
      <c r="FDF191" s="376"/>
      <c r="FDG191" s="321"/>
      <c r="FDH191" s="321"/>
      <c r="FDI191" s="321"/>
      <c r="FDJ191" s="376"/>
      <c r="FDK191" s="321"/>
      <c r="FDL191" s="321"/>
      <c r="FDM191" s="321"/>
      <c r="FDN191" s="321"/>
      <c r="FDO191" s="376"/>
      <c r="FDP191" s="319"/>
      <c r="FDQ191" s="319"/>
      <c r="FDR191" s="319"/>
      <c r="FDS191" s="333"/>
      <c r="FDT191" s="376"/>
      <c r="FDU191" s="376"/>
      <c r="FDV191" s="376"/>
      <c r="FDW191" s="321"/>
      <c r="FDX191" s="321"/>
      <c r="FDY191" s="321"/>
      <c r="FDZ191" s="376"/>
      <c r="FEA191" s="321"/>
      <c r="FEB191" s="321"/>
      <c r="FEC191" s="321"/>
      <c r="FED191" s="321"/>
      <c r="FEE191" s="376"/>
      <c r="FEF191" s="319"/>
      <c r="FEG191" s="319"/>
      <c r="FEH191" s="319"/>
      <c r="FEI191" s="333"/>
      <c r="FEJ191" s="376"/>
      <c r="FEK191" s="376"/>
      <c r="FEL191" s="376"/>
      <c r="FEM191" s="321"/>
      <c r="FEN191" s="321"/>
      <c r="FEO191" s="321"/>
      <c r="FEP191" s="376"/>
      <c r="FEQ191" s="321"/>
      <c r="FER191" s="321"/>
      <c r="FES191" s="321"/>
      <c r="FET191" s="321"/>
      <c r="FEU191" s="376"/>
      <c r="FEV191" s="319"/>
      <c r="FEW191" s="319"/>
      <c r="FEX191" s="319"/>
      <c r="FEY191" s="333"/>
      <c r="FEZ191" s="376"/>
      <c r="FFA191" s="376"/>
      <c r="FFB191" s="376"/>
      <c r="FFC191" s="321"/>
      <c r="FFD191" s="321"/>
      <c r="FFE191" s="321"/>
      <c r="FFF191" s="376"/>
      <c r="FFG191" s="321"/>
      <c r="FFH191" s="321"/>
      <c r="FFI191" s="321"/>
      <c r="FFJ191" s="321"/>
      <c r="FFK191" s="376"/>
      <c r="FFL191" s="319"/>
      <c r="FFM191" s="319"/>
      <c r="FFN191" s="319"/>
      <c r="FFO191" s="333"/>
      <c r="FFP191" s="376"/>
      <c r="FFQ191" s="376"/>
      <c r="FFR191" s="376"/>
      <c r="FFS191" s="321"/>
      <c r="FFT191" s="321"/>
      <c r="FFU191" s="321"/>
      <c r="FFV191" s="376"/>
      <c r="FFW191" s="321"/>
      <c r="FFX191" s="321"/>
      <c r="FFY191" s="321"/>
      <c r="FFZ191" s="321"/>
      <c r="FGA191" s="376"/>
      <c r="FGB191" s="319"/>
      <c r="FGC191" s="319"/>
      <c r="FGD191" s="319"/>
      <c r="FGE191" s="333"/>
      <c r="FGF191" s="376"/>
      <c r="FGG191" s="376"/>
      <c r="FGH191" s="376"/>
      <c r="FGI191" s="321"/>
      <c r="FGJ191" s="321"/>
      <c r="FGK191" s="321"/>
      <c r="FGL191" s="376"/>
      <c r="FGM191" s="321"/>
      <c r="FGN191" s="321"/>
      <c r="FGO191" s="321"/>
      <c r="FGP191" s="321"/>
      <c r="FGQ191" s="376"/>
      <c r="FGR191" s="319"/>
      <c r="FGS191" s="319"/>
      <c r="FGT191" s="319"/>
      <c r="FGU191" s="333"/>
      <c r="FGV191" s="376"/>
      <c r="FGW191" s="376"/>
      <c r="FGX191" s="376"/>
      <c r="FGY191" s="321"/>
      <c r="FGZ191" s="321"/>
      <c r="FHA191" s="321"/>
      <c r="FHB191" s="376"/>
      <c r="FHC191" s="321"/>
      <c r="FHD191" s="321"/>
      <c r="FHE191" s="321"/>
      <c r="FHF191" s="321"/>
      <c r="FHG191" s="376"/>
      <c r="FHH191" s="319"/>
      <c r="FHI191" s="319"/>
      <c r="FHJ191" s="319"/>
      <c r="FHK191" s="333"/>
      <c r="FHL191" s="376"/>
      <c r="FHM191" s="376"/>
      <c r="FHN191" s="376"/>
      <c r="FHO191" s="321"/>
      <c r="FHP191" s="321"/>
      <c r="FHQ191" s="321"/>
      <c r="FHR191" s="376"/>
      <c r="FHS191" s="321"/>
      <c r="FHT191" s="321"/>
      <c r="FHU191" s="321"/>
      <c r="FHV191" s="321"/>
      <c r="FHW191" s="376"/>
      <c r="FHX191" s="319"/>
      <c r="FHY191" s="319"/>
      <c r="FHZ191" s="319"/>
      <c r="FIA191" s="333"/>
      <c r="FIB191" s="376"/>
      <c r="FIC191" s="376"/>
      <c r="FID191" s="376"/>
      <c r="FIE191" s="321"/>
      <c r="FIF191" s="321"/>
      <c r="FIG191" s="321"/>
      <c r="FIH191" s="376"/>
      <c r="FII191" s="321"/>
      <c r="FIJ191" s="321"/>
      <c r="FIK191" s="321"/>
      <c r="FIL191" s="321"/>
      <c r="FIM191" s="376"/>
      <c r="FIN191" s="319"/>
      <c r="FIO191" s="319"/>
      <c r="FIP191" s="319"/>
      <c r="FIQ191" s="333"/>
      <c r="FIR191" s="376"/>
      <c r="FIS191" s="376"/>
      <c r="FIT191" s="376"/>
      <c r="FIU191" s="321"/>
      <c r="FIV191" s="321"/>
      <c r="FIW191" s="321"/>
      <c r="FIX191" s="376"/>
      <c r="FIY191" s="321"/>
      <c r="FIZ191" s="321"/>
      <c r="FJA191" s="321"/>
      <c r="FJB191" s="321"/>
      <c r="FJC191" s="376"/>
      <c r="FJD191" s="319"/>
      <c r="FJE191" s="319"/>
      <c r="FJF191" s="319"/>
      <c r="FJG191" s="333"/>
      <c r="FJH191" s="376"/>
      <c r="FJI191" s="376"/>
      <c r="FJJ191" s="376"/>
      <c r="FJK191" s="321"/>
      <c r="FJL191" s="321"/>
      <c r="FJM191" s="321"/>
      <c r="FJN191" s="376"/>
      <c r="FJO191" s="321"/>
      <c r="FJP191" s="321"/>
      <c r="FJQ191" s="321"/>
      <c r="FJR191" s="321"/>
      <c r="FJS191" s="376"/>
      <c r="FJT191" s="319"/>
      <c r="FJU191" s="319"/>
      <c r="FJV191" s="319"/>
      <c r="FJW191" s="333"/>
      <c r="FJX191" s="376"/>
      <c r="FJY191" s="376"/>
      <c r="FJZ191" s="376"/>
      <c r="FKA191" s="321"/>
      <c r="FKB191" s="321"/>
      <c r="FKC191" s="321"/>
      <c r="FKD191" s="376"/>
      <c r="FKE191" s="321"/>
      <c r="FKF191" s="321"/>
      <c r="FKG191" s="321"/>
      <c r="FKH191" s="321"/>
      <c r="FKI191" s="376"/>
      <c r="FKJ191" s="319"/>
      <c r="FKK191" s="319"/>
      <c r="FKL191" s="319"/>
      <c r="FKM191" s="333"/>
      <c r="FKN191" s="376"/>
      <c r="FKO191" s="376"/>
      <c r="FKP191" s="376"/>
      <c r="FKQ191" s="321"/>
      <c r="FKR191" s="321"/>
      <c r="FKS191" s="321"/>
      <c r="FKT191" s="376"/>
      <c r="FKU191" s="321"/>
      <c r="FKV191" s="321"/>
      <c r="FKW191" s="321"/>
      <c r="FKX191" s="321"/>
      <c r="FKY191" s="376"/>
      <c r="FKZ191" s="319"/>
      <c r="FLA191" s="319"/>
      <c r="FLB191" s="319"/>
      <c r="FLC191" s="333"/>
      <c r="FLD191" s="376"/>
      <c r="FLE191" s="376"/>
      <c r="FLF191" s="376"/>
      <c r="FLG191" s="321"/>
      <c r="FLH191" s="321"/>
      <c r="FLI191" s="321"/>
      <c r="FLJ191" s="376"/>
      <c r="FLK191" s="321"/>
      <c r="FLL191" s="321"/>
      <c r="FLM191" s="321"/>
      <c r="FLN191" s="321"/>
      <c r="FLO191" s="376"/>
      <c r="FLP191" s="319"/>
      <c r="FLQ191" s="319"/>
      <c r="FLR191" s="319"/>
      <c r="FLS191" s="333"/>
      <c r="FLT191" s="376"/>
      <c r="FLU191" s="376"/>
      <c r="FLV191" s="376"/>
      <c r="FLW191" s="321"/>
      <c r="FLX191" s="321"/>
      <c r="FLY191" s="321"/>
      <c r="FLZ191" s="376"/>
      <c r="FMA191" s="321"/>
      <c r="FMB191" s="321"/>
      <c r="FMC191" s="321"/>
      <c r="FMD191" s="321"/>
      <c r="FME191" s="376"/>
      <c r="FMF191" s="319"/>
      <c r="FMG191" s="319"/>
      <c r="FMH191" s="319"/>
      <c r="FMI191" s="333"/>
      <c r="FMJ191" s="376"/>
      <c r="FMK191" s="376"/>
      <c r="FML191" s="376"/>
      <c r="FMM191" s="321"/>
      <c r="FMN191" s="321"/>
      <c r="FMO191" s="321"/>
      <c r="FMP191" s="376"/>
      <c r="FMQ191" s="321"/>
      <c r="FMR191" s="321"/>
      <c r="FMS191" s="321"/>
      <c r="FMT191" s="321"/>
      <c r="FMU191" s="376"/>
      <c r="FMV191" s="319"/>
      <c r="FMW191" s="319"/>
      <c r="FMX191" s="319"/>
      <c r="FMY191" s="333"/>
      <c r="FMZ191" s="376"/>
      <c r="FNA191" s="376"/>
      <c r="FNB191" s="376"/>
      <c r="FNC191" s="321"/>
      <c r="FND191" s="321"/>
      <c r="FNE191" s="321"/>
      <c r="FNF191" s="376"/>
      <c r="FNG191" s="321"/>
      <c r="FNH191" s="321"/>
      <c r="FNI191" s="321"/>
      <c r="FNJ191" s="321"/>
      <c r="FNK191" s="376"/>
      <c r="FNL191" s="319"/>
      <c r="FNM191" s="319"/>
      <c r="FNN191" s="319"/>
      <c r="FNO191" s="333"/>
      <c r="FNP191" s="376"/>
      <c r="FNQ191" s="376"/>
      <c r="FNR191" s="376"/>
      <c r="FNS191" s="321"/>
      <c r="FNT191" s="321"/>
      <c r="FNU191" s="321"/>
      <c r="FNV191" s="376"/>
      <c r="FNW191" s="321"/>
      <c r="FNX191" s="321"/>
      <c r="FNY191" s="321"/>
      <c r="FNZ191" s="321"/>
      <c r="FOA191" s="376"/>
      <c r="FOB191" s="319"/>
      <c r="FOC191" s="319"/>
      <c r="FOD191" s="319"/>
      <c r="FOE191" s="333"/>
      <c r="FOF191" s="376"/>
      <c r="FOG191" s="376"/>
      <c r="FOH191" s="376"/>
      <c r="FOI191" s="321"/>
      <c r="FOJ191" s="321"/>
      <c r="FOK191" s="321"/>
      <c r="FOL191" s="376"/>
      <c r="FOM191" s="321"/>
      <c r="FON191" s="321"/>
      <c r="FOO191" s="321"/>
      <c r="FOP191" s="321"/>
      <c r="FOQ191" s="376"/>
      <c r="FOR191" s="319"/>
      <c r="FOS191" s="319"/>
      <c r="FOT191" s="319"/>
      <c r="FOU191" s="333"/>
      <c r="FOV191" s="376"/>
      <c r="FOW191" s="376"/>
      <c r="FOX191" s="376"/>
      <c r="FOY191" s="321"/>
      <c r="FOZ191" s="321"/>
      <c r="FPA191" s="321"/>
      <c r="FPB191" s="376"/>
      <c r="FPC191" s="321"/>
      <c r="FPD191" s="321"/>
      <c r="FPE191" s="321"/>
      <c r="FPF191" s="321"/>
      <c r="FPG191" s="376"/>
      <c r="FPH191" s="319"/>
      <c r="FPI191" s="319"/>
      <c r="FPJ191" s="319"/>
      <c r="FPK191" s="333"/>
      <c r="FPL191" s="376"/>
      <c r="FPM191" s="376"/>
      <c r="FPN191" s="376"/>
      <c r="FPO191" s="321"/>
      <c r="FPP191" s="321"/>
      <c r="FPQ191" s="321"/>
      <c r="FPR191" s="376"/>
      <c r="FPS191" s="321"/>
      <c r="FPT191" s="321"/>
      <c r="FPU191" s="321"/>
      <c r="FPV191" s="321"/>
      <c r="FPW191" s="376"/>
      <c r="FPX191" s="319"/>
      <c r="FPY191" s="319"/>
      <c r="FPZ191" s="319"/>
      <c r="FQA191" s="333"/>
      <c r="FQB191" s="376"/>
      <c r="FQC191" s="376"/>
      <c r="FQD191" s="376"/>
      <c r="FQE191" s="321"/>
      <c r="FQF191" s="321"/>
      <c r="FQG191" s="321"/>
      <c r="FQH191" s="376"/>
      <c r="FQI191" s="321"/>
      <c r="FQJ191" s="321"/>
      <c r="FQK191" s="321"/>
      <c r="FQL191" s="321"/>
      <c r="FQM191" s="376"/>
      <c r="FQN191" s="319"/>
      <c r="FQO191" s="319"/>
      <c r="FQP191" s="319"/>
      <c r="FQQ191" s="333"/>
      <c r="FQR191" s="376"/>
      <c r="FQS191" s="376"/>
      <c r="FQT191" s="376"/>
      <c r="FQU191" s="321"/>
      <c r="FQV191" s="321"/>
      <c r="FQW191" s="321"/>
      <c r="FQX191" s="376"/>
      <c r="FQY191" s="321"/>
      <c r="FQZ191" s="321"/>
      <c r="FRA191" s="321"/>
      <c r="FRB191" s="321"/>
      <c r="FRC191" s="376"/>
      <c r="FRD191" s="319"/>
      <c r="FRE191" s="319"/>
      <c r="FRF191" s="319"/>
      <c r="FRG191" s="333"/>
      <c r="FRH191" s="376"/>
      <c r="FRI191" s="376"/>
      <c r="FRJ191" s="376"/>
      <c r="FRK191" s="321"/>
      <c r="FRL191" s="321"/>
      <c r="FRM191" s="321"/>
      <c r="FRN191" s="376"/>
      <c r="FRO191" s="321"/>
      <c r="FRP191" s="321"/>
      <c r="FRQ191" s="321"/>
      <c r="FRR191" s="321"/>
      <c r="FRS191" s="376"/>
      <c r="FRT191" s="319"/>
      <c r="FRU191" s="319"/>
      <c r="FRV191" s="319"/>
      <c r="FRW191" s="333"/>
      <c r="FRX191" s="376"/>
      <c r="FRY191" s="376"/>
      <c r="FRZ191" s="376"/>
      <c r="FSA191" s="321"/>
      <c r="FSB191" s="321"/>
      <c r="FSC191" s="321"/>
      <c r="FSD191" s="376"/>
      <c r="FSE191" s="321"/>
      <c r="FSF191" s="321"/>
      <c r="FSG191" s="321"/>
      <c r="FSH191" s="321"/>
      <c r="FSI191" s="376"/>
      <c r="FSJ191" s="319"/>
      <c r="FSK191" s="319"/>
      <c r="FSL191" s="319"/>
      <c r="FSM191" s="333"/>
      <c r="FSN191" s="376"/>
      <c r="FSO191" s="376"/>
      <c r="FSP191" s="376"/>
      <c r="FSQ191" s="321"/>
      <c r="FSR191" s="321"/>
      <c r="FSS191" s="321"/>
      <c r="FST191" s="376"/>
      <c r="FSU191" s="321"/>
      <c r="FSV191" s="321"/>
      <c r="FSW191" s="321"/>
      <c r="FSX191" s="321"/>
      <c r="FSY191" s="376"/>
      <c r="FSZ191" s="319"/>
      <c r="FTA191" s="319"/>
      <c r="FTB191" s="319"/>
      <c r="FTC191" s="333"/>
      <c r="FTD191" s="376"/>
      <c r="FTE191" s="376"/>
      <c r="FTF191" s="376"/>
      <c r="FTG191" s="321"/>
      <c r="FTH191" s="321"/>
      <c r="FTI191" s="321"/>
      <c r="FTJ191" s="376"/>
      <c r="FTK191" s="321"/>
      <c r="FTL191" s="321"/>
      <c r="FTM191" s="321"/>
      <c r="FTN191" s="321"/>
      <c r="FTO191" s="376"/>
      <c r="FTP191" s="319"/>
      <c r="FTQ191" s="319"/>
      <c r="FTR191" s="319"/>
      <c r="FTS191" s="333"/>
      <c r="FTT191" s="376"/>
      <c r="FTU191" s="376"/>
      <c r="FTV191" s="376"/>
      <c r="FTW191" s="321"/>
      <c r="FTX191" s="321"/>
      <c r="FTY191" s="321"/>
      <c r="FTZ191" s="376"/>
      <c r="FUA191" s="321"/>
      <c r="FUB191" s="321"/>
      <c r="FUC191" s="321"/>
      <c r="FUD191" s="321"/>
      <c r="FUE191" s="376"/>
      <c r="FUF191" s="319"/>
      <c r="FUG191" s="319"/>
      <c r="FUH191" s="319"/>
      <c r="FUI191" s="333"/>
      <c r="FUJ191" s="376"/>
      <c r="FUK191" s="376"/>
      <c r="FUL191" s="376"/>
      <c r="FUM191" s="321"/>
      <c r="FUN191" s="321"/>
      <c r="FUO191" s="321"/>
      <c r="FUP191" s="376"/>
      <c r="FUQ191" s="321"/>
      <c r="FUR191" s="321"/>
      <c r="FUS191" s="321"/>
      <c r="FUT191" s="321"/>
      <c r="FUU191" s="376"/>
      <c r="FUV191" s="319"/>
      <c r="FUW191" s="319"/>
      <c r="FUX191" s="319"/>
      <c r="FUY191" s="333"/>
      <c r="FUZ191" s="376"/>
      <c r="FVA191" s="376"/>
      <c r="FVB191" s="376"/>
      <c r="FVC191" s="321"/>
      <c r="FVD191" s="321"/>
      <c r="FVE191" s="321"/>
      <c r="FVF191" s="376"/>
      <c r="FVG191" s="321"/>
      <c r="FVH191" s="321"/>
      <c r="FVI191" s="321"/>
      <c r="FVJ191" s="321"/>
      <c r="FVK191" s="376"/>
      <c r="FVL191" s="319"/>
      <c r="FVM191" s="319"/>
      <c r="FVN191" s="319"/>
      <c r="FVO191" s="333"/>
      <c r="FVP191" s="376"/>
      <c r="FVQ191" s="376"/>
      <c r="FVR191" s="376"/>
      <c r="FVS191" s="321"/>
      <c r="FVT191" s="321"/>
      <c r="FVU191" s="321"/>
      <c r="FVV191" s="376"/>
      <c r="FVW191" s="321"/>
      <c r="FVX191" s="321"/>
      <c r="FVY191" s="321"/>
      <c r="FVZ191" s="321"/>
      <c r="FWA191" s="376"/>
      <c r="FWB191" s="319"/>
      <c r="FWC191" s="319"/>
      <c r="FWD191" s="319"/>
      <c r="FWE191" s="333"/>
      <c r="FWF191" s="376"/>
      <c r="FWG191" s="376"/>
      <c r="FWH191" s="376"/>
      <c r="FWI191" s="321"/>
      <c r="FWJ191" s="321"/>
      <c r="FWK191" s="321"/>
      <c r="FWL191" s="376"/>
      <c r="FWM191" s="321"/>
      <c r="FWN191" s="321"/>
      <c r="FWO191" s="321"/>
      <c r="FWP191" s="321"/>
      <c r="FWQ191" s="376"/>
      <c r="FWR191" s="319"/>
      <c r="FWS191" s="319"/>
      <c r="FWT191" s="319"/>
      <c r="FWU191" s="333"/>
      <c r="FWV191" s="376"/>
      <c r="FWW191" s="376"/>
      <c r="FWX191" s="376"/>
      <c r="FWY191" s="321"/>
      <c r="FWZ191" s="321"/>
      <c r="FXA191" s="321"/>
      <c r="FXB191" s="376"/>
      <c r="FXC191" s="321"/>
      <c r="FXD191" s="321"/>
      <c r="FXE191" s="321"/>
      <c r="FXF191" s="321"/>
      <c r="FXG191" s="376"/>
      <c r="FXH191" s="319"/>
      <c r="FXI191" s="319"/>
      <c r="FXJ191" s="319"/>
      <c r="FXK191" s="333"/>
      <c r="FXL191" s="376"/>
      <c r="FXM191" s="376"/>
      <c r="FXN191" s="376"/>
      <c r="FXO191" s="321"/>
      <c r="FXP191" s="321"/>
      <c r="FXQ191" s="321"/>
      <c r="FXR191" s="376"/>
      <c r="FXS191" s="321"/>
      <c r="FXT191" s="321"/>
      <c r="FXU191" s="321"/>
      <c r="FXV191" s="321"/>
      <c r="FXW191" s="376"/>
      <c r="FXX191" s="319"/>
      <c r="FXY191" s="319"/>
      <c r="FXZ191" s="319"/>
      <c r="FYA191" s="333"/>
      <c r="FYB191" s="376"/>
      <c r="FYC191" s="376"/>
      <c r="FYD191" s="376"/>
      <c r="FYE191" s="321"/>
      <c r="FYF191" s="321"/>
      <c r="FYG191" s="321"/>
      <c r="FYH191" s="376"/>
      <c r="FYI191" s="321"/>
      <c r="FYJ191" s="321"/>
      <c r="FYK191" s="321"/>
      <c r="FYL191" s="321"/>
      <c r="FYM191" s="376"/>
      <c r="FYN191" s="319"/>
      <c r="FYO191" s="319"/>
      <c r="FYP191" s="319"/>
      <c r="FYQ191" s="333"/>
      <c r="FYR191" s="376"/>
      <c r="FYS191" s="376"/>
      <c r="FYT191" s="376"/>
      <c r="FYU191" s="321"/>
      <c r="FYV191" s="321"/>
      <c r="FYW191" s="321"/>
      <c r="FYX191" s="376"/>
      <c r="FYY191" s="321"/>
      <c r="FYZ191" s="321"/>
      <c r="FZA191" s="321"/>
      <c r="FZB191" s="321"/>
      <c r="FZC191" s="376"/>
      <c r="FZD191" s="319"/>
      <c r="FZE191" s="319"/>
      <c r="FZF191" s="319"/>
      <c r="FZG191" s="333"/>
      <c r="FZH191" s="376"/>
      <c r="FZI191" s="376"/>
      <c r="FZJ191" s="376"/>
      <c r="FZK191" s="321"/>
      <c r="FZL191" s="321"/>
      <c r="FZM191" s="321"/>
      <c r="FZN191" s="376"/>
      <c r="FZO191" s="321"/>
      <c r="FZP191" s="321"/>
      <c r="FZQ191" s="321"/>
      <c r="FZR191" s="321"/>
      <c r="FZS191" s="376"/>
      <c r="FZT191" s="319"/>
      <c r="FZU191" s="319"/>
      <c r="FZV191" s="319"/>
      <c r="FZW191" s="333"/>
      <c r="FZX191" s="376"/>
      <c r="FZY191" s="376"/>
      <c r="FZZ191" s="376"/>
      <c r="GAA191" s="321"/>
      <c r="GAB191" s="321"/>
      <c r="GAC191" s="321"/>
      <c r="GAD191" s="376"/>
      <c r="GAE191" s="321"/>
      <c r="GAF191" s="321"/>
      <c r="GAG191" s="321"/>
      <c r="GAH191" s="321"/>
      <c r="GAI191" s="376"/>
      <c r="GAJ191" s="319"/>
      <c r="GAK191" s="319"/>
      <c r="GAL191" s="319"/>
      <c r="GAM191" s="333"/>
      <c r="GAN191" s="376"/>
      <c r="GAO191" s="376"/>
      <c r="GAP191" s="376"/>
      <c r="GAQ191" s="321"/>
      <c r="GAR191" s="321"/>
      <c r="GAS191" s="321"/>
      <c r="GAT191" s="376"/>
      <c r="GAU191" s="321"/>
      <c r="GAV191" s="321"/>
      <c r="GAW191" s="321"/>
      <c r="GAX191" s="321"/>
      <c r="GAY191" s="376"/>
      <c r="GAZ191" s="319"/>
      <c r="GBA191" s="319"/>
      <c r="GBB191" s="319"/>
      <c r="GBC191" s="333"/>
      <c r="GBD191" s="376"/>
      <c r="GBE191" s="376"/>
      <c r="GBF191" s="376"/>
      <c r="GBG191" s="321"/>
      <c r="GBH191" s="321"/>
      <c r="GBI191" s="321"/>
      <c r="GBJ191" s="376"/>
      <c r="GBK191" s="321"/>
      <c r="GBL191" s="321"/>
      <c r="GBM191" s="321"/>
      <c r="GBN191" s="321"/>
      <c r="GBO191" s="376"/>
      <c r="GBP191" s="319"/>
      <c r="GBQ191" s="319"/>
      <c r="GBR191" s="319"/>
      <c r="GBS191" s="333"/>
      <c r="GBT191" s="376"/>
      <c r="GBU191" s="376"/>
      <c r="GBV191" s="376"/>
      <c r="GBW191" s="321"/>
      <c r="GBX191" s="321"/>
      <c r="GBY191" s="321"/>
      <c r="GBZ191" s="376"/>
      <c r="GCA191" s="321"/>
      <c r="GCB191" s="321"/>
      <c r="GCC191" s="321"/>
      <c r="GCD191" s="321"/>
      <c r="GCE191" s="376"/>
      <c r="GCF191" s="319"/>
      <c r="GCG191" s="319"/>
      <c r="GCH191" s="319"/>
      <c r="GCI191" s="333"/>
      <c r="GCJ191" s="376"/>
      <c r="GCK191" s="376"/>
      <c r="GCL191" s="376"/>
      <c r="GCM191" s="321"/>
      <c r="GCN191" s="321"/>
      <c r="GCO191" s="321"/>
      <c r="GCP191" s="376"/>
      <c r="GCQ191" s="321"/>
      <c r="GCR191" s="321"/>
      <c r="GCS191" s="321"/>
      <c r="GCT191" s="321"/>
      <c r="GCU191" s="376"/>
      <c r="GCV191" s="319"/>
      <c r="GCW191" s="319"/>
      <c r="GCX191" s="319"/>
      <c r="GCY191" s="333"/>
      <c r="GCZ191" s="376"/>
      <c r="GDA191" s="376"/>
      <c r="GDB191" s="376"/>
      <c r="GDC191" s="321"/>
      <c r="GDD191" s="321"/>
      <c r="GDE191" s="321"/>
      <c r="GDF191" s="376"/>
      <c r="GDG191" s="321"/>
      <c r="GDH191" s="321"/>
      <c r="GDI191" s="321"/>
      <c r="GDJ191" s="321"/>
      <c r="GDK191" s="376"/>
      <c r="GDL191" s="319"/>
      <c r="GDM191" s="319"/>
      <c r="GDN191" s="319"/>
      <c r="GDO191" s="333"/>
      <c r="GDP191" s="376"/>
      <c r="GDQ191" s="376"/>
      <c r="GDR191" s="376"/>
      <c r="GDS191" s="321"/>
      <c r="GDT191" s="321"/>
      <c r="GDU191" s="321"/>
      <c r="GDV191" s="376"/>
      <c r="GDW191" s="321"/>
      <c r="GDX191" s="321"/>
      <c r="GDY191" s="321"/>
      <c r="GDZ191" s="321"/>
      <c r="GEA191" s="376"/>
      <c r="GEB191" s="319"/>
      <c r="GEC191" s="319"/>
      <c r="GED191" s="319"/>
      <c r="GEE191" s="333"/>
      <c r="GEF191" s="376"/>
      <c r="GEG191" s="376"/>
      <c r="GEH191" s="376"/>
      <c r="GEI191" s="321"/>
      <c r="GEJ191" s="321"/>
      <c r="GEK191" s="321"/>
      <c r="GEL191" s="376"/>
      <c r="GEM191" s="321"/>
      <c r="GEN191" s="321"/>
      <c r="GEO191" s="321"/>
      <c r="GEP191" s="321"/>
      <c r="GEQ191" s="376"/>
      <c r="GER191" s="319"/>
      <c r="GES191" s="319"/>
      <c r="GET191" s="319"/>
      <c r="GEU191" s="333"/>
      <c r="GEV191" s="376"/>
      <c r="GEW191" s="376"/>
      <c r="GEX191" s="376"/>
      <c r="GEY191" s="321"/>
      <c r="GEZ191" s="321"/>
      <c r="GFA191" s="321"/>
      <c r="GFB191" s="376"/>
      <c r="GFC191" s="321"/>
      <c r="GFD191" s="321"/>
      <c r="GFE191" s="321"/>
      <c r="GFF191" s="321"/>
      <c r="GFG191" s="376"/>
      <c r="GFH191" s="319"/>
      <c r="GFI191" s="319"/>
      <c r="GFJ191" s="319"/>
      <c r="GFK191" s="333"/>
      <c r="GFL191" s="376"/>
      <c r="GFM191" s="376"/>
      <c r="GFN191" s="376"/>
      <c r="GFO191" s="321"/>
      <c r="GFP191" s="321"/>
      <c r="GFQ191" s="321"/>
      <c r="GFR191" s="376"/>
      <c r="GFS191" s="321"/>
      <c r="GFT191" s="321"/>
      <c r="GFU191" s="321"/>
      <c r="GFV191" s="321"/>
      <c r="GFW191" s="376"/>
      <c r="GFX191" s="319"/>
      <c r="GFY191" s="319"/>
      <c r="GFZ191" s="319"/>
      <c r="GGA191" s="333"/>
      <c r="GGB191" s="376"/>
      <c r="GGC191" s="376"/>
      <c r="GGD191" s="376"/>
      <c r="GGE191" s="321"/>
      <c r="GGF191" s="321"/>
      <c r="GGG191" s="321"/>
      <c r="GGH191" s="376"/>
      <c r="GGI191" s="321"/>
      <c r="GGJ191" s="321"/>
      <c r="GGK191" s="321"/>
      <c r="GGL191" s="321"/>
      <c r="GGM191" s="376"/>
      <c r="GGN191" s="319"/>
      <c r="GGO191" s="319"/>
      <c r="GGP191" s="319"/>
      <c r="GGQ191" s="333"/>
      <c r="GGR191" s="376"/>
      <c r="GGS191" s="376"/>
      <c r="GGT191" s="376"/>
      <c r="GGU191" s="321"/>
      <c r="GGV191" s="321"/>
      <c r="GGW191" s="321"/>
      <c r="GGX191" s="376"/>
      <c r="GGY191" s="321"/>
      <c r="GGZ191" s="321"/>
      <c r="GHA191" s="321"/>
      <c r="GHB191" s="321"/>
      <c r="GHC191" s="376"/>
      <c r="GHD191" s="319"/>
      <c r="GHE191" s="319"/>
      <c r="GHF191" s="319"/>
      <c r="GHG191" s="333"/>
      <c r="GHH191" s="376"/>
      <c r="GHI191" s="376"/>
      <c r="GHJ191" s="376"/>
      <c r="GHK191" s="321"/>
      <c r="GHL191" s="321"/>
      <c r="GHM191" s="321"/>
      <c r="GHN191" s="376"/>
      <c r="GHO191" s="321"/>
      <c r="GHP191" s="321"/>
      <c r="GHQ191" s="321"/>
      <c r="GHR191" s="321"/>
      <c r="GHS191" s="376"/>
      <c r="GHT191" s="319"/>
      <c r="GHU191" s="319"/>
      <c r="GHV191" s="319"/>
      <c r="GHW191" s="333"/>
      <c r="GHX191" s="376"/>
      <c r="GHY191" s="376"/>
      <c r="GHZ191" s="376"/>
      <c r="GIA191" s="321"/>
      <c r="GIB191" s="321"/>
      <c r="GIC191" s="321"/>
      <c r="GID191" s="376"/>
      <c r="GIE191" s="321"/>
      <c r="GIF191" s="321"/>
      <c r="GIG191" s="321"/>
      <c r="GIH191" s="321"/>
      <c r="GII191" s="376"/>
      <c r="GIJ191" s="319"/>
      <c r="GIK191" s="319"/>
      <c r="GIL191" s="319"/>
      <c r="GIM191" s="333"/>
      <c r="GIN191" s="376"/>
      <c r="GIO191" s="376"/>
      <c r="GIP191" s="376"/>
      <c r="GIQ191" s="321"/>
      <c r="GIR191" s="321"/>
      <c r="GIS191" s="321"/>
      <c r="GIT191" s="376"/>
      <c r="GIU191" s="321"/>
      <c r="GIV191" s="321"/>
      <c r="GIW191" s="321"/>
      <c r="GIX191" s="321"/>
      <c r="GIY191" s="376"/>
      <c r="GIZ191" s="319"/>
      <c r="GJA191" s="319"/>
      <c r="GJB191" s="319"/>
      <c r="GJC191" s="333"/>
      <c r="GJD191" s="376"/>
      <c r="GJE191" s="376"/>
      <c r="GJF191" s="376"/>
      <c r="GJG191" s="321"/>
      <c r="GJH191" s="321"/>
      <c r="GJI191" s="321"/>
      <c r="GJJ191" s="376"/>
      <c r="GJK191" s="321"/>
      <c r="GJL191" s="321"/>
      <c r="GJM191" s="321"/>
      <c r="GJN191" s="321"/>
      <c r="GJO191" s="376"/>
      <c r="GJP191" s="319"/>
      <c r="GJQ191" s="319"/>
      <c r="GJR191" s="319"/>
      <c r="GJS191" s="333"/>
      <c r="GJT191" s="376"/>
      <c r="GJU191" s="376"/>
      <c r="GJV191" s="376"/>
      <c r="GJW191" s="321"/>
      <c r="GJX191" s="321"/>
      <c r="GJY191" s="321"/>
      <c r="GJZ191" s="376"/>
      <c r="GKA191" s="321"/>
      <c r="GKB191" s="321"/>
      <c r="GKC191" s="321"/>
      <c r="GKD191" s="321"/>
      <c r="GKE191" s="376"/>
      <c r="GKF191" s="319"/>
      <c r="GKG191" s="319"/>
      <c r="GKH191" s="319"/>
      <c r="GKI191" s="333"/>
      <c r="GKJ191" s="376"/>
      <c r="GKK191" s="376"/>
      <c r="GKL191" s="376"/>
      <c r="GKM191" s="321"/>
      <c r="GKN191" s="321"/>
      <c r="GKO191" s="321"/>
      <c r="GKP191" s="376"/>
      <c r="GKQ191" s="321"/>
      <c r="GKR191" s="321"/>
      <c r="GKS191" s="321"/>
      <c r="GKT191" s="321"/>
      <c r="GKU191" s="376"/>
      <c r="GKV191" s="319"/>
      <c r="GKW191" s="319"/>
      <c r="GKX191" s="319"/>
      <c r="GKY191" s="333"/>
      <c r="GKZ191" s="376"/>
      <c r="GLA191" s="376"/>
      <c r="GLB191" s="376"/>
      <c r="GLC191" s="321"/>
      <c r="GLD191" s="321"/>
      <c r="GLE191" s="321"/>
      <c r="GLF191" s="376"/>
      <c r="GLG191" s="321"/>
      <c r="GLH191" s="321"/>
      <c r="GLI191" s="321"/>
      <c r="GLJ191" s="321"/>
      <c r="GLK191" s="376"/>
      <c r="GLL191" s="319"/>
      <c r="GLM191" s="319"/>
      <c r="GLN191" s="319"/>
      <c r="GLO191" s="333"/>
      <c r="GLP191" s="376"/>
      <c r="GLQ191" s="376"/>
      <c r="GLR191" s="376"/>
      <c r="GLS191" s="321"/>
      <c r="GLT191" s="321"/>
      <c r="GLU191" s="321"/>
      <c r="GLV191" s="376"/>
      <c r="GLW191" s="321"/>
      <c r="GLX191" s="321"/>
      <c r="GLY191" s="321"/>
      <c r="GLZ191" s="321"/>
      <c r="GMA191" s="376"/>
      <c r="GMB191" s="319"/>
      <c r="GMC191" s="319"/>
      <c r="GMD191" s="319"/>
      <c r="GME191" s="333"/>
      <c r="GMF191" s="376"/>
      <c r="GMG191" s="376"/>
      <c r="GMH191" s="376"/>
      <c r="GMI191" s="321"/>
      <c r="GMJ191" s="321"/>
      <c r="GMK191" s="321"/>
      <c r="GML191" s="376"/>
      <c r="GMM191" s="321"/>
      <c r="GMN191" s="321"/>
      <c r="GMO191" s="321"/>
      <c r="GMP191" s="321"/>
      <c r="GMQ191" s="376"/>
      <c r="GMR191" s="319"/>
      <c r="GMS191" s="319"/>
      <c r="GMT191" s="319"/>
      <c r="GMU191" s="333"/>
      <c r="GMV191" s="376"/>
      <c r="GMW191" s="376"/>
      <c r="GMX191" s="376"/>
      <c r="GMY191" s="321"/>
      <c r="GMZ191" s="321"/>
      <c r="GNA191" s="321"/>
      <c r="GNB191" s="376"/>
      <c r="GNC191" s="321"/>
      <c r="GND191" s="321"/>
      <c r="GNE191" s="321"/>
      <c r="GNF191" s="321"/>
      <c r="GNG191" s="376"/>
      <c r="GNH191" s="319"/>
      <c r="GNI191" s="319"/>
      <c r="GNJ191" s="319"/>
      <c r="GNK191" s="333"/>
      <c r="GNL191" s="376"/>
      <c r="GNM191" s="376"/>
      <c r="GNN191" s="376"/>
      <c r="GNO191" s="321"/>
      <c r="GNP191" s="321"/>
      <c r="GNQ191" s="321"/>
      <c r="GNR191" s="376"/>
      <c r="GNS191" s="321"/>
      <c r="GNT191" s="321"/>
      <c r="GNU191" s="321"/>
      <c r="GNV191" s="321"/>
      <c r="GNW191" s="376"/>
      <c r="GNX191" s="319"/>
      <c r="GNY191" s="319"/>
      <c r="GNZ191" s="319"/>
      <c r="GOA191" s="333"/>
      <c r="GOB191" s="376"/>
      <c r="GOC191" s="376"/>
      <c r="GOD191" s="376"/>
      <c r="GOE191" s="321"/>
      <c r="GOF191" s="321"/>
      <c r="GOG191" s="321"/>
      <c r="GOH191" s="376"/>
      <c r="GOI191" s="321"/>
      <c r="GOJ191" s="321"/>
      <c r="GOK191" s="321"/>
      <c r="GOL191" s="321"/>
      <c r="GOM191" s="376"/>
      <c r="GON191" s="319"/>
      <c r="GOO191" s="319"/>
      <c r="GOP191" s="319"/>
      <c r="GOQ191" s="333"/>
      <c r="GOR191" s="376"/>
      <c r="GOS191" s="376"/>
      <c r="GOT191" s="376"/>
      <c r="GOU191" s="321"/>
      <c r="GOV191" s="321"/>
      <c r="GOW191" s="321"/>
      <c r="GOX191" s="376"/>
      <c r="GOY191" s="321"/>
      <c r="GOZ191" s="321"/>
      <c r="GPA191" s="321"/>
      <c r="GPB191" s="321"/>
      <c r="GPC191" s="376"/>
      <c r="GPD191" s="319"/>
      <c r="GPE191" s="319"/>
      <c r="GPF191" s="319"/>
      <c r="GPG191" s="333"/>
      <c r="GPH191" s="376"/>
      <c r="GPI191" s="376"/>
      <c r="GPJ191" s="376"/>
      <c r="GPK191" s="321"/>
      <c r="GPL191" s="321"/>
      <c r="GPM191" s="321"/>
      <c r="GPN191" s="376"/>
      <c r="GPO191" s="321"/>
      <c r="GPP191" s="321"/>
      <c r="GPQ191" s="321"/>
      <c r="GPR191" s="321"/>
      <c r="GPS191" s="376"/>
      <c r="GPT191" s="319"/>
      <c r="GPU191" s="319"/>
      <c r="GPV191" s="319"/>
      <c r="GPW191" s="333"/>
      <c r="GPX191" s="376"/>
      <c r="GPY191" s="376"/>
      <c r="GPZ191" s="376"/>
      <c r="GQA191" s="321"/>
      <c r="GQB191" s="321"/>
      <c r="GQC191" s="321"/>
      <c r="GQD191" s="376"/>
      <c r="GQE191" s="321"/>
      <c r="GQF191" s="321"/>
      <c r="GQG191" s="321"/>
      <c r="GQH191" s="321"/>
      <c r="GQI191" s="376"/>
      <c r="GQJ191" s="319"/>
      <c r="GQK191" s="319"/>
      <c r="GQL191" s="319"/>
      <c r="GQM191" s="333"/>
      <c r="GQN191" s="376"/>
      <c r="GQO191" s="376"/>
      <c r="GQP191" s="376"/>
      <c r="GQQ191" s="321"/>
      <c r="GQR191" s="321"/>
      <c r="GQS191" s="321"/>
      <c r="GQT191" s="376"/>
      <c r="GQU191" s="321"/>
      <c r="GQV191" s="321"/>
      <c r="GQW191" s="321"/>
      <c r="GQX191" s="321"/>
      <c r="GQY191" s="376"/>
      <c r="GQZ191" s="319"/>
      <c r="GRA191" s="319"/>
      <c r="GRB191" s="319"/>
      <c r="GRC191" s="333"/>
      <c r="GRD191" s="376"/>
      <c r="GRE191" s="376"/>
      <c r="GRF191" s="376"/>
      <c r="GRG191" s="321"/>
      <c r="GRH191" s="321"/>
      <c r="GRI191" s="321"/>
      <c r="GRJ191" s="376"/>
      <c r="GRK191" s="321"/>
      <c r="GRL191" s="321"/>
      <c r="GRM191" s="321"/>
      <c r="GRN191" s="321"/>
      <c r="GRO191" s="376"/>
      <c r="GRP191" s="319"/>
      <c r="GRQ191" s="319"/>
      <c r="GRR191" s="319"/>
      <c r="GRS191" s="333"/>
      <c r="GRT191" s="376"/>
      <c r="GRU191" s="376"/>
      <c r="GRV191" s="376"/>
      <c r="GRW191" s="321"/>
      <c r="GRX191" s="321"/>
      <c r="GRY191" s="321"/>
      <c r="GRZ191" s="376"/>
      <c r="GSA191" s="321"/>
      <c r="GSB191" s="321"/>
      <c r="GSC191" s="321"/>
      <c r="GSD191" s="321"/>
      <c r="GSE191" s="376"/>
      <c r="GSF191" s="319"/>
      <c r="GSG191" s="319"/>
      <c r="GSH191" s="319"/>
      <c r="GSI191" s="333"/>
      <c r="GSJ191" s="376"/>
      <c r="GSK191" s="376"/>
      <c r="GSL191" s="376"/>
      <c r="GSM191" s="321"/>
      <c r="GSN191" s="321"/>
      <c r="GSO191" s="321"/>
      <c r="GSP191" s="376"/>
      <c r="GSQ191" s="321"/>
      <c r="GSR191" s="321"/>
      <c r="GSS191" s="321"/>
      <c r="GST191" s="321"/>
      <c r="GSU191" s="376"/>
      <c r="GSV191" s="319"/>
      <c r="GSW191" s="319"/>
      <c r="GSX191" s="319"/>
      <c r="GSY191" s="333"/>
      <c r="GSZ191" s="376"/>
      <c r="GTA191" s="376"/>
      <c r="GTB191" s="376"/>
      <c r="GTC191" s="321"/>
      <c r="GTD191" s="321"/>
      <c r="GTE191" s="321"/>
      <c r="GTF191" s="376"/>
      <c r="GTG191" s="321"/>
      <c r="GTH191" s="321"/>
      <c r="GTI191" s="321"/>
      <c r="GTJ191" s="321"/>
      <c r="GTK191" s="376"/>
      <c r="GTL191" s="319"/>
      <c r="GTM191" s="319"/>
      <c r="GTN191" s="319"/>
      <c r="GTO191" s="333"/>
      <c r="GTP191" s="376"/>
      <c r="GTQ191" s="376"/>
      <c r="GTR191" s="376"/>
      <c r="GTS191" s="321"/>
      <c r="GTT191" s="321"/>
      <c r="GTU191" s="321"/>
      <c r="GTV191" s="376"/>
      <c r="GTW191" s="321"/>
      <c r="GTX191" s="321"/>
      <c r="GTY191" s="321"/>
      <c r="GTZ191" s="321"/>
      <c r="GUA191" s="376"/>
      <c r="GUB191" s="319"/>
      <c r="GUC191" s="319"/>
      <c r="GUD191" s="319"/>
      <c r="GUE191" s="333"/>
      <c r="GUF191" s="376"/>
      <c r="GUG191" s="376"/>
      <c r="GUH191" s="376"/>
      <c r="GUI191" s="321"/>
      <c r="GUJ191" s="321"/>
      <c r="GUK191" s="321"/>
      <c r="GUL191" s="376"/>
      <c r="GUM191" s="321"/>
      <c r="GUN191" s="321"/>
      <c r="GUO191" s="321"/>
      <c r="GUP191" s="321"/>
      <c r="GUQ191" s="376"/>
      <c r="GUR191" s="319"/>
      <c r="GUS191" s="319"/>
      <c r="GUT191" s="319"/>
      <c r="GUU191" s="333"/>
      <c r="GUV191" s="376"/>
      <c r="GUW191" s="376"/>
      <c r="GUX191" s="376"/>
      <c r="GUY191" s="321"/>
      <c r="GUZ191" s="321"/>
      <c r="GVA191" s="321"/>
      <c r="GVB191" s="376"/>
      <c r="GVC191" s="321"/>
      <c r="GVD191" s="321"/>
      <c r="GVE191" s="321"/>
      <c r="GVF191" s="321"/>
      <c r="GVG191" s="376"/>
      <c r="GVH191" s="319"/>
      <c r="GVI191" s="319"/>
      <c r="GVJ191" s="319"/>
      <c r="GVK191" s="333"/>
      <c r="GVL191" s="376"/>
      <c r="GVM191" s="376"/>
      <c r="GVN191" s="376"/>
      <c r="GVO191" s="321"/>
      <c r="GVP191" s="321"/>
      <c r="GVQ191" s="321"/>
      <c r="GVR191" s="376"/>
      <c r="GVS191" s="321"/>
      <c r="GVT191" s="321"/>
      <c r="GVU191" s="321"/>
      <c r="GVV191" s="321"/>
      <c r="GVW191" s="376"/>
      <c r="GVX191" s="319"/>
      <c r="GVY191" s="319"/>
      <c r="GVZ191" s="319"/>
      <c r="GWA191" s="333"/>
      <c r="GWB191" s="376"/>
      <c r="GWC191" s="376"/>
      <c r="GWD191" s="376"/>
      <c r="GWE191" s="321"/>
      <c r="GWF191" s="321"/>
      <c r="GWG191" s="321"/>
      <c r="GWH191" s="376"/>
      <c r="GWI191" s="321"/>
      <c r="GWJ191" s="321"/>
      <c r="GWK191" s="321"/>
      <c r="GWL191" s="321"/>
      <c r="GWM191" s="376"/>
      <c r="GWN191" s="319"/>
      <c r="GWO191" s="319"/>
      <c r="GWP191" s="319"/>
      <c r="GWQ191" s="333"/>
      <c r="GWR191" s="376"/>
      <c r="GWS191" s="376"/>
      <c r="GWT191" s="376"/>
      <c r="GWU191" s="321"/>
      <c r="GWV191" s="321"/>
      <c r="GWW191" s="321"/>
      <c r="GWX191" s="376"/>
      <c r="GWY191" s="321"/>
      <c r="GWZ191" s="321"/>
      <c r="GXA191" s="321"/>
      <c r="GXB191" s="321"/>
      <c r="GXC191" s="376"/>
      <c r="GXD191" s="319"/>
      <c r="GXE191" s="319"/>
      <c r="GXF191" s="319"/>
      <c r="GXG191" s="333"/>
      <c r="GXH191" s="376"/>
      <c r="GXI191" s="376"/>
      <c r="GXJ191" s="376"/>
      <c r="GXK191" s="321"/>
      <c r="GXL191" s="321"/>
      <c r="GXM191" s="321"/>
      <c r="GXN191" s="376"/>
      <c r="GXO191" s="321"/>
      <c r="GXP191" s="321"/>
      <c r="GXQ191" s="321"/>
      <c r="GXR191" s="321"/>
      <c r="GXS191" s="376"/>
      <c r="GXT191" s="319"/>
      <c r="GXU191" s="319"/>
      <c r="GXV191" s="319"/>
      <c r="GXW191" s="333"/>
      <c r="GXX191" s="376"/>
      <c r="GXY191" s="376"/>
      <c r="GXZ191" s="376"/>
      <c r="GYA191" s="321"/>
      <c r="GYB191" s="321"/>
      <c r="GYC191" s="321"/>
      <c r="GYD191" s="376"/>
      <c r="GYE191" s="321"/>
      <c r="GYF191" s="321"/>
      <c r="GYG191" s="321"/>
      <c r="GYH191" s="321"/>
      <c r="GYI191" s="376"/>
      <c r="GYJ191" s="319"/>
      <c r="GYK191" s="319"/>
      <c r="GYL191" s="319"/>
      <c r="GYM191" s="333"/>
      <c r="GYN191" s="376"/>
      <c r="GYO191" s="376"/>
      <c r="GYP191" s="376"/>
      <c r="GYQ191" s="321"/>
      <c r="GYR191" s="321"/>
      <c r="GYS191" s="321"/>
      <c r="GYT191" s="376"/>
      <c r="GYU191" s="321"/>
      <c r="GYV191" s="321"/>
      <c r="GYW191" s="321"/>
      <c r="GYX191" s="321"/>
      <c r="GYY191" s="376"/>
      <c r="GYZ191" s="319"/>
      <c r="GZA191" s="319"/>
      <c r="GZB191" s="319"/>
      <c r="GZC191" s="333"/>
      <c r="GZD191" s="376"/>
      <c r="GZE191" s="376"/>
      <c r="GZF191" s="376"/>
      <c r="GZG191" s="321"/>
      <c r="GZH191" s="321"/>
      <c r="GZI191" s="321"/>
      <c r="GZJ191" s="376"/>
      <c r="GZK191" s="321"/>
      <c r="GZL191" s="321"/>
      <c r="GZM191" s="321"/>
      <c r="GZN191" s="321"/>
      <c r="GZO191" s="376"/>
      <c r="GZP191" s="319"/>
      <c r="GZQ191" s="319"/>
      <c r="GZR191" s="319"/>
      <c r="GZS191" s="333"/>
      <c r="GZT191" s="376"/>
      <c r="GZU191" s="376"/>
      <c r="GZV191" s="376"/>
      <c r="GZW191" s="321"/>
      <c r="GZX191" s="321"/>
      <c r="GZY191" s="321"/>
      <c r="GZZ191" s="376"/>
      <c r="HAA191" s="321"/>
      <c r="HAB191" s="321"/>
      <c r="HAC191" s="321"/>
      <c r="HAD191" s="321"/>
      <c r="HAE191" s="376"/>
      <c r="HAF191" s="319"/>
      <c r="HAG191" s="319"/>
      <c r="HAH191" s="319"/>
      <c r="HAI191" s="333"/>
      <c r="HAJ191" s="376"/>
      <c r="HAK191" s="376"/>
      <c r="HAL191" s="376"/>
      <c r="HAM191" s="321"/>
      <c r="HAN191" s="321"/>
      <c r="HAO191" s="321"/>
      <c r="HAP191" s="376"/>
      <c r="HAQ191" s="321"/>
      <c r="HAR191" s="321"/>
      <c r="HAS191" s="321"/>
      <c r="HAT191" s="321"/>
      <c r="HAU191" s="376"/>
      <c r="HAV191" s="319"/>
      <c r="HAW191" s="319"/>
      <c r="HAX191" s="319"/>
      <c r="HAY191" s="333"/>
      <c r="HAZ191" s="376"/>
      <c r="HBA191" s="376"/>
      <c r="HBB191" s="376"/>
      <c r="HBC191" s="321"/>
      <c r="HBD191" s="321"/>
      <c r="HBE191" s="321"/>
      <c r="HBF191" s="376"/>
      <c r="HBG191" s="321"/>
      <c r="HBH191" s="321"/>
      <c r="HBI191" s="321"/>
      <c r="HBJ191" s="321"/>
      <c r="HBK191" s="376"/>
      <c r="HBL191" s="319"/>
      <c r="HBM191" s="319"/>
      <c r="HBN191" s="319"/>
      <c r="HBO191" s="333"/>
      <c r="HBP191" s="376"/>
      <c r="HBQ191" s="376"/>
      <c r="HBR191" s="376"/>
      <c r="HBS191" s="321"/>
      <c r="HBT191" s="321"/>
      <c r="HBU191" s="321"/>
      <c r="HBV191" s="376"/>
      <c r="HBW191" s="321"/>
      <c r="HBX191" s="321"/>
      <c r="HBY191" s="321"/>
      <c r="HBZ191" s="321"/>
      <c r="HCA191" s="376"/>
      <c r="HCB191" s="319"/>
      <c r="HCC191" s="319"/>
      <c r="HCD191" s="319"/>
      <c r="HCE191" s="333"/>
      <c r="HCF191" s="376"/>
      <c r="HCG191" s="376"/>
      <c r="HCH191" s="376"/>
      <c r="HCI191" s="321"/>
      <c r="HCJ191" s="321"/>
      <c r="HCK191" s="321"/>
      <c r="HCL191" s="376"/>
      <c r="HCM191" s="321"/>
      <c r="HCN191" s="321"/>
      <c r="HCO191" s="321"/>
      <c r="HCP191" s="321"/>
      <c r="HCQ191" s="376"/>
      <c r="HCR191" s="319"/>
      <c r="HCS191" s="319"/>
      <c r="HCT191" s="319"/>
      <c r="HCU191" s="333"/>
      <c r="HCV191" s="376"/>
      <c r="HCW191" s="376"/>
      <c r="HCX191" s="376"/>
      <c r="HCY191" s="321"/>
      <c r="HCZ191" s="321"/>
      <c r="HDA191" s="321"/>
      <c r="HDB191" s="376"/>
      <c r="HDC191" s="321"/>
      <c r="HDD191" s="321"/>
      <c r="HDE191" s="321"/>
      <c r="HDF191" s="321"/>
      <c r="HDG191" s="376"/>
      <c r="HDH191" s="319"/>
      <c r="HDI191" s="319"/>
      <c r="HDJ191" s="319"/>
      <c r="HDK191" s="333"/>
      <c r="HDL191" s="376"/>
      <c r="HDM191" s="376"/>
      <c r="HDN191" s="376"/>
      <c r="HDO191" s="321"/>
      <c r="HDP191" s="321"/>
      <c r="HDQ191" s="321"/>
      <c r="HDR191" s="376"/>
      <c r="HDS191" s="321"/>
      <c r="HDT191" s="321"/>
      <c r="HDU191" s="321"/>
      <c r="HDV191" s="321"/>
      <c r="HDW191" s="376"/>
      <c r="HDX191" s="319"/>
      <c r="HDY191" s="319"/>
      <c r="HDZ191" s="319"/>
      <c r="HEA191" s="333"/>
      <c r="HEB191" s="376"/>
      <c r="HEC191" s="376"/>
      <c r="HED191" s="376"/>
      <c r="HEE191" s="321"/>
      <c r="HEF191" s="321"/>
      <c r="HEG191" s="321"/>
      <c r="HEH191" s="376"/>
      <c r="HEI191" s="321"/>
      <c r="HEJ191" s="321"/>
      <c r="HEK191" s="321"/>
      <c r="HEL191" s="321"/>
      <c r="HEM191" s="376"/>
      <c r="HEN191" s="319"/>
      <c r="HEO191" s="319"/>
      <c r="HEP191" s="319"/>
      <c r="HEQ191" s="333"/>
      <c r="HER191" s="376"/>
      <c r="HES191" s="376"/>
      <c r="HET191" s="376"/>
      <c r="HEU191" s="321"/>
      <c r="HEV191" s="321"/>
      <c r="HEW191" s="321"/>
      <c r="HEX191" s="376"/>
      <c r="HEY191" s="321"/>
      <c r="HEZ191" s="321"/>
      <c r="HFA191" s="321"/>
      <c r="HFB191" s="321"/>
      <c r="HFC191" s="376"/>
      <c r="HFD191" s="319"/>
      <c r="HFE191" s="319"/>
      <c r="HFF191" s="319"/>
      <c r="HFG191" s="333"/>
      <c r="HFH191" s="376"/>
      <c r="HFI191" s="376"/>
      <c r="HFJ191" s="376"/>
      <c r="HFK191" s="321"/>
      <c r="HFL191" s="321"/>
      <c r="HFM191" s="321"/>
      <c r="HFN191" s="376"/>
      <c r="HFO191" s="321"/>
      <c r="HFP191" s="321"/>
      <c r="HFQ191" s="321"/>
      <c r="HFR191" s="321"/>
      <c r="HFS191" s="376"/>
      <c r="HFT191" s="319"/>
      <c r="HFU191" s="319"/>
      <c r="HFV191" s="319"/>
      <c r="HFW191" s="333"/>
      <c r="HFX191" s="376"/>
      <c r="HFY191" s="376"/>
      <c r="HFZ191" s="376"/>
      <c r="HGA191" s="321"/>
      <c r="HGB191" s="321"/>
      <c r="HGC191" s="321"/>
      <c r="HGD191" s="376"/>
      <c r="HGE191" s="321"/>
      <c r="HGF191" s="321"/>
      <c r="HGG191" s="321"/>
      <c r="HGH191" s="321"/>
      <c r="HGI191" s="376"/>
      <c r="HGJ191" s="319"/>
      <c r="HGK191" s="319"/>
      <c r="HGL191" s="319"/>
      <c r="HGM191" s="333"/>
      <c r="HGN191" s="376"/>
      <c r="HGO191" s="376"/>
      <c r="HGP191" s="376"/>
      <c r="HGQ191" s="321"/>
      <c r="HGR191" s="321"/>
      <c r="HGS191" s="321"/>
      <c r="HGT191" s="376"/>
      <c r="HGU191" s="321"/>
      <c r="HGV191" s="321"/>
      <c r="HGW191" s="321"/>
      <c r="HGX191" s="321"/>
      <c r="HGY191" s="376"/>
      <c r="HGZ191" s="319"/>
      <c r="HHA191" s="319"/>
      <c r="HHB191" s="319"/>
      <c r="HHC191" s="333"/>
      <c r="HHD191" s="376"/>
      <c r="HHE191" s="376"/>
      <c r="HHF191" s="376"/>
      <c r="HHG191" s="321"/>
      <c r="HHH191" s="321"/>
      <c r="HHI191" s="321"/>
      <c r="HHJ191" s="376"/>
      <c r="HHK191" s="321"/>
      <c r="HHL191" s="321"/>
      <c r="HHM191" s="321"/>
      <c r="HHN191" s="321"/>
      <c r="HHO191" s="376"/>
      <c r="HHP191" s="319"/>
      <c r="HHQ191" s="319"/>
      <c r="HHR191" s="319"/>
      <c r="HHS191" s="333"/>
      <c r="HHT191" s="376"/>
      <c r="HHU191" s="376"/>
      <c r="HHV191" s="376"/>
      <c r="HHW191" s="321"/>
      <c r="HHX191" s="321"/>
      <c r="HHY191" s="321"/>
      <c r="HHZ191" s="376"/>
      <c r="HIA191" s="321"/>
      <c r="HIB191" s="321"/>
      <c r="HIC191" s="321"/>
      <c r="HID191" s="321"/>
      <c r="HIE191" s="376"/>
      <c r="HIF191" s="319"/>
      <c r="HIG191" s="319"/>
      <c r="HIH191" s="319"/>
      <c r="HII191" s="333"/>
      <c r="HIJ191" s="376"/>
      <c r="HIK191" s="376"/>
      <c r="HIL191" s="376"/>
      <c r="HIM191" s="321"/>
      <c r="HIN191" s="321"/>
      <c r="HIO191" s="321"/>
      <c r="HIP191" s="376"/>
      <c r="HIQ191" s="321"/>
      <c r="HIR191" s="321"/>
      <c r="HIS191" s="321"/>
      <c r="HIT191" s="321"/>
      <c r="HIU191" s="376"/>
      <c r="HIV191" s="319"/>
      <c r="HIW191" s="319"/>
      <c r="HIX191" s="319"/>
      <c r="HIY191" s="333"/>
      <c r="HIZ191" s="376"/>
      <c r="HJA191" s="376"/>
      <c r="HJB191" s="376"/>
      <c r="HJC191" s="321"/>
      <c r="HJD191" s="321"/>
      <c r="HJE191" s="321"/>
      <c r="HJF191" s="376"/>
      <c r="HJG191" s="321"/>
      <c r="HJH191" s="321"/>
      <c r="HJI191" s="321"/>
      <c r="HJJ191" s="321"/>
      <c r="HJK191" s="376"/>
      <c r="HJL191" s="319"/>
      <c r="HJM191" s="319"/>
      <c r="HJN191" s="319"/>
      <c r="HJO191" s="333"/>
      <c r="HJP191" s="376"/>
      <c r="HJQ191" s="376"/>
      <c r="HJR191" s="376"/>
      <c r="HJS191" s="321"/>
      <c r="HJT191" s="321"/>
      <c r="HJU191" s="321"/>
      <c r="HJV191" s="376"/>
      <c r="HJW191" s="321"/>
      <c r="HJX191" s="321"/>
      <c r="HJY191" s="321"/>
      <c r="HJZ191" s="321"/>
      <c r="HKA191" s="376"/>
      <c r="HKB191" s="319"/>
      <c r="HKC191" s="319"/>
      <c r="HKD191" s="319"/>
      <c r="HKE191" s="333"/>
      <c r="HKF191" s="376"/>
      <c r="HKG191" s="376"/>
      <c r="HKH191" s="376"/>
      <c r="HKI191" s="321"/>
      <c r="HKJ191" s="321"/>
      <c r="HKK191" s="321"/>
      <c r="HKL191" s="376"/>
      <c r="HKM191" s="321"/>
      <c r="HKN191" s="321"/>
      <c r="HKO191" s="321"/>
      <c r="HKP191" s="321"/>
      <c r="HKQ191" s="376"/>
      <c r="HKR191" s="319"/>
      <c r="HKS191" s="319"/>
      <c r="HKT191" s="319"/>
      <c r="HKU191" s="333"/>
      <c r="HKV191" s="376"/>
      <c r="HKW191" s="376"/>
      <c r="HKX191" s="376"/>
      <c r="HKY191" s="321"/>
      <c r="HKZ191" s="321"/>
      <c r="HLA191" s="321"/>
      <c r="HLB191" s="376"/>
      <c r="HLC191" s="321"/>
      <c r="HLD191" s="321"/>
      <c r="HLE191" s="321"/>
      <c r="HLF191" s="321"/>
      <c r="HLG191" s="376"/>
      <c r="HLH191" s="319"/>
      <c r="HLI191" s="319"/>
      <c r="HLJ191" s="319"/>
      <c r="HLK191" s="333"/>
      <c r="HLL191" s="376"/>
      <c r="HLM191" s="376"/>
      <c r="HLN191" s="376"/>
      <c r="HLO191" s="321"/>
      <c r="HLP191" s="321"/>
      <c r="HLQ191" s="321"/>
      <c r="HLR191" s="376"/>
      <c r="HLS191" s="321"/>
      <c r="HLT191" s="321"/>
      <c r="HLU191" s="321"/>
      <c r="HLV191" s="321"/>
      <c r="HLW191" s="376"/>
      <c r="HLX191" s="319"/>
      <c r="HLY191" s="319"/>
      <c r="HLZ191" s="319"/>
      <c r="HMA191" s="333"/>
      <c r="HMB191" s="376"/>
      <c r="HMC191" s="376"/>
      <c r="HMD191" s="376"/>
      <c r="HME191" s="321"/>
      <c r="HMF191" s="321"/>
      <c r="HMG191" s="321"/>
      <c r="HMH191" s="376"/>
      <c r="HMI191" s="321"/>
      <c r="HMJ191" s="321"/>
      <c r="HMK191" s="321"/>
      <c r="HML191" s="321"/>
      <c r="HMM191" s="376"/>
      <c r="HMN191" s="319"/>
      <c r="HMO191" s="319"/>
      <c r="HMP191" s="319"/>
      <c r="HMQ191" s="333"/>
      <c r="HMR191" s="376"/>
      <c r="HMS191" s="376"/>
      <c r="HMT191" s="376"/>
      <c r="HMU191" s="321"/>
      <c r="HMV191" s="321"/>
      <c r="HMW191" s="321"/>
      <c r="HMX191" s="376"/>
      <c r="HMY191" s="321"/>
      <c r="HMZ191" s="321"/>
      <c r="HNA191" s="321"/>
      <c r="HNB191" s="321"/>
      <c r="HNC191" s="376"/>
      <c r="HND191" s="319"/>
      <c r="HNE191" s="319"/>
      <c r="HNF191" s="319"/>
      <c r="HNG191" s="333"/>
      <c r="HNH191" s="376"/>
      <c r="HNI191" s="376"/>
      <c r="HNJ191" s="376"/>
      <c r="HNK191" s="321"/>
      <c r="HNL191" s="321"/>
      <c r="HNM191" s="321"/>
      <c r="HNN191" s="376"/>
      <c r="HNO191" s="321"/>
      <c r="HNP191" s="321"/>
      <c r="HNQ191" s="321"/>
      <c r="HNR191" s="321"/>
      <c r="HNS191" s="376"/>
      <c r="HNT191" s="319"/>
      <c r="HNU191" s="319"/>
      <c r="HNV191" s="319"/>
      <c r="HNW191" s="333"/>
      <c r="HNX191" s="376"/>
      <c r="HNY191" s="376"/>
      <c r="HNZ191" s="376"/>
      <c r="HOA191" s="321"/>
      <c r="HOB191" s="321"/>
      <c r="HOC191" s="321"/>
      <c r="HOD191" s="376"/>
      <c r="HOE191" s="321"/>
      <c r="HOF191" s="321"/>
      <c r="HOG191" s="321"/>
      <c r="HOH191" s="321"/>
      <c r="HOI191" s="376"/>
      <c r="HOJ191" s="319"/>
      <c r="HOK191" s="319"/>
      <c r="HOL191" s="319"/>
      <c r="HOM191" s="333"/>
      <c r="HON191" s="376"/>
      <c r="HOO191" s="376"/>
      <c r="HOP191" s="376"/>
      <c r="HOQ191" s="321"/>
      <c r="HOR191" s="321"/>
      <c r="HOS191" s="321"/>
      <c r="HOT191" s="376"/>
      <c r="HOU191" s="321"/>
      <c r="HOV191" s="321"/>
      <c r="HOW191" s="321"/>
      <c r="HOX191" s="321"/>
      <c r="HOY191" s="376"/>
      <c r="HOZ191" s="319"/>
      <c r="HPA191" s="319"/>
      <c r="HPB191" s="319"/>
      <c r="HPC191" s="333"/>
      <c r="HPD191" s="376"/>
      <c r="HPE191" s="376"/>
      <c r="HPF191" s="376"/>
      <c r="HPG191" s="321"/>
      <c r="HPH191" s="321"/>
      <c r="HPI191" s="321"/>
      <c r="HPJ191" s="376"/>
      <c r="HPK191" s="321"/>
      <c r="HPL191" s="321"/>
      <c r="HPM191" s="321"/>
      <c r="HPN191" s="321"/>
      <c r="HPO191" s="376"/>
      <c r="HPP191" s="319"/>
      <c r="HPQ191" s="319"/>
      <c r="HPR191" s="319"/>
      <c r="HPS191" s="333"/>
      <c r="HPT191" s="376"/>
      <c r="HPU191" s="376"/>
      <c r="HPV191" s="376"/>
      <c r="HPW191" s="321"/>
      <c r="HPX191" s="321"/>
      <c r="HPY191" s="321"/>
      <c r="HPZ191" s="376"/>
      <c r="HQA191" s="321"/>
      <c r="HQB191" s="321"/>
      <c r="HQC191" s="321"/>
      <c r="HQD191" s="321"/>
      <c r="HQE191" s="376"/>
      <c r="HQF191" s="319"/>
      <c r="HQG191" s="319"/>
      <c r="HQH191" s="319"/>
      <c r="HQI191" s="333"/>
      <c r="HQJ191" s="376"/>
      <c r="HQK191" s="376"/>
      <c r="HQL191" s="376"/>
      <c r="HQM191" s="321"/>
      <c r="HQN191" s="321"/>
      <c r="HQO191" s="321"/>
      <c r="HQP191" s="376"/>
      <c r="HQQ191" s="321"/>
      <c r="HQR191" s="321"/>
      <c r="HQS191" s="321"/>
      <c r="HQT191" s="321"/>
      <c r="HQU191" s="376"/>
      <c r="HQV191" s="319"/>
      <c r="HQW191" s="319"/>
      <c r="HQX191" s="319"/>
      <c r="HQY191" s="333"/>
      <c r="HQZ191" s="376"/>
      <c r="HRA191" s="376"/>
      <c r="HRB191" s="376"/>
      <c r="HRC191" s="321"/>
      <c r="HRD191" s="321"/>
      <c r="HRE191" s="321"/>
      <c r="HRF191" s="376"/>
      <c r="HRG191" s="321"/>
      <c r="HRH191" s="321"/>
      <c r="HRI191" s="321"/>
      <c r="HRJ191" s="321"/>
      <c r="HRK191" s="376"/>
      <c r="HRL191" s="319"/>
      <c r="HRM191" s="319"/>
      <c r="HRN191" s="319"/>
      <c r="HRO191" s="333"/>
      <c r="HRP191" s="376"/>
      <c r="HRQ191" s="376"/>
      <c r="HRR191" s="376"/>
      <c r="HRS191" s="321"/>
      <c r="HRT191" s="321"/>
      <c r="HRU191" s="321"/>
      <c r="HRV191" s="376"/>
      <c r="HRW191" s="321"/>
      <c r="HRX191" s="321"/>
      <c r="HRY191" s="321"/>
      <c r="HRZ191" s="321"/>
      <c r="HSA191" s="376"/>
      <c r="HSB191" s="319"/>
      <c r="HSC191" s="319"/>
      <c r="HSD191" s="319"/>
      <c r="HSE191" s="333"/>
      <c r="HSF191" s="376"/>
      <c r="HSG191" s="376"/>
      <c r="HSH191" s="376"/>
      <c r="HSI191" s="321"/>
      <c r="HSJ191" s="321"/>
      <c r="HSK191" s="321"/>
      <c r="HSL191" s="376"/>
      <c r="HSM191" s="321"/>
      <c r="HSN191" s="321"/>
      <c r="HSO191" s="321"/>
      <c r="HSP191" s="321"/>
      <c r="HSQ191" s="376"/>
      <c r="HSR191" s="319"/>
      <c r="HSS191" s="319"/>
      <c r="HST191" s="319"/>
      <c r="HSU191" s="333"/>
      <c r="HSV191" s="376"/>
      <c r="HSW191" s="376"/>
      <c r="HSX191" s="376"/>
      <c r="HSY191" s="321"/>
      <c r="HSZ191" s="321"/>
      <c r="HTA191" s="321"/>
      <c r="HTB191" s="376"/>
      <c r="HTC191" s="321"/>
      <c r="HTD191" s="321"/>
      <c r="HTE191" s="321"/>
      <c r="HTF191" s="321"/>
      <c r="HTG191" s="376"/>
      <c r="HTH191" s="319"/>
      <c r="HTI191" s="319"/>
      <c r="HTJ191" s="319"/>
      <c r="HTK191" s="333"/>
      <c r="HTL191" s="376"/>
      <c r="HTM191" s="376"/>
      <c r="HTN191" s="376"/>
      <c r="HTO191" s="321"/>
      <c r="HTP191" s="321"/>
      <c r="HTQ191" s="321"/>
      <c r="HTR191" s="376"/>
      <c r="HTS191" s="321"/>
      <c r="HTT191" s="321"/>
      <c r="HTU191" s="321"/>
      <c r="HTV191" s="321"/>
      <c r="HTW191" s="376"/>
      <c r="HTX191" s="319"/>
      <c r="HTY191" s="319"/>
      <c r="HTZ191" s="319"/>
      <c r="HUA191" s="333"/>
      <c r="HUB191" s="376"/>
      <c r="HUC191" s="376"/>
      <c r="HUD191" s="376"/>
      <c r="HUE191" s="321"/>
      <c r="HUF191" s="321"/>
      <c r="HUG191" s="321"/>
      <c r="HUH191" s="376"/>
      <c r="HUI191" s="321"/>
      <c r="HUJ191" s="321"/>
      <c r="HUK191" s="321"/>
      <c r="HUL191" s="321"/>
      <c r="HUM191" s="376"/>
      <c r="HUN191" s="319"/>
      <c r="HUO191" s="319"/>
      <c r="HUP191" s="319"/>
      <c r="HUQ191" s="333"/>
      <c r="HUR191" s="376"/>
      <c r="HUS191" s="376"/>
      <c r="HUT191" s="376"/>
      <c r="HUU191" s="321"/>
      <c r="HUV191" s="321"/>
      <c r="HUW191" s="321"/>
      <c r="HUX191" s="376"/>
      <c r="HUY191" s="321"/>
      <c r="HUZ191" s="321"/>
      <c r="HVA191" s="321"/>
      <c r="HVB191" s="321"/>
      <c r="HVC191" s="376"/>
      <c r="HVD191" s="319"/>
      <c r="HVE191" s="319"/>
      <c r="HVF191" s="319"/>
      <c r="HVG191" s="333"/>
      <c r="HVH191" s="376"/>
      <c r="HVI191" s="376"/>
      <c r="HVJ191" s="376"/>
      <c r="HVK191" s="321"/>
      <c r="HVL191" s="321"/>
      <c r="HVM191" s="321"/>
      <c r="HVN191" s="376"/>
      <c r="HVO191" s="321"/>
      <c r="HVP191" s="321"/>
      <c r="HVQ191" s="321"/>
      <c r="HVR191" s="321"/>
      <c r="HVS191" s="376"/>
      <c r="HVT191" s="319"/>
      <c r="HVU191" s="319"/>
      <c r="HVV191" s="319"/>
      <c r="HVW191" s="333"/>
      <c r="HVX191" s="376"/>
      <c r="HVY191" s="376"/>
      <c r="HVZ191" s="376"/>
      <c r="HWA191" s="321"/>
      <c r="HWB191" s="321"/>
      <c r="HWC191" s="321"/>
      <c r="HWD191" s="376"/>
      <c r="HWE191" s="321"/>
      <c r="HWF191" s="321"/>
      <c r="HWG191" s="321"/>
      <c r="HWH191" s="321"/>
      <c r="HWI191" s="376"/>
      <c r="HWJ191" s="319"/>
      <c r="HWK191" s="319"/>
      <c r="HWL191" s="319"/>
      <c r="HWM191" s="333"/>
      <c r="HWN191" s="376"/>
      <c r="HWO191" s="376"/>
      <c r="HWP191" s="376"/>
      <c r="HWQ191" s="321"/>
      <c r="HWR191" s="321"/>
      <c r="HWS191" s="321"/>
      <c r="HWT191" s="376"/>
      <c r="HWU191" s="321"/>
      <c r="HWV191" s="321"/>
      <c r="HWW191" s="321"/>
      <c r="HWX191" s="321"/>
      <c r="HWY191" s="376"/>
      <c r="HWZ191" s="319"/>
      <c r="HXA191" s="319"/>
      <c r="HXB191" s="319"/>
      <c r="HXC191" s="333"/>
      <c r="HXD191" s="376"/>
      <c r="HXE191" s="376"/>
      <c r="HXF191" s="376"/>
      <c r="HXG191" s="321"/>
      <c r="HXH191" s="321"/>
      <c r="HXI191" s="321"/>
      <c r="HXJ191" s="376"/>
      <c r="HXK191" s="321"/>
      <c r="HXL191" s="321"/>
      <c r="HXM191" s="321"/>
      <c r="HXN191" s="321"/>
      <c r="HXO191" s="376"/>
      <c r="HXP191" s="319"/>
      <c r="HXQ191" s="319"/>
      <c r="HXR191" s="319"/>
      <c r="HXS191" s="333"/>
      <c r="HXT191" s="376"/>
      <c r="HXU191" s="376"/>
      <c r="HXV191" s="376"/>
      <c r="HXW191" s="321"/>
      <c r="HXX191" s="321"/>
      <c r="HXY191" s="321"/>
      <c r="HXZ191" s="376"/>
      <c r="HYA191" s="321"/>
      <c r="HYB191" s="321"/>
      <c r="HYC191" s="321"/>
      <c r="HYD191" s="321"/>
      <c r="HYE191" s="376"/>
      <c r="HYF191" s="319"/>
      <c r="HYG191" s="319"/>
      <c r="HYH191" s="319"/>
      <c r="HYI191" s="333"/>
      <c r="HYJ191" s="376"/>
      <c r="HYK191" s="376"/>
      <c r="HYL191" s="376"/>
      <c r="HYM191" s="321"/>
      <c r="HYN191" s="321"/>
      <c r="HYO191" s="321"/>
      <c r="HYP191" s="376"/>
      <c r="HYQ191" s="321"/>
      <c r="HYR191" s="321"/>
      <c r="HYS191" s="321"/>
      <c r="HYT191" s="321"/>
      <c r="HYU191" s="376"/>
      <c r="HYV191" s="319"/>
      <c r="HYW191" s="319"/>
      <c r="HYX191" s="319"/>
      <c r="HYY191" s="333"/>
      <c r="HYZ191" s="376"/>
      <c r="HZA191" s="376"/>
      <c r="HZB191" s="376"/>
      <c r="HZC191" s="321"/>
      <c r="HZD191" s="321"/>
      <c r="HZE191" s="321"/>
      <c r="HZF191" s="376"/>
      <c r="HZG191" s="321"/>
      <c r="HZH191" s="321"/>
      <c r="HZI191" s="321"/>
      <c r="HZJ191" s="321"/>
      <c r="HZK191" s="376"/>
      <c r="HZL191" s="319"/>
      <c r="HZM191" s="319"/>
      <c r="HZN191" s="319"/>
      <c r="HZO191" s="333"/>
      <c r="HZP191" s="376"/>
      <c r="HZQ191" s="376"/>
      <c r="HZR191" s="376"/>
      <c r="HZS191" s="321"/>
      <c r="HZT191" s="321"/>
      <c r="HZU191" s="321"/>
      <c r="HZV191" s="376"/>
      <c r="HZW191" s="321"/>
      <c r="HZX191" s="321"/>
      <c r="HZY191" s="321"/>
      <c r="HZZ191" s="321"/>
      <c r="IAA191" s="376"/>
      <c r="IAB191" s="319"/>
      <c r="IAC191" s="319"/>
      <c r="IAD191" s="319"/>
      <c r="IAE191" s="333"/>
      <c r="IAF191" s="376"/>
      <c r="IAG191" s="376"/>
      <c r="IAH191" s="376"/>
      <c r="IAI191" s="321"/>
      <c r="IAJ191" s="321"/>
      <c r="IAK191" s="321"/>
      <c r="IAL191" s="376"/>
      <c r="IAM191" s="321"/>
      <c r="IAN191" s="321"/>
      <c r="IAO191" s="321"/>
      <c r="IAP191" s="321"/>
      <c r="IAQ191" s="376"/>
      <c r="IAR191" s="319"/>
      <c r="IAS191" s="319"/>
      <c r="IAT191" s="319"/>
      <c r="IAU191" s="333"/>
      <c r="IAV191" s="376"/>
      <c r="IAW191" s="376"/>
      <c r="IAX191" s="376"/>
      <c r="IAY191" s="321"/>
      <c r="IAZ191" s="321"/>
      <c r="IBA191" s="321"/>
      <c r="IBB191" s="376"/>
      <c r="IBC191" s="321"/>
      <c r="IBD191" s="321"/>
      <c r="IBE191" s="321"/>
      <c r="IBF191" s="321"/>
      <c r="IBG191" s="376"/>
      <c r="IBH191" s="319"/>
      <c r="IBI191" s="319"/>
      <c r="IBJ191" s="319"/>
      <c r="IBK191" s="333"/>
      <c r="IBL191" s="376"/>
      <c r="IBM191" s="376"/>
      <c r="IBN191" s="376"/>
      <c r="IBO191" s="321"/>
      <c r="IBP191" s="321"/>
      <c r="IBQ191" s="321"/>
      <c r="IBR191" s="376"/>
      <c r="IBS191" s="321"/>
      <c r="IBT191" s="321"/>
      <c r="IBU191" s="321"/>
      <c r="IBV191" s="321"/>
      <c r="IBW191" s="376"/>
      <c r="IBX191" s="319"/>
      <c r="IBY191" s="319"/>
      <c r="IBZ191" s="319"/>
      <c r="ICA191" s="333"/>
      <c r="ICB191" s="376"/>
      <c r="ICC191" s="376"/>
      <c r="ICD191" s="376"/>
      <c r="ICE191" s="321"/>
      <c r="ICF191" s="321"/>
      <c r="ICG191" s="321"/>
      <c r="ICH191" s="376"/>
      <c r="ICI191" s="321"/>
      <c r="ICJ191" s="321"/>
      <c r="ICK191" s="321"/>
      <c r="ICL191" s="321"/>
      <c r="ICM191" s="376"/>
      <c r="ICN191" s="319"/>
      <c r="ICO191" s="319"/>
      <c r="ICP191" s="319"/>
      <c r="ICQ191" s="333"/>
      <c r="ICR191" s="376"/>
      <c r="ICS191" s="376"/>
      <c r="ICT191" s="376"/>
      <c r="ICU191" s="321"/>
      <c r="ICV191" s="321"/>
      <c r="ICW191" s="321"/>
      <c r="ICX191" s="376"/>
      <c r="ICY191" s="321"/>
      <c r="ICZ191" s="321"/>
      <c r="IDA191" s="321"/>
      <c r="IDB191" s="321"/>
      <c r="IDC191" s="376"/>
      <c r="IDD191" s="319"/>
      <c r="IDE191" s="319"/>
      <c r="IDF191" s="319"/>
      <c r="IDG191" s="333"/>
      <c r="IDH191" s="376"/>
      <c r="IDI191" s="376"/>
      <c r="IDJ191" s="376"/>
      <c r="IDK191" s="321"/>
      <c r="IDL191" s="321"/>
      <c r="IDM191" s="321"/>
      <c r="IDN191" s="376"/>
      <c r="IDO191" s="321"/>
      <c r="IDP191" s="321"/>
      <c r="IDQ191" s="321"/>
      <c r="IDR191" s="321"/>
      <c r="IDS191" s="376"/>
      <c r="IDT191" s="319"/>
      <c r="IDU191" s="319"/>
      <c r="IDV191" s="319"/>
      <c r="IDW191" s="333"/>
      <c r="IDX191" s="376"/>
      <c r="IDY191" s="376"/>
      <c r="IDZ191" s="376"/>
      <c r="IEA191" s="321"/>
      <c r="IEB191" s="321"/>
      <c r="IEC191" s="321"/>
      <c r="IED191" s="376"/>
      <c r="IEE191" s="321"/>
      <c r="IEF191" s="321"/>
      <c r="IEG191" s="321"/>
      <c r="IEH191" s="321"/>
      <c r="IEI191" s="376"/>
      <c r="IEJ191" s="319"/>
      <c r="IEK191" s="319"/>
      <c r="IEL191" s="319"/>
      <c r="IEM191" s="333"/>
      <c r="IEN191" s="376"/>
      <c r="IEO191" s="376"/>
      <c r="IEP191" s="376"/>
      <c r="IEQ191" s="321"/>
      <c r="IER191" s="321"/>
      <c r="IES191" s="321"/>
      <c r="IET191" s="376"/>
      <c r="IEU191" s="321"/>
      <c r="IEV191" s="321"/>
      <c r="IEW191" s="321"/>
      <c r="IEX191" s="321"/>
      <c r="IEY191" s="376"/>
      <c r="IEZ191" s="319"/>
      <c r="IFA191" s="319"/>
      <c r="IFB191" s="319"/>
      <c r="IFC191" s="333"/>
      <c r="IFD191" s="376"/>
      <c r="IFE191" s="376"/>
      <c r="IFF191" s="376"/>
      <c r="IFG191" s="321"/>
      <c r="IFH191" s="321"/>
      <c r="IFI191" s="321"/>
      <c r="IFJ191" s="376"/>
      <c r="IFK191" s="321"/>
      <c r="IFL191" s="321"/>
      <c r="IFM191" s="321"/>
      <c r="IFN191" s="321"/>
      <c r="IFO191" s="376"/>
      <c r="IFP191" s="319"/>
      <c r="IFQ191" s="319"/>
      <c r="IFR191" s="319"/>
      <c r="IFS191" s="333"/>
      <c r="IFT191" s="376"/>
      <c r="IFU191" s="376"/>
      <c r="IFV191" s="376"/>
      <c r="IFW191" s="321"/>
      <c r="IFX191" s="321"/>
      <c r="IFY191" s="321"/>
      <c r="IFZ191" s="376"/>
      <c r="IGA191" s="321"/>
      <c r="IGB191" s="321"/>
      <c r="IGC191" s="321"/>
      <c r="IGD191" s="321"/>
      <c r="IGE191" s="376"/>
      <c r="IGF191" s="319"/>
      <c r="IGG191" s="319"/>
      <c r="IGH191" s="319"/>
      <c r="IGI191" s="333"/>
      <c r="IGJ191" s="376"/>
      <c r="IGK191" s="376"/>
      <c r="IGL191" s="376"/>
      <c r="IGM191" s="321"/>
      <c r="IGN191" s="321"/>
      <c r="IGO191" s="321"/>
      <c r="IGP191" s="376"/>
      <c r="IGQ191" s="321"/>
      <c r="IGR191" s="321"/>
      <c r="IGS191" s="321"/>
      <c r="IGT191" s="321"/>
      <c r="IGU191" s="376"/>
      <c r="IGV191" s="319"/>
      <c r="IGW191" s="319"/>
      <c r="IGX191" s="319"/>
      <c r="IGY191" s="333"/>
      <c r="IGZ191" s="376"/>
      <c r="IHA191" s="376"/>
      <c r="IHB191" s="376"/>
      <c r="IHC191" s="321"/>
      <c r="IHD191" s="321"/>
      <c r="IHE191" s="321"/>
      <c r="IHF191" s="376"/>
      <c r="IHG191" s="321"/>
      <c r="IHH191" s="321"/>
      <c r="IHI191" s="321"/>
      <c r="IHJ191" s="321"/>
      <c r="IHK191" s="376"/>
      <c r="IHL191" s="319"/>
      <c r="IHM191" s="319"/>
      <c r="IHN191" s="319"/>
      <c r="IHO191" s="333"/>
      <c r="IHP191" s="376"/>
      <c r="IHQ191" s="376"/>
      <c r="IHR191" s="376"/>
      <c r="IHS191" s="321"/>
      <c r="IHT191" s="321"/>
      <c r="IHU191" s="321"/>
      <c r="IHV191" s="376"/>
      <c r="IHW191" s="321"/>
      <c r="IHX191" s="321"/>
      <c r="IHY191" s="321"/>
      <c r="IHZ191" s="321"/>
      <c r="IIA191" s="376"/>
      <c r="IIB191" s="319"/>
      <c r="IIC191" s="319"/>
      <c r="IID191" s="319"/>
      <c r="IIE191" s="333"/>
      <c r="IIF191" s="376"/>
      <c r="IIG191" s="376"/>
      <c r="IIH191" s="376"/>
      <c r="III191" s="321"/>
      <c r="IIJ191" s="321"/>
      <c r="IIK191" s="321"/>
      <c r="IIL191" s="376"/>
      <c r="IIM191" s="321"/>
      <c r="IIN191" s="321"/>
      <c r="IIO191" s="321"/>
      <c r="IIP191" s="321"/>
      <c r="IIQ191" s="376"/>
      <c r="IIR191" s="319"/>
      <c r="IIS191" s="319"/>
      <c r="IIT191" s="319"/>
      <c r="IIU191" s="333"/>
      <c r="IIV191" s="376"/>
      <c r="IIW191" s="376"/>
      <c r="IIX191" s="376"/>
      <c r="IIY191" s="321"/>
      <c r="IIZ191" s="321"/>
      <c r="IJA191" s="321"/>
      <c r="IJB191" s="376"/>
      <c r="IJC191" s="321"/>
      <c r="IJD191" s="321"/>
      <c r="IJE191" s="321"/>
      <c r="IJF191" s="321"/>
      <c r="IJG191" s="376"/>
      <c r="IJH191" s="319"/>
      <c r="IJI191" s="319"/>
      <c r="IJJ191" s="319"/>
      <c r="IJK191" s="333"/>
      <c r="IJL191" s="376"/>
      <c r="IJM191" s="376"/>
      <c r="IJN191" s="376"/>
      <c r="IJO191" s="321"/>
      <c r="IJP191" s="321"/>
      <c r="IJQ191" s="321"/>
      <c r="IJR191" s="376"/>
      <c r="IJS191" s="321"/>
      <c r="IJT191" s="321"/>
      <c r="IJU191" s="321"/>
      <c r="IJV191" s="321"/>
      <c r="IJW191" s="376"/>
      <c r="IJX191" s="319"/>
      <c r="IJY191" s="319"/>
      <c r="IJZ191" s="319"/>
      <c r="IKA191" s="333"/>
      <c r="IKB191" s="376"/>
      <c r="IKC191" s="376"/>
      <c r="IKD191" s="376"/>
      <c r="IKE191" s="321"/>
      <c r="IKF191" s="321"/>
      <c r="IKG191" s="321"/>
      <c r="IKH191" s="376"/>
      <c r="IKI191" s="321"/>
      <c r="IKJ191" s="321"/>
      <c r="IKK191" s="321"/>
      <c r="IKL191" s="321"/>
      <c r="IKM191" s="376"/>
      <c r="IKN191" s="319"/>
      <c r="IKO191" s="319"/>
      <c r="IKP191" s="319"/>
      <c r="IKQ191" s="333"/>
      <c r="IKR191" s="376"/>
      <c r="IKS191" s="376"/>
      <c r="IKT191" s="376"/>
      <c r="IKU191" s="321"/>
      <c r="IKV191" s="321"/>
      <c r="IKW191" s="321"/>
      <c r="IKX191" s="376"/>
      <c r="IKY191" s="321"/>
      <c r="IKZ191" s="321"/>
      <c r="ILA191" s="321"/>
      <c r="ILB191" s="321"/>
      <c r="ILC191" s="376"/>
      <c r="ILD191" s="319"/>
      <c r="ILE191" s="319"/>
      <c r="ILF191" s="319"/>
      <c r="ILG191" s="333"/>
      <c r="ILH191" s="376"/>
      <c r="ILI191" s="376"/>
      <c r="ILJ191" s="376"/>
      <c r="ILK191" s="321"/>
      <c r="ILL191" s="321"/>
      <c r="ILM191" s="321"/>
      <c r="ILN191" s="376"/>
      <c r="ILO191" s="321"/>
      <c r="ILP191" s="321"/>
      <c r="ILQ191" s="321"/>
      <c r="ILR191" s="321"/>
      <c r="ILS191" s="376"/>
      <c r="ILT191" s="319"/>
      <c r="ILU191" s="319"/>
      <c r="ILV191" s="319"/>
      <c r="ILW191" s="333"/>
      <c r="ILX191" s="376"/>
      <c r="ILY191" s="376"/>
      <c r="ILZ191" s="376"/>
      <c r="IMA191" s="321"/>
      <c r="IMB191" s="321"/>
      <c r="IMC191" s="321"/>
      <c r="IMD191" s="376"/>
      <c r="IME191" s="321"/>
      <c r="IMF191" s="321"/>
      <c r="IMG191" s="321"/>
      <c r="IMH191" s="321"/>
      <c r="IMI191" s="376"/>
      <c r="IMJ191" s="319"/>
      <c r="IMK191" s="319"/>
      <c r="IML191" s="319"/>
      <c r="IMM191" s="333"/>
      <c r="IMN191" s="376"/>
      <c r="IMO191" s="376"/>
      <c r="IMP191" s="376"/>
      <c r="IMQ191" s="321"/>
      <c r="IMR191" s="321"/>
      <c r="IMS191" s="321"/>
      <c r="IMT191" s="376"/>
      <c r="IMU191" s="321"/>
      <c r="IMV191" s="321"/>
      <c r="IMW191" s="321"/>
      <c r="IMX191" s="321"/>
      <c r="IMY191" s="376"/>
      <c r="IMZ191" s="319"/>
      <c r="INA191" s="319"/>
      <c r="INB191" s="319"/>
      <c r="INC191" s="333"/>
      <c r="IND191" s="376"/>
      <c r="INE191" s="376"/>
      <c r="INF191" s="376"/>
      <c r="ING191" s="321"/>
      <c r="INH191" s="321"/>
      <c r="INI191" s="321"/>
      <c r="INJ191" s="376"/>
      <c r="INK191" s="321"/>
      <c r="INL191" s="321"/>
      <c r="INM191" s="321"/>
      <c r="INN191" s="321"/>
      <c r="INO191" s="376"/>
      <c r="INP191" s="319"/>
      <c r="INQ191" s="319"/>
      <c r="INR191" s="319"/>
      <c r="INS191" s="333"/>
      <c r="INT191" s="376"/>
      <c r="INU191" s="376"/>
      <c r="INV191" s="376"/>
      <c r="INW191" s="321"/>
      <c r="INX191" s="321"/>
      <c r="INY191" s="321"/>
      <c r="INZ191" s="376"/>
      <c r="IOA191" s="321"/>
      <c r="IOB191" s="321"/>
      <c r="IOC191" s="321"/>
      <c r="IOD191" s="321"/>
      <c r="IOE191" s="376"/>
      <c r="IOF191" s="319"/>
      <c r="IOG191" s="319"/>
      <c r="IOH191" s="319"/>
      <c r="IOI191" s="333"/>
      <c r="IOJ191" s="376"/>
      <c r="IOK191" s="376"/>
      <c r="IOL191" s="376"/>
      <c r="IOM191" s="321"/>
      <c r="ION191" s="321"/>
      <c r="IOO191" s="321"/>
      <c r="IOP191" s="376"/>
      <c r="IOQ191" s="321"/>
      <c r="IOR191" s="321"/>
      <c r="IOS191" s="321"/>
      <c r="IOT191" s="321"/>
      <c r="IOU191" s="376"/>
      <c r="IOV191" s="319"/>
      <c r="IOW191" s="319"/>
      <c r="IOX191" s="319"/>
      <c r="IOY191" s="333"/>
      <c r="IOZ191" s="376"/>
      <c r="IPA191" s="376"/>
      <c r="IPB191" s="376"/>
      <c r="IPC191" s="321"/>
      <c r="IPD191" s="321"/>
      <c r="IPE191" s="321"/>
      <c r="IPF191" s="376"/>
      <c r="IPG191" s="321"/>
      <c r="IPH191" s="321"/>
      <c r="IPI191" s="321"/>
      <c r="IPJ191" s="321"/>
      <c r="IPK191" s="376"/>
      <c r="IPL191" s="319"/>
      <c r="IPM191" s="319"/>
      <c r="IPN191" s="319"/>
      <c r="IPO191" s="333"/>
      <c r="IPP191" s="376"/>
      <c r="IPQ191" s="376"/>
      <c r="IPR191" s="376"/>
      <c r="IPS191" s="321"/>
      <c r="IPT191" s="321"/>
      <c r="IPU191" s="321"/>
      <c r="IPV191" s="376"/>
      <c r="IPW191" s="321"/>
      <c r="IPX191" s="321"/>
      <c r="IPY191" s="321"/>
      <c r="IPZ191" s="321"/>
      <c r="IQA191" s="376"/>
      <c r="IQB191" s="319"/>
      <c r="IQC191" s="319"/>
      <c r="IQD191" s="319"/>
      <c r="IQE191" s="333"/>
      <c r="IQF191" s="376"/>
      <c r="IQG191" s="376"/>
      <c r="IQH191" s="376"/>
      <c r="IQI191" s="321"/>
      <c r="IQJ191" s="321"/>
      <c r="IQK191" s="321"/>
      <c r="IQL191" s="376"/>
      <c r="IQM191" s="321"/>
      <c r="IQN191" s="321"/>
      <c r="IQO191" s="321"/>
      <c r="IQP191" s="321"/>
      <c r="IQQ191" s="376"/>
      <c r="IQR191" s="319"/>
      <c r="IQS191" s="319"/>
      <c r="IQT191" s="319"/>
      <c r="IQU191" s="333"/>
      <c r="IQV191" s="376"/>
      <c r="IQW191" s="376"/>
      <c r="IQX191" s="376"/>
      <c r="IQY191" s="321"/>
      <c r="IQZ191" s="321"/>
      <c r="IRA191" s="321"/>
      <c r="IRB191" s="376"/>
      <c r="IRC191" s="321"/>
      <c r="IRD191" s="321"/>
      <c r="IRE191" s="321"/>
      <c r="IRF191" s="321"/>
      <c r="IRG191" s="376"/>
      <c r="IRH191" s="319"/>
      <c r="IRI191" s="319"/>
      <c r="IRJ191" s="319"/>
      <c r="IRK191" s="333"/>
      <c r="IRL191" s="376"/>
      <c r="IRM191" s="376"/>
      <c r="IRN191" s="376"/>
      <c r="IRO191" s="321"/>
      <c r="IRP191" s="321"/>
      <c r="IRQ191" s="321"/>
      <c r="IRR191" s="376"/>
      <c r="IRS191" s="321"/>
      <c r="IRT191" s="321"/>
      <c r="IRU191" s="321"/>
      <c r="IRV191" s="321"/>
      <c r="IRW191" s="376"/>
      <c r="IRX191" s="319"/>
      <c r="IRY191" s="319"/>
      <c r="IRZ191" s="319"/>
      <c r="ISA191" s="333"/>
      <c r="ISB191" s="376"/>
      <c r="ISC191" s="376"/>
      <c r="ISD191" s="376"/>
      <c r="ISE191" s="321"/>
      <c r="ISF191" s="321"/>
      <c r="ISG191" s="321"/>
      <c r="ISH191" s="376"/>
      <c r="ISI191" s="321"/>
      <c r="ISJ191" s="321"/>
      <c r="ISK191" s="321"/>
      <c r="ISL191" s="321"/>
      <c r="ISM191" s="376"/>
      <c r="ISN191" s="319"/>
      <c r="ISO191" s="319"/>
      <c r="ISP191" s="319"/>
      <c r="ISQ191" s="333"/>
      <c r="ISR191" s="376"/>
      <c r="ISS191" s="376"/>
      <c r="IST191" s="376"/>
      <c r="ISU191" s="321"/>
      <c r="ISV191" s="321"/>
      <c r="ISW191" s="321"/>
      <c r="ISX191" s="376"/>
      <c r="ISY191" s="321"/>
      <c r="ISZ191" s="321"/>
      <c r="ITA191" s="321"/>
      <c r="ITB191" s="321"/>
      <c r="ITC191" s="376"/>
      <c r="ITD191" s="319"/>
      <c r="ITE191" s="319"/>
      <c r="ITF191" s="319"/>
      <c r="ITG191" s="333"/>
      <c r="ITH191" s="376"/>
      <c r="ITI191" s="376"/>
      <c r="ITJ191" s="376"/>
      <c r="ITK191" s="321"/>
      <c r="ITL191" s="321"/>
      <c r="ITM191" s="321"/>
      <c r="ITN191" s="376"/>
      <c r="ITO191" s="321"/>
      <c r="ITP191" s="321"/>
      <c r="ITQ191" s="321"/>
      <c r="ITR191" s="321"/>
      <c r="ITS191" s="376"/>
      <c r="ITT191" s="319"/>
      <c r="ITU191" s="319"/>
      <c r="ITV191" s="319"/>
      <c r="ITW191" s="333"/>
      <c r="ITX191" s="376"/>
      <c r="ITY191" s="376"/>
      <c r="ITZ191" s="376"/>
      <c r="IUA191" s="321"/>
      <c r="IUB191" s="321"/>
      <c r="IUC191" s="321"/>
      <c r="IUD191" s="376"/>
      <c r="IUE191" s="321"/>
      <c r="IUF191" s="321"/>
      <c r="IUG191" s="321"/>
      <c r="IUH191" s="321"/>
      <c r="IUI191" s="376"/>
      <c r="IUJ191" s="319"/>
      <c r="IUK191" s="319"/>
      <c r="IUL191" s="319"/>
      <c r="IUM191" s="333"/>
      <c r="IUN191" s="376"/>
      <c r="IUO191" s="376"/>
      <c r="IUP191" s="376"/>
      <c r="IUQ191" s="321"/>
      <c r="IUR191" s="321"/>
      <c r="IUS191" s="321"/>
      <c r="IUT191" s="376"/>
      <c r="IUU191" s="321"/>
      <c r="IUV191" s="321"/>
      <c r="IUW191" s="321"/>
      <c r="IUX191" s="321"/>
      <c r="IUY191" s="376"/>
      <c r="IUZ191" s="319"/>
      <c r="IVA191" s="319"/>
      <c r="IVB191" s="319"/>
      <c r="IVC191" s="333"/>
      <c r="IVD191" s="376"/>
      <c r="IVE191" s="376"/>
      <c r="IVF191" s="376"/>
      <c r="IVG191" s="321"/>
      <c r="IVH191" s="321"/>
      <c r="IVI191" s="321"/>
      <c r="IVJ191" s="376"/>
      <c r="IVK191" s="321"/>
      <c r="IVL191" s="321"/>
      <c r="IVM191" s="321"/>
      <c r="IVN191" s="321"/>
      <c r="IVO191" s="376"/>
      <c r="IVP191" s="319"/>
      <c r="IVQ191" s="319"/>
      <c r="IVR191" s="319"/>
      <c r="IVS191" s="333"/>
      <c r="IVT191" s="376"/>
      <c r="IVU191" s="376"/>
      <c r="IVV191" s="376"/>
      <c r="IVW191" s="321"/>
      <c r="IVX191" s="321"/>
      <c r="IVY191" s="321"/>
      <c r="IVZ191" s="376"/>
      <c r="IWA191" s="321"/>
      <c r="IWB191" s="321"/>
      <c r="IWC191" s="321"/>
      <c r="IWD191" s="321"/>
      <c r="IWE191" s="376"/>
      <c r="IWF191" s="319"/>
      <c r="IWG191" s="319"/>
      <c r="IWH191" s="319"/>
      <c r="IWI191" s="333"/>
      <c r="IWJ191" s="376"/>
      <c r="IWK191" s="376"/>
      <c r="IWL191" s="376"/>
      <c r="IWM191" s="321"/>
      <c r="IWN191" s="321"/>
      <c r="IWO191" s="321"/>
      <c r="IWP191" s="376"/>
      <c r="IWQ191" s="321"/>
      <c r="IWR191" s="321"/>
      <c r="IWS191" s="321"/>
      <c r="IWT191" s="321"/>
      <c r="IWU191" s="376"/>
      <c r="IWV191" s="319"/>
      <c r="IWW191" s="319"/>
      <c r="IWX191" s="319"/>
      <c r="IWY191" s="333"/>
      <c r="IWZ191" s="376"/>
      <c r="IXA191" s="376"/>
      <c r="IXB191" s="376"/>
      <c r="IXC191" s="321"/>
      <c r="IXD191" s="321"/>
      <c r="IXE191" s="321"/>
      <c r="IXF191" s="376"/>
      <c r="IXG191" s="321"/>
      <c r="IXH191" s="321"/>
      <c r="IXI191" s="321"/>
      <c r="IXJ191" s="321"/>
      <c r="IXK191" s="376"/>
      <c r="IXL191" s="319"/>
      <c r="IXM191" s="319"/>
      <c r="IXN191" s="319"/>
      <c r="IXO191" s="333"/>
      <c r="IXP191" s="376"/>
      <c r="IXQ191" s="376"/>
      <c r="IXR191" s="376"/>
      <c r="IXS191" s="321"/>
      <c r="IXT191" s="321"/>
      <c r="IXU191" s="321"/>
      <c r="IXV191" s="376"/>
      <c r="IXW191" s="321"/>
      <c r="IXX191" s="321"/>
      <c r="IXY191" s="321"/>
      <c r="IXZ191" s="321"/>
      <c r="IYA191" s="376"/>
      <c r="IYB191" s="319"/>
      <c r="IYC191" s="319"/>
      <c r="IYD191" s="319"/>
      <c r="IYE191" s="333"/>
      <c r="IYF191" s="376"/>
      <c r="IYG191" s="376"/>
      <c r="IYH191" s="376"/>
      <c r="IYI191" s="321"/>
      <c r="IYJ191" s="321"/>
      <c r="IYK191" s="321"/>
      <c r="IYL191" s="376"/>
      <c r="IYM191" s="321"/>
      <c r="IYN191" s="321"/>
      <c r="IYO191" s="321"/>
      <c r="IYP191" s="321"/>
      <c r="IYQ191" s="376"/>
      <c r="IYR191" s="319"/>
      <c r="IYS191" s="319"/>
      <c r="IYT191" s="319"/>
      <c r="IYU191" s="333"/>
      <c r="IYV191" s="376"/>
      <c r="IYW191" s="376"/>
      <c r="IYX191" s="376"/>
      <c r="IYY191" s="321"/>
      <c r="IYZ191" s="321"/>
      <c r="IZA191" s="321"/>
      <c r="IZB191" s="376"/>
      <c r="IZC191" s="321"/>
      <c r="IZD191" s="321"/>
      <c r="IZE191" s="321"/>
      <c r="IZF191" s="321"/>
      <c r="IZG191" s="376"/>
      <c r="IZH191" s="319"/>
      <c r="IZI191" s="319"/>
      <c r="IZJ191" s="319"/>
      <c r="IZK191" s="333"/>
      <c r="IZL191" s="376"/>
      <c r="IZM191" s="376"/>
      <c r="IZN191" s="376"/>
      <c r="IZO191" s="321"/>
      <c r="IZP191" s="321"/>
      <c r="IZQ191" s="321"/>
      <c r="IZR191" s="376"/>
      <c r="IZS191" s="321"/>
      <c r="IZT191" s="321"/>
      <c r="IZU191" s="321"/>
      <c r="IZV191" s="321"/>
      <c r="IZW191" s="376"/>
      <c r="IZX191" s="319"/>
      <c r="IZY191" s="319"/>
      <c r="IZZ191" s="319"/>
      <c r="JAA191" s="333"/>
      <c r="JAB191" s="376"/>
      <c r="JAC191" s="376"/>
      <c r="JAD191" s="376"/>
      <c r="JAE191" s="321"/>
      <c r="JAF191" s="321"/>
      <c r="JAG191" s="321"/>
      <c r="JAH191" s="376"/>
      <c r="JAI191" s="321"/>
      <c r="JAJ191" s="321"/>
      <c r="JAK191" s="321"/>
      <c r="JAL191" s="321"/>
      <c r="JAM191" s="376"/>
      <c r="JAN191" s="319"/>
      <c r="JAO191" s="319"/>
      <c r="JAP191" s="319"/>
      <c r="JAQ191" s="333"/>
      <c r="JAR191" s="376"/>
      <c r="JAS191" s="376"/>
      <c r="JAT191" s="376"/>
      <c r="JAU191" s="321"/>
      <c r="JAV191" s="321"/>
      <c r="JAW191" s="321"/>
      <c r="JAX191" s="376"/>
      <c r="JAY191" s="321"/>
      <c r="JAZ191" s="321"/>
      <c r="JBA191" s="321"/>
      <c r="JBB191" s="321"/>
      <c r="JBC191" s="376"/>
      <c r="JBD191" s="319"/>
      <c r="JBE191" s="319"/>
      <c r="JBF191" s="319"/>
      <c r="JBG191" s="333"/>
      <c r="JBH191" s="376"/>
      <c r="JBI191" s="376"/>
      <c r="JBJ191" s="376"/>
      <c r="JBK191" s="321"/>
      <c r="JBL191" s="321"/>
      <c r="JBM191" s="321"/>
      <c r="JBN191" s="376"/>
      <c r="JBO191" s="321"/>
      <c r="JBP191" s="321"/>
      <c r="JBQ191" s="321"/>
      <c r="JBR191" s="321"/>
      <c r="JBS191" s="376"/>
      <c r="JBT191" s="319"/>
      <c r="JBU191" s="319"/>
      <c r="JBV191" s="319"/>
      <c r="JBW191" s="333"/>
      <c r="JBX191" s="376"/>
      <c r="JBY191" s="376"/>
      <c r="JBZ191" s="376"/>
      <c r="JCA191" s="321"/>
      <c r="JCB191" s="321"/>
      <c r="JCC191" s="321"/>
      <c r="JCD191" s="376"/>
      <c r="JCE191" s="321"/>
      <c r="JCF191" s="321"/>
      <c r="JCG191" s="321"/>
      <c r="JCH191" s="321"/>
      <c r="JCI191" s="376"/>
      <c r="JCJ191" s="319"/>
      <c r="JCK191" s="319"/>
      <c r="JCL191" s="319"/>
      <c r="JCM191" s="333"/>
      <c r="JCN191" s="376"/>
      <c r="JCO191" s="376"/>
      <c r="JCP191" s="376"/>
      <c r="JCQ191" s="321"/>
      <c r="JCR191" s="321"/>
      <c r="JCS191" s="321"/>
      <c r="JCT191" s="376"/>
      <c r="JCU191" s="321"/>
      <c r="JCV191" s="321"/>
      <c r="JCW191" s="321"/>
      <c r="JCX191" s="321"/>
      <c r="JCY191" s="376"/>
      <c r="JCZ191" s="319"/>
      <c r="JDA191" s="319"/>
      <c r="JDB191" s="319"/>
      <c r="JDC191" s="333"/>
      <c r="JDD191" s="376"/>
      <c r="JDE191" s="376"/>
      <c r="JDF191" s="376"/>
      <c r="JDG191" s="321"/>
      <c r="JDH191" s="321"/>
      <c r="JDI191" s="321"/>
      <c r="JDJ191" s="376"/>
      <c r="JDK191" s="321"/>
      <c r="JDL191" s="321"/>
      <c r="JDM191" s="321"/>
      <c r="JDN191" s="321"/>
      <c r="JDO191" s="376"/>
      <c r="JDP191" s="319"/>
      <c r="JDQ191" s="319"/>
      <c r="JDR191" s="319"/>
      <c r="JDS191" s="333"/>
      <c r="JDT191" s="376"/>
      <c r="JDU191" s="376"/>
      <c r="JDV191" s="376"/>
      <c r="JDW191" s="321"/>
      <c r="JDX191" s="321"/>
      <c r="JDY191" s="321"/>
      <c r="JDZ191" s="376"/>
      <c r="JEA191" s="321"/>
      <c r="JEB191" s="321"/>
      <c r="JEC191" s="321"/>
      <c r="JED191" s="321"/>
      <c r="JEE191" s="376"/>
      <c r="JEF191" s="319"/>
      <c r="JEG191" s="319"/>
      <c r="JEH191" s="319"/>
      <c r="JEI191" s="333"/>
      <c r="JEJ191" s="376"/>
      <c r="JEK191" s="376"/>
      <c r="JEL191" s="376"/>
      <c r="JEM191" s="321"/>
      <c r="JEN191" s="321"/>
      <c r="JEO191" s="321"/>
      <c r="JEP191" s="376"/>
      <c r="JEQ191" s="321"/>
      <c r="JER191" s="321"/>
      <c r="JES191" s="321"/>
      <c r="JET191" s="321"/>
      <c r="JEU191" s="376"/>
      <c r="JEV191" s="319"/>
      <c r="JEW191" s="319"/>
      <c r="JEX191" s="319"/>
      <c r="JEY191" s="333"/>
      <c r="JEZ191" s="376"/>
      <c r="JFA191" s="376"/>
      <c r="JFB191" s="376"/>
      <c r="JFC191" s="321"/>
      <c r="JFD191" s="321"/>
      <c r="JFE191" s="321"/>
      <c r="JFF191" s="376"/>
      <c r="JFG191" s="321"/>
      <c r="JFH191" s="321"/>
      <c r="JFI191" s="321"/>
      <c r="JFJ191" s="321"/>
      <c r="JFK191" s="376"/>
      <c r="JFL191" s="319"/>
      <c r="JFM191" s="319"/>
      <c r="JFN191" s="319"/>
      <c r="JFO191" s="333"/>
      <c r="JFP191" s="376"/>
      <c r="JFQ191" s="376"/>
      <c r="JFR191" s="376"/>
      <c r="JFS191" s="321"/>
      <c r="JFT191" s="321"/>
      <c r="JFU191" s="321"/>
      <c r="JFV191" s="376"/>
      <c r="JFW191" s="321"/>
      <c r="JFX191" s="321"/>
      <c r="JFY191" s="321"/>
      <c r="JFZ191" s="321"/>
      <c r="JGA191" s="376"/>
      <c r="JGB191" s="319"/>
      <c r="JGC191" s="319"/>
      <c r="JGD191" s="319"/>
      <c r="JGE191" s="333"/>
      <c r="JGF191" s="376"/>
      <c r="JGG191" s="376"/>
      <c r="JGH191" s="376"/>
      <c r="JGI191" s="321"/>
      <c r="JGJ191" s="321"/>
      <c r="JGK191" s="321"/>
      <c r="JGL191" s="376"/>
      <c r="JGM191" s="321"/>
      <c r="JGN191" s="321"/>
      <c r="JGO191" s="321"/>
      <c r="JGP191" s="321"/>
      <c r="JGQ191" s="376"/>
      <c r="JGR191" s="319"/>
      <c r="JGS191" s="319"/>
      <c r="JGT191" s="319"/>
      <c r="JGU191" s="333"/>
      <c r="JGV191" s="376"/>
      <c r="JGW191" s="376"/>
      <c r="JGX191" s="376"/>
      <c r="JGY191" s="321"/>
      <c r="JGZ191" s="321"/>
      <c r="JHA191" s="321"/>
      <c r="JHB191" s="376"/>
      <c r="JHC191" s="321"/>
      <c r="JHD191" s="321"/>
      <c r="JHE191" s="321"/>
      <c r="JHF191" s="321"/>
      <c r="JHG191" s="376"/>
      <c r="JHH191" s="319"/>
      <c r="JHI191" s="319"/>
      <c r="JHJ191" s="319"/>
      <c r="JHK191" s="333"/>
      <c r="JHL191" s="376"/>
      <c r="JHM191" s="376"/>
      <c r="JHN191" s="376"/>
      <c r="JHO191" s="321"/>
      <c r="JHP191" s="321"/>
      <c r="JHQ191" s="321"/>
      <c r="JHR191" s="376"/>
      <c r="JHS191" s="321"/>
      <c r="JHT191" s="321"/>
      <c r="JHU191" s="321"/>
      <c r="JHV191" s="321"/>
      <c r="JHW191" s="376"/>
      <c r="JHX191" s="319"/>
      <c r="JHY191" s="319"/>
      <c r="JHZ191" s="319"/>
      <c r="JIA191" s="333"/>
      <c r="JIB191" s="376"/>
      <c r="JIC191" s="376"/>
      <c r="JID191" s="376"/>
      <c r="JIE191" s="321"/>
      <c r="JIF191" s="321"/>
      <c r="JIG191" s="321"/>
      <c r="JIH191" s="376"/>
      <c r="JII191" s="321"/>
      <c r="JIJ191" s="321"/>
      <c r="JIK191" s="321"/>
      <c r="JIL191" s="321"/>
      <c r="JIM191" s="376"/>
      <c r="JIN191" s="319"/>
      <c r="JIO191" s="319"/>
      <c r="JIP191" s="319"/>
      <c r="JIQ191" s="333"/>
      <c r="JIR191" s="376"/>
      <c r="JIS191" s="376"/>
      <c r="JIT191" s="376"/>
      <c r="JIU191" s="321"/>
      <c r="JIV191" s="321"/>
      <c r="JIW191" s="321"/>
      <c r="JIX191" s="376"/>
      <c r="JIY191" s="321"/>
      <c r="JIZ191" s="321"/>
      <c r="JJA191" s="321"/>
      <c r="JJB191" s="321"/>
      <c r="JJC191" s="376"/>
      <c r="JJD191" s="319"/>
      <c r="JJE191" s="319"/>
      <c r="JJF191" s="319"/>
      <c r="JJG191" s="333"/>
      <c r="JJH191" s="376"/>
      <c r="JJI191" s="376"/>
      <c r="JJJ191" s="376"/>
      <c r="JJK191" s="321"/>
      <c r="JJL191" s="321"/>
      <c r="JJM191" s="321"/>
      <c r="JJN191" s="376"/>
      <c r="JJO191" s="321"/>
      <c r="JJP191" s="321"/>
      <c r="JJQ191" s="321"/>
      <c r="JJR191" s="321"/>
      <c r="JJS191" s="376"/>
      <c r="JJT191" s="319"/>
      <c r="JJU191" s="319"/>
      <c r="JJV191" s="319"/>
      <c r="JJW191" s="333"/>
      <c r="JJX191" s="376"/>
      <c r="JJY191" s="376"/>
      <c r="JJZ191" s="376"/>
      <c r="JKA191" s="321"/>
      <c r="JKB191" s="321"/>
      <c r="JKC191" s="321"/>
      <c r="JKD191" s="376"/>
      <c r="JKE191" s="321"/>
      <c r="JKF191" s="321"/>
      <c r="JKG191" s="321"/>
      <c r="JKH191" s="321"/>
      <c r="JKI191" s="376"/>
      <c r="JKJ191" s="319"/>
      <c r="JKK191" s="319"/>
      <c r="JKL191" s="319"/>
      <c r="JKM191" s="333"/>
      <c r="JKN191" s="376"/>
      <c r="JKO191" s="376"/>
      <c r="JKP191" s="376"/>
      <c r="JKQ191" s="321"/>
      <c r="JKR191" s="321"/>
      <c r="JKS191" s="321"/>
      <c r="JKT191" s="376"/>
      <c r="JKU191" s="321"/>
      <c r="JKV191" s="321"/>
      <c r="JKW191" s="321"/>
      <c r="JKX191" s="321"/>
      <c r="JKY191" s="376"/>
      <c r="JKZ191" s="319"/>
      <c r="JLA191" s="319"/>
      <c r="JLB191" s="319"/>
      <c r="JLC191" s="333"/>
      <c r="JLD191" s="376"/>
      <c r="JLE191" s="376"/>
      <c r="JLF191" s="376"/>
      <c r="JLG191" s="321"/>
      <c r="JLH191" s="321"/>
      <c r="JLI191" s="321"/>
      <c r="JLJ191" s="376"/>
      <c r="JLK191" s="321"/>
      <c r="JLL191" s="321"/>
      <c r="JLM191" s="321"/>
      <c r="JLN191" s="321"/>
      <c r="JLO191" s="376"/>
      <c r="JLP191" s="319"/>
      <c r="JLQ191" s="319"/>
      <c r="JLR191" s="319"/>
      <c r="JLS191" s="333"/>
      <c r="JLT191" s="376"/>
      <c r="JLU191" s="376"/>
      <c r="JLV191" s="376"/>
      <c r="JLW191" s="321"/>
      <c r="JLX191" s="321"/>
      <c r="JLY191" s="321"/>
      <c r="JLZ191" s="376"/>
      <c r="JMA191" s="321"/>
      <c r="JMB191" s="321"/>
      <c r="JMC191" s="321"/>
      <c r="JMD191" s="321"/>
      <c r="JME191" s="376"/>
      <c r="JMF191" s="319"/>
      <c r="JMG191" s="319"/>
      <c r="JMH191" s="319"/>
      <c r="JMI191" s="333"/>
      <c r="JMJ191" s="376"/>
      <c r="JMK191" s="376"/>
      <c r="JML191" s="376"/>
      <c r="JMM191" s="321"/>
      <c r="JMN191" s="321"/>
      <c r="JMO191" s="321"/>
      <c r="JMP191" s="376"/>
      <c r="JMQ191" s="321"/>
      <c r="JMR191" s="321"/>
      <c r="JMS191" s="321"/>
      <c r="JMT191" s="321"/>
      <c r="JMU191" s="376"/>
      <c r="JMV191" s="319"/>
      <c r="JMW191" s="319"/>
      <c r="JMX191" s="319"/>
      <c r="JMY191" s="333"/>
      <c r="JMZ191" s="376"/>
      <c r="JNA191" s="376"/>
      <c r="JNB191" s="376"/>
      <c r="JNC191" s="321"/>
      <c r="JND191" s="321"/>
      <c r="JNE191" s="321"/>
      <c r="JNF191" s="376"/>
      <c r="JNG191" s="321"/>
      <c r="JNH191" s="321"/>
      <c r="JNI191" s="321"/>
      <c r="JNJ191" s="321"/>
      <c r="JNK191" s="376"/>
      <c r="JNL191" s="319"/>
      <c r="JNM191" s="319"/>
      <c r="JNN191" s="319"/>
      <c r="JNO191" s="333"/>
      <c r="JNP191" s="376"/>
      <c r="JNQ191" s="376"/>
      <c r="JNR191" s="376"/>
      <c r="JNS191" s="321"/>
      <c r="JNT191" s="321"/>
      <c r="JNU191" s="321"/>
      <c r="JNV191" s="376"/>
      <c r="JNW191" s="321"/>
      <c r="JNX191" s="321"/>
      <c r="JNY191" s="321"/>
      <c r="JNZ191" s="321"/>
      <c r="JOA191" s="376"/>
      <c r="JOB191" s="319"/>
      <c r="JOC191" s="319"/>
      <c r="JOD191" s="319"/>
      <c r="JOE191" s="333"/>
      <c r="JOF191" s="376"/>
      <c r="JOG191" s="376"/>
      <c r="JOH191" s="376"/>
      <c r="JOI191" s="321"/>
      <c r="JOJ191" s="321"/>
      <c r="JOK191" s="321"/>
      <c r="JOL191" s="376"/>
      <c r="JOM191" s="321"/>
      <c r="JON191" s="321"/>
      <c r="JOO191" s="321"/>
      <c r="JOP191" s="321"/>
      <c r="JOQ191" s="376"/>
      <c r="JOR191" s="319"/>
      <c r="JOS191" s="319"/>
      <c r="JOT191" s="319"/>
      <c r="JOU191" s="333"/>
      <c r="JOV191" s="376"/>
      <c r="JOW191" s="376"/>
      <c r="JOX191" s="376"/>
      <c r="JOY191" s="321"/>
      <c r="JOZ191" s="321"/>
      <c r="JPA191" s="321"/>
      <c r="JPB191" s="376"/>
      <c r="JPC191" s="321"/>
      <c r="JPD191" s="321"/>
      <c r="JPE191" s="321"/>
      <c r="JPF191" s="321"/>
      <c r="JPG191" s="376"/>
      <c r="JPH191" s="319"/>
      <c r="JPI191" s="319"/>
      <c r="JPJ191" s="319"/>
      <c r="JPK191" s="333"/>
      <c r="JPL191" s="376"/>
      <c r="JPM191" s="376"/>
      <c r="JPN191" s="376"/>
      <c r="JPO191" s="321"/>
      <c r="JPP191" s="321"/>
      <c r="JPQ191" s="321"/>
      <c r="JPR191" s="376"/>
      <c r="JPS191" s="321"/>
      <c r="JPT191" s="321"/>
      <c r="JPU191" s="321"/>
      <c r="JPV191" s="321"/>
      <c r="JPW191" s="376"/>
      <c r="JPX191" s="319"/>
      <c r="JPY191" s="319"/>
      <c r="JPZ191" s="319"/>
      <c r="JQA191" s="333"/>
      <c r="JQB191" s="376"/>
      <c r="JQC191" s="376"/>
      <c r="JQD191" s="376"/>
      <c r="JQE191" s="321"/>
      <c r="JQF191" s="321"/>
      <c r="JQG191" s="321"/>
      <c r="JQH191" s="376"/>
      <c r="JQI191" s="321"/>
      <c r="JQJ191" s="321"/>
      <c r="JQK191" s="321"/>
      <c r="JQL191" s="321"/>
      <c r="JQM191" s="376"/>
      <c r="JQN191" s="319"/>
      <c r="JQO191" s="319"/>
      <c r="JQP191" s="319"/>
      <c r="JQQ191" s="333"/>
      <c r="JQR191" s="376"/>
      <c r="JQS191" s="376"/>
      <c r="JQT191" s="376"/>
      <c r="JQU191" s="321"/>
      <c r="JQV191" s="321"/>
      <c r="JQW191" s="321"/>
      <c r="JQX191" s="376"/>
      <c r="JQY191" s="321"/>
      <c r="JQZ191" s="321"/>
      <c r="JRA191" s="321"/>
      <c r="JRB191" s="321"/>
      <c r="JRC191" s="376"/>
      <c r="JRD191" s="319"/>
      <c r="JRE191" s="319"/>
      <c r="JRF191" s="319"/>
      <c r="JRG191" s="333"/>
      <c r="JRH191" s="376"/>
      <c r="JRI191" s="376"/>
      <c r="JRJ191" s="376"/>
      <c r="JRK191" s="321"/>
      <c r="JRL191" s="321"/>
      <c r="JRM191" s="321"/>
      <c r="JRN191" s="376"/>
      <c r="JRO191" s="321"/>
      <c r="JRP191" s="321"/>
      <c r="JRQ191" s="321"/>
      <c r="JRR191" s="321"/>
      <c r="JRS191" s="376"/>
      <c r="JRT191" s="319"/>
      <c r="JRU191" s="319"/>
      <c r="JRV191" s="319"/>
      <c r="JRW191" s="333"/>
      <c r="JRX191" s="376"/>
      <c r="JRY191" s="376"/>
      <c r="JRZ191" s="376"/>
      <c r="JSA191" s="321"/>
      <c r="JSB191" s="321"/>
      <c r="JSC191" s="321"/>
      <c r="JSD191" s="376"/>
      <c r="JSE191" s="321"/>
      <c r="JSF191" s="321"/>
      <c r="JSG191" s="321"/>
      <c r="JSH191" s="321"/>
      <c r="JSI191" s="376"/>
      <c r="JSJ191" s="319"/>
      <c r="JSK191" s="319"/>
      <c r="JSL191" s="319"/>
      <c r="JSM191" s="333"/>
      <c r="JSN191" s="376"/>
      <c r="JSO191" s="376"/>
      <c r="JSP191" s="376"/>
      <c r="JSQ191" s="321"/>
      <c r="JSR191" s="321"/>
      <c r="JSS191" s="321"/>
      <c r="JST191" s="376"/>
      <c r="JSU191" s="321"/>
      <c r="JSV191" s="321"/>
      <c r="JSW191" s="321"/>
      <c r="JSX191" s="321"/>
      <c r="JSY191" s="376"/>
      <c r="JSZ191" s="319"/>
      <c r="JTA191" s="319"/>
      <c r="JTB191" s="319"/>
      <c r="JTC191" s="333"/>
      <c r="JTD191" s="376"/>
      <c r="JTE191" s="376"/>
      <c r="JTF191" s="376"/>
      <c r="JTG191" s="321"/>
      <c r="JTH191" s="321"/>
      <c r="JTI191" s="321"/>
      <c r="JTJ191" s="376"/>
      <c r="JTK191" s="321"/>
      <c r="JTL191" s="321"/>
      <c r="JTM191" s="321"/>
      <c r="JTN191" s="321"/>
      <c r="JTO191" s="376"/>
      <c r="JTP191" s="319"/>
      <c r="JTQ191" s="319"/>
      <c r="JTR191" s="319"/>
      <c r="JTS191" s="333"/>
      <c r="JTT191" s="376"/>
      <c r="JTU191" s="376"/>
      <c r="JTV191" s="376"/>
      <c r="JTW191" s="321"/>
      <c r="JTX191" s="321"/>
      <c r="JTY191" s="321"/>
      <c r="JTZ191" s="376"/>
      <c r="JUA191" s="321"/>
      <c r="JUB191" s="321"/>
      <c r="JUC191" s="321"/>
      <c r="JUD191" s="321"/>
      <c r="JUE191" s="376"/>
      <c r="JUF191" s="319"/>
      <c r="JUG191" s="319"/>
      <c r="JUH191" s="319"/>
      <c r="JUI191" s="333"/>
      <c r="JUJ191" s="376"/>
      <c r="JUK191" s="376"/>
      <c r="JUL191" s="376"/>
      <c r="JUM191" s="321"/>
      <c r="JUN191" s="321"/>
      <c r="JUO191" s="321"/>
      <c r="JUP191" s="376"/>
      <c r="JUQ191" s="321"/>
      <c r="JUR191" s="321"/>
      <c r="JUS191" s="321"/>
      <c r="JUT191" s="321"/>
      <c r="JUU191" s="376"/>
      <c r="JUV191" s="319"/>
      <c r="JUW191" s="319"/>
      <c r="JUX191" s="319"/>
      <c r="JUY191" s="333"/>
      <c r="JUZ191" s="376"/>
      <c r="JVA191" s="376"/>
      <c r="JVB191" s="376"/>
      <c r="JVC191" s="321"/>
      <c r="JVD191" s="321"/>
      <c r="JVE191" s="321"/>
      <c r="JVF191" s="376"/>
      <c r="JVG191" s="321"/>
      <c r="JVH191" s="321"/>
      <c r="JVI191" s="321"/>
      <c r="JVJ191" s="321"/>
      <c r="JVK191" s="376"/>
      <c r="JVL191" s="319"/>
      <c r="JVM191" s="319"/>
      <c r="JVN191" s="319"/>
      <c r="JVO191" s="333"/>
      <c r="JVP191" s="376"/>
      <c r="JVQ191" s="376"/>
      <c r="JVR191" s="376"/>
      <c r="JVS191" s="321"/>
      <c r="JVT191" s="321"/>
      <c r="JVU191" s="321"/>
      <c r="JVV191" s="376"/>
      <c r="JVW191" s="321"/>
      <c r="JVX191" s="321"/>
      <c r="JVY191" s="321"/>
      <c r="JVZ191" s="321"/>
      <c r="JWA191" s="376"/>
      <c r="JWB191" s="319"/>
      <c r="JWC191" s="319"/>
      <c r="JWD191" s="319"/>
      <c r="JWE191" s="333"/>
      <c r="JWF191" s="376"/>
      <c r="JWG191" s="376"/>
      <c r="JWH191" s="376"/>
      <c r="JWI191" s="321"/>
      <c r="JWJ191" s="321"/>
      <c r="JWK191" s="321"/>
      <c r="JWL191" s="376"/>
      <c r="JWM191" s="321"/>
      <c r="JWN191" s="321"/>
      <c r="JWO191" s="321"/>
      <c r="JWP191" s="321"/>
      <c r="JWQ191" s="376"/>
      <c r="JWR191" s="319"/>
      <c r="JWS191" s="319"/>
      <c r="JWT191" s="319"/>
      <c r="JWU191" s="333"/>
      <c r="JWV191" s="376"/>
      <c r="JWW191" s="376"/>
      <c r="JWX191" s="376"/>
      <c r="JWY191" s="321"/>
      <c r="JWZ191" s="321"/>
      <c r="JXA191" s="321"/>
      <c r="JXB191" s="376"/>
      <c r="JXC191" s="321"/>
      <c r="JXD191" s="321"/>
      <c r="JXE191" s="321"/>
      <c r="JXF191" s="321"/>
      <c r="JXG191" s="376"/>
      <c r="JXH191" s="319"/>
      <c r="JXI191" s="319"/>
      <c r="JXJ191" s="319"/>
      <c r="JXK191" s="333"/>
      <c r="JXL191" s="376"/>
      <c r="JXM191" s="376"/>
      <c r="JXN191" s="376"/>
      <c r="JXO191" s="321"/>
      <c r="JXP191" s="321"/>
      <c r="JXQ191" s="321"/>
      <c r="JXR191" s="376"/>
      <c r="JXS191" s="321"/>
      <c r="JXT191" s="321"/>
      <c r="JXU191" s="321"/>
      <c r="JXV191" s="321"/>
      <c r="JXW191" s="376"/>
      <c r="JXX191" s="319"/>
      <c r="JXY191" s="319"/>
      <c r="JXZ191" s="319"/>
      <c r="JYA191" s="333"/>
      <c r="JYB191" s="376"/>
      <c r="JYC191" s="376"/>
      <c r="JYD191" s="376"/>
      <c r="JYE191" s="321"/>
      <c r="JYF191" s="321"/>
      <c r="JYG191" s="321"/>
      <c r="JYH191" s="376"/>
      <c r="JYI191" s="321"/>
      <c r="JYJ191" s="321"/>
      <c r="JYK191" s="321"/>
      <c r="JYL191" s="321"/>
      <c r="JYM191" s="376"/>
      <c r="JYN191" s="319"/>
      <c r="JYO191" s="319"/>
      <c r="JYP191" s="319"/>
      <c r="JYQ191" s="333"/>
      <c r="JYR191" s="376"/>
      <c r="JYS191" s="376"/>
      <c r="JYT191" s="376"/>
      <c r="JYU191" s="321"/>
      <c r="JYV191" s="321"/>
      <c r="JYW191" s="321"/>
      <c r="JYX191" s="376"/>
      <c r="JYY191" s="321"/>
      <c r="JYZ191" s="321"/>
      <c r="JZA191" s="321"/>
      <c r="JZB191" s="321"/>
      <c r="JZC191" s="376"/>
      <c r="JZD191" s="319"/>
      <c r="JZE191" s="319"/>
      <c r="JZF191" s="319"/>
      <c r="JZG191" s="333"/>
      <c r="JZH191" s="376"/>
      <c r="JZI191" s="376"/>
      <c r="JZJ191" s="376"/>
      <c r="JZK191" s="321"/>
      <c r="JZL191" s="321"/>
      <c r="JZM191" s="321"/>
      <c r="JZN191" s="376"/>
      <c r="JZO191" s="321"/>
      <c r="JZP191" s="321"/>
      <c r="JZQ191" s="321"/>
      <c r="JZR191" s="321"/>
      <c r="JZS191" s="376"/>
      <c r="JZT191" s="319"/>
      <c r="JZU191" s="319"/>
      <c r="JZV191" s="319"/>
      <c r="JZW191" s="333"/>
      <c r="JZX191" s="376"/>
      <c r="JZY191" s="376"/>
      <c r="JZZ191" s="376"/>
      <c r="KAA191" s="321"/>
      <c r="KAB191" s="321"/>
      <c r="KAC191" s="321"/>
      <c r="KAD191" s="376"/>
      <c r="KAE191" s="321"/>
      <c r="KAF191" s="321"/>
      <c r="KAG191" s="321"/>
      <c r="KAH191" s="321"/>
      <c r="KAI191" s="376"/>
      <c r="KAJ191" s="319"/>
      <c r="KAK191" s="319"/>
      <c r="KAL191" s="319"/>
      <c r="KAM191" s="333"/>
      <c r="KAN191" s="376"/>
      <c r="KAO191" s="376"/>
      <c r="KAP191" s="376"/>
      <c r="KAQ191" s="321"/>
      <c r="KAR191" s="321"/>
      <c r="KAS191" s="321"/>
      <c r="KAT191" s="376"/>
      <c r="KAU191" s="321"/>
      <c r="KAV191" s="321"/>
      <c r="KAW191" s="321"/>
      <c r="KAX191" s="321"/>
      <c r="KAY191" s="376"/>
      <c r="KAZ191" s="319"/>
      <c r="KBA191" s="319"/>
      <c r="KBB191" s="319"/>
      <c r="KBC191" s="333"/>
      <c r="KBD191" s="376"/>
      <c r="KBE191" s="376"/>
      <c r="KBF191" s="376"/>
      <c r="KBG191" s="321"/>
      <c r="KBH191" s="321"/>
      <c r="KBI191" s="321"/>
      <c r="KBJ191" s="376"/>
      <c r="KBK191" s="321"/>
      <c r="KBL191" s="321"/>
      <c r="KBM191" s="321"/>
      <c r="KBN191" s="321"/>
      <c r="KBO191" s="376"/>
      <c r="KBP191" s="319"/>
      <c r="KBQ191" s="319"/>
      <c r="KBR191" s="319"/>
      <c r="KBS191" s="333"/>
      <c r="KBT191" s="376"/>
      <c r="KBU191" s="376"/>
      <c r="KBV191" s="376"/>
      <c r="KBW191" s="321"/>
      <c r="KBX191" s="321"/>
      <c r="KBY191" s="321"/>
      <c r="KBZ191" s="376"/>
      <c r="KCA191" s="321"/>
      <c r="KCB191" s="321"/>
      <c r="KCC191" s="321"/>
      <c r="KCD191" s="321"/>
      <c r="KCE191" s="376"/>
      <c r="KCF191" s="319"/>
      <c r="KCG191" s="319"/>
      <c r="KCH191" s="319"/>
      <c r="KCI191" s="333"/>
      <c r="KCJ191" s="376"/>
      <c r="KCK191" s="376"/>
      <c r="KCL191" s="376"/>
      <c r="KCM191" s="321"/>
      <c r="KCN191" s="321"/>
      <c r="KCO191" s="321"/>
      <c r="KCP191" s="376"/>
      <c r="KCQ191" s="321"/>
      <c r="KCR191" s="321"/>
      <c r="KCS191" s="321"/>
      <c r="KCT191" s="321"/>
      <c r="KCU191" s="376"/>
      <c r="KCV191" s="319"/>
      <c r="KCW191" s="319"/>
      <c r="KCX191" s="319"/>
      <c r="KCY191" s="333"/>
      <c r="KCZ191" s="376"/>
      <c r="KDA191" s="376"/>
      <c r="KDB191" s="376"/>
      <c r="KDC191" s="321"/>
      <c r="KDD191" s="321"/>
      <c r="KDE191" s="321"/>
      <c r="KDF191" s="376"/>
      <c r="KDG191" s="321"/>
      <c r="KDH191" s="321"/>
      <c r="KDI191" s="321"/>
      <c r="KDJ191" s="321"/>
      <c r="KDK191" s="376"/>
      <c r="KDL191" s="319"/>
      <c r="KDM191" s="319"/>
      <c r="KDN191" s="319"/>
      <c r="KDO191" s="333"/>
      <c r="KDP191" s="376"/>
      <c r="KDQ191" s="376"/>
      <c r="KDR191" s="376"/>
      <c r="KDS191" s="321"/>
      <c r="KDT191" s="321"/>
      <c r="KDU191" s="321"/>
      <c r="KDV191" s="376"/>
      <c r="KDW191" s="321"/>
      <c r="KDX191" s="321"/>
      <c r="KDY191" s="321"/>
      <c r="KDZ191" s="321"/>
      <c r="KEA191" s="376"/>
      <c r="KEB191" s="319"/>
      <c r="KEC191" s="319"/>
      <c r="KED191" s="319"/>
      <c r="KEE191" s="333"/>
      <c r="KEF191" s="376"/>
      <c r="KEG191" s="376"/>
      <c r="KEH191" s="376"/>
      <c r="KEI191" s="321"/>
      <c r="KEJ191" s="321"/>
      <c r="KEK191" s="321"/>
      <c r="KEL191" s="376"/>
      <c r="KEM191" s="321"/>
      <c r="KEN191" s="321"/>
      <c r="KEO191" s="321"/>
      <c r="KEP191" s="321"/>
      <c r="KEQ191" s="376"/>
      <c r="KER191" s="319"/>
      <c r="KES191" s="319"/>
      <c r="KET191" s="319"/>
      <c r="KEU191" s="333"/>
      <c r="KEV191" s="376"/>
      <c r="KEW191" s="376"/>
      <c r="KEX191" s="376"/>
      <c r="KEY191" s="321"/>
      <c r="KEZ191" s="321"/>
      <c r="KFA191" s="321"/>
      <c r="KFB191" s="376"/>
      <c r="KFC191" s="321"/>
      <c r="KFD191" s="321"/>
      <c r="KFE191" s="321"/>
      <c r="KFF191" s="321"/>
      <c r="KFG191" s="376"/>
      <c r="KFH191" s="319"/>
      <c r="KFI191" s="319"/>
      <c r="KFJ191" s="319"/>
      <c r="KFK191" s="333"/>
      <c r="KFL191" s="376"/>
      <c r="KFM191" s="376"/>
      <c r="KFN191" s="376"/>
      <c r="KFO191" s="321"/>
      <c r="KFP191" s="321"/>
      <c r="KFQ191" s="321"/>
      <c r="KFR191" s="376"/>
      <c r="KFS191" s="321"/>
      <c r="KFT191" s="321"/>
      <c r="KFU191" s="321"/>
      <c r="KFV191" s="321"/>
      <c r="KFW191" s="376"/>
      <c r="KFX191" s="319"/>
      <c r="KFY191" s="319"/>
      <c r="KFZ191" s="319"/>
      <c r="KGA191" s="333"/>
      <c r="KGB191" s="376"/>
      <c r="KGC191" s="376"/>
      <c r="KGD191" s="376"/>
      <c r="KGE191" s="321"/>
      <c r="KGF191" s="321"/>
      <c r="KGG191" s="321"/>
      <c r="KGH191" s="376"/>
      <c r="KGI191" s="321"/>
      <c r="KGJ191" s="321"/>
      <c r="KGK191" s="321"/>
      <c r="KGL191" s="321"/>
      <c r="KGM191" s="376"/>
      <c r="KGN191" s="319"/>
      <c r="KGO191" s="319"/>
      <c r="KGP191" s="319"/>
      <c r="KGQ191" s="333"/>
      <c r="KGR191" s="376"/>
      <c r="KGS191" s="376"/>
      <c r="KGT191" s="376"/>
      <c r="KGU191" s="321"/>
      <c r="KGV191" s="321"/>
      <c r="KGW191" s="321"/>
      <c r="KGX191" s="376"/>
      <c r="KGY191" s="321"/>
      <c r="KGZ191" s="321"/>
      <c r="KHA191" s="321"/>
      <c r="KHB191" s="321"/>
      <c r="KHC191" s="376"/>
      <c r="KHD191" s="319"/>
      <c r="KHE191" s="319"/>
      <c r="KHF191" s="319"/>
      <c r="KHG191" s="333"/>
      <c r="KHH191" s="376"/>
      <c r="KHI191" s="376"/>
      <c r="KHJ191" s="376"/>
      <c r="KHK191" s="321"/>
      <c r="KHL191" s="321"/>
      <c r="KHM191" s="321"/>
      <c r="KHN191" s="376"/>
      <c r="KHO191" s="321"/>
      <c r="KHP191" s="321"/>
      <c r="KHQ191" s="321"/>
      <c r="KHR191" s="321"/>
      <c r="KHS191" s="376"/>
      <c r="KHT191" s="319"/>
      <c r="KHU191" s="319"/>
      <c r="KHV191" s="319"/>
      <c r="KHW191" s="333"/>
      <c r="KHX191" s="376"/>
      <c r="KHY191" s="376"/>
      <c r="KHZ191" s="376"/>
      <c r="KIA191" s="321"/>
      <c r="KIB191" s="321"/>
      <c r="KIC191" s="321"/>
      <c r="KID191" s="376"/>
      <c r="KIE191" s="321"/>
      <c r="KIF191" s="321"/>
      <c r="KIG191" s="321"/>
      <c r="KIH191" s="321"/>
      <c r="KII191" s="376"/>
      <c r="KIJ191" s="319"/>
      <c r="KIK191" s="319"/>
      <c r="KIL191" s="319"/>
      <c r="KIM191" s="333"/>
      <c r="KIN191" s="376"/>
      <c r="KIO191" s="376"/>
      <c r="KIP191" s="376"/>
      <c r="KIQ191" s="321"/>
      <c r="KIR191" s="321"/>
      <c r="KIS191" s="321"/>
      <c r="KIT191" s="376"/>
      <c r="KIU191" s="321"/>
      <c r="KIV191" s="321"/>
      <c r="KIW191" s="321"/>
      <c r="KIX191" s="321"/>
      <c r="KIY191" s="376"/>
      <c r="KIZ191" s="319"/>
      <c r="KJA191" s="319"/>
      <c r="KJB191" s="319"/>
      <c r="KJC191" s="333"/>
      <c r="KJD191" s="376"/>
      <c r="KJE191" s="376"/>
      <c r="KJF191" s="376"/>
      <c r="KJG191" s="321"/>
      <c r="KJH191" s="321"/>
      <c r="KJI191" s="321"/>
      <c r="KJJ191" s="376"/>
      <c r="KJK191" s="321"/>
      <c r="KJL191" s="321"/>
      <c r="KJM191" s="321"/>
      <c r="KJN191" s="321"/>
      <c r="KJO191" s="376"/>
      <c r="KJP191" s="319"/>
      <c r="KJQ191" s="319"/>
      <c r="KJR191" s="319"/>
      <c r="KJS191" s="333"/>
      <c r="KJT191" s="376"/>
      <c r="KJU191" s="376"/>
      <c r="KJV191" s="376"/>
      <c r="KJW191" s="321"/>
      <c r="KJX191" s="321"/>
      <c r="KJY191" s="321"/>
      <c r="KJZ191" s="376"/>
      <c r="KKA191" s="321"/>
      <c r="KKB191" s="321"/>
      <c r="KKC191" s="321"/>
      <c r="KKD191" s="321"/>
      <c r="KKE191" s="376"/>
      <c r="KKF191" s="319"/>
      <c r="KKG191" s="319"/>
      <c r="KKH191" s="319"/>
      <c r="KKI191" s="333"/>
      <c r="KKJ191" s="376"/>
      <c r="KKK191" s="376"/>
      <c r="KKL191" s="376"/>
      <c r="KKM191" s="321"/>
      <c r="KKN191" s="321"/>
      <c r="KKO191" s="321"/>
      <c r="KKP191" s="376"/>
      <c r="KKQ191" s="321"/>
      <c r="KKR191" s="321"/>
      <c r="KKS191" s="321"/>
      <c r="KKT191" s="321"/>
      <c r="KKU191" s="376"/>
      <c r="KKV191" s="319"/>
      <c r="KKW191" s="319"/>
      <c r="KKX191" s="319"/>
      <c r="KKY191" s="333"/>
      <c r="KKZ191" s="376"/>
      <c r="KLA191" s="376"/>
      <c r="KLB191" s="376"/>
      <c r="KLC191" s="321"/>
      <c r="KLD191" s="321"/>
      <c r="KLE191" s="321"/>
      <c r="KLF191" s="376"/>
      <c r="KLG191" s="321"/>
      <c r="KLH191" s="321"/>
      <c r="KLI191" s="321"/>
      <c r="KLJ191" s="321"/>
      <c r="KLK191" s="376"/>
      <c r="KLL191" s="319"/>
      <c r="KLM191" s="319"/>
      <c r="KLN191" s="319"/>
      <c r="KLO191" s="333"/>
      <c r="KLP191" s="376"/>
      <c r="KLQ191" s="376"/>
      <c r="KLR191" s="376"/>
      <c r="KLS191" s="321"/>
      <c r="KLT191" s="321"/>
      <c r="KLU191" s="321"/>
      <c r="KLV191" s="376"/>
      <c r="KLW191" s="321"/>
      <c r="KLX191" s="321"/>
      <c r="KLY191" s="321"/>
      <c r="KLZ191" s="321"/>
      <c r="KMA191" s="376"/>
      <c r="KMB191" s="319"/>
      <c r="KMC191" s="319"/>
      <c r="KMD191" s="319"/>
      <c r="KME191" s="333"/>
      <c r="KMF191" s="376"/>
      <c r="KMG191" s="376"/>
      <c r="KMH191" s="376"/>
      <c r="KMI191" s="321"/>
      <c r="KMJ191" s="321"/>
      <c r="KMK191" s="321"/>
      <c r="KML191" s="376"/>
      <c r="KMM191" s="321"/>
      <c r="KMN191" s="321"/>
      <c r="KMO191" s="321"/>
      <c r="KMP191" s="321"/>
      <c r="KMQ191" s="376"/>
      <c r="KMR191" s="319"/>
      <c r="KMS191" s="319"/>
      <c r="KMT191" s="319"/>
      <c r="KMU191" s="333"/>
      <c r="KMV191" s="376"/>
      <c r="KMW191" s="376"/>
      <c r="KMX191" s="376"/>
      <c r="KMY191" s="321"/>
      <c r="KMZ191" s="321"/>
      <c r="KNA191" s="321"/>
      <c r="KNB191" s="376"/>
      <c r="KNC191" s="321"/>
      <c r="KND191" s="321"/>
      <c r="KNE191" s="321"/>
      <c r="KNF191" s="321"/>
      <c r="KNG191" s="376"/>
      <c r="KNH191" s="319"/>
      <c r="KNI191" s="319"/>
      <c r="KNJ191" s="319"/>
      <c r="KNK191" s="333"/>
      <c r="KNL191" s="376"/>
      <c r="KNM191" s="376"/>
      <c r="KNN191" s="376"/>
      <c r="KNO191" s="321"/>
      <c r="KNP191" s="321"/>
      <c r="KNQ191" s="321"/>
      <c r="KNR191" s="376"/>
      <c r="KNS191" s="321"/>
      <c r="KNT191" s="321"/>
      <c r="KNU191" s="321"/>
      <c r="KNV191" s="321"/>
      <c r="KNW191" s="376"/>
      <c r="KNX191" s="319"/>
      <c r="KNY191" s="319"/>
      <c r="KNZ191" s="319"/>
      <c r="KOA191" s="333"/>
      <c r="KOB191" s="376"/>
      <c r="KOC191" s="376"/>
      <c r="KOD191" s="376"/>
      <c r="KOE191" s="321"/>
      <c r="KOF191" s="321"/>
      <c r="KOG191" s="321"/>
      <c r="KOH191" s="376"/>
      <c r="KOI191" s="321"/>
      <c r="KOJ191" s="321"/>
      <c r="KOK191" s="321"/>
      <c r="KOL191" s="321"/>
      <c r="KOM191" s="376"/>
      <c r="KON191" s="319"/>
      <c r="KOO191" s="319"/>
      <c r="KOP191" s="319"/>
      <c r="KOQ191" s="333"/>
      <c r="KOR191" s="376"/>
      <c r="KOS191" s="376"/>
      <c r="KOT191" s="376"/>
      <c r="KOU191" s="321"/>
      <c r="KOV191" s="321"/>
      <c r="KOW191" s="321"/>
      <c r="KOX191" s="376"/>
      <c r="KOY191" s="321"/>
      <c r="KOZ191" s="321"/>
      <c r="KPA191" s="321"/>
      <c r="KPB191" s="321"/>
      <c r="KPC191" s="376"/>
      <c r="KPD191" s="319"/>
      <c r="KPE191" s="319"/>
      <c r="KPF191" s="319"/>
      <c r="KPG191" s="333"/>
      <c r="KPH191" s="376"/>
      <c r="KPI191" s="376"/>
      <c r="KPJ191" s="376"/>
      <c r="KPK191" s="321"/>
      <c r="KPL191" s="321"/>
      <c r="KPM191" s="321"/>
      <c r="KPN191" s="376"/>
      <c r="KPO191" s="321"/>
      <c r="KPP191" s="321"/>
      <c r="KPQ191" s="321"/>
      <c r="KPR191" s="321"/>
      <c r="KPS191" s="376"/>
      <c r="KPT191" s="319"/>
      <c r="KPU191" s="319"/>
      <c r="KPV191" s="319"/>
      <c r="KPW191" s="333"/>
      <c r="KPX191" s="376"/>
      <c r="KPY191" s="376"/>
      <c r="KPZ191" s="376"/>
      <c r="KQA191" s="321"/>
      <c r="KQB191" s="321"/>
      <c r="KQC191" s="321"/>
      <c r="KQD191" s="376"/>
      <c r="KQE191" s="321"/>
      <c r="KQF191" s="321"/>
      <c r="KQG191" s="321"/>
      <c r="KQH191" s="321"/>
      <c r="KQI191" s="376"/>
      <c r="KQJ191" s="319"/>
      <c r="KQK191" s="319"/>
      <c r="KQL191" s="319"/>
      <c r="KQM191" s="333"/>
      <c r="KQN191" s="376"/>
      <c r="KQO191" s="376"/>
      <c r="KQP191" s="376"/>
      <c r="KQQ191" s="321"/>
      <c r="KQR191" s="321"/>
      <c r="KQS191" s="321"/>
      <c r="KQT191" s="376"/>
      <c r="KQU191" s="321"/>
      <c r="KQV191" s="321"/>
      <c r="KQW191" s="321"/>
      <c r="KQX191" s="321"/>
      <c r="KQY191" s="376"/>
      <c r="KQZ191" s="319"/>
      <c r="KRA191" s="319"/>
      <c r="KRB191" s="319"/>
      <c r="KRC191" s="333"/>
      <c r="KRD191" s="376"/>
      <c r="KRE191" s="376"/>
      <c r="KRF191" s="376"/>
      <c r="KRG191" s="321"/>
      <c r="KRH191" s="321"/>
      <c r="KRI191" s="321"/>
      <c r="KRJ191" s="376"/>
      <c r="KRK191" s="321"/>
      <c r="KRL191" s="321"/>
      <c r="KRM191" s="321"/>
      <c r="KRN191" s="321"/>
      <c r="KRO191" s="376"/>
      <c r="KRP191" s="319"/>
      <c r="KRQ191" s="319"/>
      <c r="KRR191" s="319"/>
      <c r="KRS191" s="333"/>
      <c r="KRT191" s="376"/>
      <c r="KRU191" s="376"/>
      <c r="KRV191" s="376"/>
      <c r="KRW191" s="321"/>
      <c r="KRX191" s="321"/>
      <c r="KRY191" s="321"/>
      <c r="KRZ191" s="376"/>
      <c r="KSA191" s="321"/>
      <c r="KSB191" s="321"/>
      <c r="KSC191" s="321"/>
      <c r="KSD191" s="321"/>
      <c r="KSE191" s="376"/>
      <c r="KSF191" s="319"/>
      <c r="KSG191" s="319"/>
      <c r="KSH191" s="319"/>
      <c r="KSI191" s="333"/>
      <c r="KSJ191" s="376"/>
      <c r="KSK191" s="376"/>
      <c r="KSL191" s="376"/>
      <c r="KSM191" s="321"/>
      <c r="KSN191" s="321"/>
      <c r="KSO191" s="321"/>
      <c r="KSP191" s="376"/>
      <c r="KSQ191" s="321"/>
      <c r="KSR191" s="321"/>
      <c r="KSS191" s="321"/>
      <c r="KST191" s="321"/>
      <c r="KSU191" s="376"/>
      <c r="KSV191" s="319"/>
      <c r="KSW191" s="319"/>
      <c r="KSX191" s="319"/>
      <c r="KSY191" s="333"/>
      <c r="KSZ191" s="376"/>
      <c r="KTA191" s="376"/>
      <c r="KTB191" s="376"/>
      <c r="KTC191" s="321"/>
      <c r="KTD191" s="321"/>
      <c r="KTE191" s="321"/>
      <c r="KTF191" s="376"/>
      <c r="KTG191" s="321"/>
      <c r="KTH191" s="321"/>
      <c r="KTI191" s="321"/>
      <c r="KTJ191" s="321"/>
      <c r="KTK191" s="376"/>
      <c r="KTL191" s="319"/>
      <c r="KTM191" s="319"/>
      <c r="KTN191" s="319"/>
      <c r="KTO191" s="333"/>
      <c r="KTP191" s="376"/>
      <c r="KTQ191" s="376"/>
      <c r="KTR191" s="376"/>
      <c r="KTS191" s="321"/>
      <c r="KTT191" s="321"/>
      <c r="KTU191" s="321"/>
      <c r="KTV191" s="376"/>
      <c r="KTW191" s="321"/>
      <c r="KTX191" s="321"/>
      <c r="KTY191" s="321"/>
      <c r="KTZ191" s="321"/>
      <c r="KUA191" s="376"/>
      <c r="KUB191" s="319"/>
      <c r="KUC191" s="319"/>
      <c r="KUD191" s="319"/>
      <c r="KUE191" s="333"/>
      <c r="KUF191" s="376"/>
      <c r="KUG191" s="376"/>
      <c r="KUH191" s="376"/>
      <c r="KUI191" s="321"/>
      <c r="KUJ191" s="321"/>
      <c r="KUK191" s="321"/>
      <c r="KUL191" s="376"/>
      <c r="KUM191" s="321"/>
      <c r="KUN191" s="321"/>
      <c r="KUO191" s="321"/>
      <c r="KUP191" s="321"/>
      <c r="KUQ191" s="376"/>
      <c r="KUR191" s="319"/>
      <c r="KUS191" s="319"/>
      <c r="KUT191" s="319"/>
      <c r="KUU191" s="333"/>
      <c r="KUV191" s="376"/>
      <c r="KUW191" s="376"/>
      <c r="KUX191" s="376"/>
      <c r="KUY191" s="321"/>
      <c r="KUZ191" s="321"/>
      <c r="KVA191" s="321"/>
      <c r="KVB191" s="376"/>
      <c r="KVC191" s="321"/>
      <c r="KVD191" s="321"/>
      <c r="KVE191" s="321"/>
      <c r="KVF191" s="321"/>
      <c r="KVG191" s="376"/>
      <c r="KVH191" s="319"/>
      <c r="KVI191" s="319"/>
      <c r="KVJ191" s="319"/>
      <c r="KVK191" s="333"/>
      <c r="KVL191" s="376"/>
      <c r="KVM191" s="376"/>
      <c r="KVN191" s="376"/>
      <c r="KVO191" s="321"/>
      <c r="KVP191" s="321"/>
      <c r="KVQ191" s="321"/>
      <c r="KVR191" s="376"/>
      <c r="KVS191" s="321"/>
      <c r="KVT191" s="321"/>
      <c r="KVU191" s="321"/>
      <c r="KVV191" s="321"/>
      <c r="KVW191" s="376"/>
      <c r="KVX191" s="319"/>
      <c r="KVY191" s="319"/>
      <c r="KVZ191" s="319"/>
      <c r="KWA191" s="333"/>
      <c r="KWB191" s="376"/>
      <c r="KWC191" s="376"/>
      <c r="KWD191" s="376"/>
      <c r="KWE191" s="321"/>
      <c r="KWF191" s="321"/>
      <c r="KWG191" s="321"/>
      <c r="KWH191" s="376"/>
      <c r="KWI191" s="321"/>
      <c r="KWJ191" s="321"/>
      <c r="KWK191" s="321"/>
      <c r="KWL191" s="321"/>
      <c r="KWM191" s="376"/>
      <c r="KWN191" s="319"/>
      <c r="KWO191" s="319"/>
      <c r="KWP191" s="319"/>
      <c r="KWQ191" s="333"/>
      <c r="KWR191" s="376"/>
      <c r="KWS191" s="376"/>
      <c r="KWT191" s="376"/>
      <c r="KWU191" s="321"/>
      <c r="KWV191" s="321"/>
      <c r="KWW191" s="321"/>
      <c r="KWX191" s="376"/>
      <c r="KWY191" s="321"/>
      <c r="KWZ191" s="321"/>
      <c r="KXA191" s="321"/>
      <c r="KXB191" s="321"/>
      <c r="KXC191" s="376"/>
      <c r="KXD191" s="319"/>
      <c r="KXE191" s="319"/>
      <c r="KXF191" s="319"/>
      <c r="KXG191" s="333"/>
      <c r="KXH191" s="376"/>
      <c r="KXI191" s="376"/>
      <c r="KXJ191" s="376"/>
      <c r="KXK191" s="321"/>
      <c r="KXL191" s="321"/>
      <c r="KXM191" s="321"/>
      <c r="KXN191" s="376"/>
      <c r="KXO191" s="321"/>
      <c r="KXP191" s="321"/>
      <c r="KXQ191" s="321"/>
      <c r="KXR191" s="321"/>
      <c r="KXS191" s="376"/>
      <c r="KXT191" s="319"/>
      <c r="KXU191" s="319"/>
      <c r="KXV191" s="319"/>
      <c r="KXW191" s="333"/>
      <c r="KXX191" s="376"/>
      <c r="KXY191" s="376"/>
      <c r="KXZ191" s="376"/>
      <c r="KYA191" s="321"/>
      <c r="KYB191" s="321"/>
      <c r="KYC191" s="321"/>
      <c r="KYD191" s="376"/>
      <c r="KYE191" s="321"/>
      <c r="KYF191" s="321"/>
      <c r="KYG191" s="321"/>
      <c r="KYH191" s="321"/>
      <c r="KYI191" s="376"/>
      <c r="KYJ191" s="319"/>
      <c r="KYK191" s="319"/>
      <c r="KYL191" s="319"/>
      <c r="KYM191" s="333"/>
      <c r="KYN191" s="376"/>
      <c r="KYO191" s="376"/>
      <c r="KYP191" s="376"/>
      <c r="KYQ191" s="321"/>
      <c r="KYR191" s="321"/>
      <c r="KYS191" s="321"/>
      <c r="KYT191" s="376"/>
      <c r="KYU191" s="321"/>
      <c r="KYV191" s="321"/>
      <c r="KYW191" s="321"/>
      <c r="KYX191" s="321"/>
      <c r="KYY191" s="376"/>
      <c r="KYZ191" s="319"/>
      <c r="KZA191" s="319"/>
      <c r="KZB191" s="319"/>
      <c r="KZC191" s="333"/>
      <c r="KZD191" s="376"/>
      <c r="KZE191" s="376"/>
      <c r="KZF191" s="376"/>
      <c r="KZG191" s="321"/>
      <c r="KZH191" s="321"/>
      <c r="KZI191" s="321"/>
      <c r="KZJ191" s="376"/>
      <c r="KZK191" s="321"/>
      <c r="KZL191" s="321"/>
      <c r="KZM191" s="321"/>
      <c r="KZN191" s="321"/>
      <c r="KZO191" s="376"/>
      <c r="KZP191" s="319"/>
      <c r="KZQ191" s="319"/>
      <c r="KZR191" s="319"/>
      <c r="KZS191" s="333"/>
      <c r="KZT191" s="376"/>
      <c r="KZU191" s="376"/>
      <c r="KZV191" s="376"/>
      <c r="KZW191" s="321"/>
      <c r="KZX191" s="321"/>
      <c r="KZY191" s="321"/>
      <c r="KZZ191" s="376"/>
      <c r="LAA191" s="321"/>
      <c r="LAB191" s="321"/>
      <c r="LAC191" s="321"/>
      <c r="LAD191" s="321"/>
      <c r="LAE191" s="376"/>
      <c r="LAF191" s="319"/>
      <c r="LAG191" s="319"/>
      <c r="LAH191" s="319"/>
      <c r="LAI191" s="333"/>
      <c r="LAJ191" s="376"/>
      <c r="LAK191" s="376"/>
      <c r="LAL191" s="376"/>
      <c r="LAM191" s="321"/>
      <c r="LAN191" s="321"/>
      <c r="LAO191" s="321"/>
      <c r="LAP191" s="376"/>
      <c r="LAQ191" s="321"/>
      <c r="LAR191" s="321"/>
      <c r="LAS191" s="321"/>
      <c r="LAT191" s="321"/>
      <c r="LAU191" s="376"/>
      <c r="LAV191" s="319"/>
      <c r="LAW191" s="319"/>
      <c r="LAX191" s="319"/>
      <c r="LAY191" s="333"/>
      <c r="LAZ191" s="376"/>
      <c r="LBA191" s="376"/>
      <c r="LBB191" s="376"/>
      <c r="LBC191" s="321"/>
      <c r="LBD191" s="321"/>
      <c r="LBE191" s="321"/>
      <c r="LBF191" s="376"/>
      <c r="LBG191" s="321"/>
      <c r="LBH191" s="321"/>
      <c r="LBI191" s="321"/>
      <c r="LBJ191" s="321"/>
      <c r="LBK191" s="376"/>
      <c r="LBL191" s="319"/>
      <c r="LBM191" s="319"/>
      <c r="LBN191" s="319"/>
      <c r="LBO191" s="333"/>
      <c r="LBP191" s="376"/>
      <c r="LBQ191" s="376"/>
      <c r="LBR191" s="376"/>
      <c r="LBS191" s="321"/>
      <c r="LBT191" s="321"/>
      <c r="LBU191" s="321"/>
      <c r="LBV191" s="376"/>
      <c r="LBW191" s="321"/>
      <c r="LBX191" s="321"/>
      <c r="LBY191" s="321"/>
      <c r="LBZ191" s="321"/>
      <c r="LCA191" s="376"/>
      <c r="LCB191" s="319"/>
      <c r="LCC191" s="319"/>
      <c r="LCD191" s="319"/>
      <c r="LCE191" s="333"/>
      <c r="LCF191" s="376"/>
      <c r="LCG191" s="376"/>
      <c r="LCH191" s="376"/>
      <c r="LCI191" s="321"/>
      <c r="LCJ191" s="321"/>
      <c r="LCK191" s="321"/>
      <c r="LCL191" s="376"/>
      <c r="LCM191" s="321"/>
      <c r="LCN191" s="321"/>
      <c r="LCO191" s="321"/>
      <c r="LCP191" s="321"/>
      <c r="LCQ191" s="376"/>
      <c r="LCR191" s="319"/>
      <c r="LCS191" s="319"/>
      <c r="LCT191" s="319"/>
      <c r="LCU191" s="333"/>
      <c r="LCV191" s="376"/>
      <c r="LCW191" s="376"/>
      <c r="LCX191" s="376"/>
      <c r="LCY191" s="321"/>
      <c r="LCZ191" s="321"/>
      <c r="LDA191" s="321"/>
      <c r="LDB191" s="376"/>
      <c r="LDC191" s="321"/>
      <c r="LDD191" s="321"/>
      <c r="LDE191" s="321"/>
      <c r="LDF191" s="321"/>
      <c r="LDG191" s="376"/>
      <c r="LDH191" s="319"/>
      <c r="LDI191" s="319"/>
      <c r="LDJ191" s="319"/>
      <c r="LDK191" s="333"/>
      <c r="LDL191" s="376"/>
      <c r="LDM191" s="376"/>
      <c r="LDN191" s="376"/>
      <c r="LDO191" s="321"/>
      <c r="LDP191" s="321"/>
      <c r="LDQ191" s="321"/>
      <c r="LDR191" s="376"/>
      <c r="LDS191" s="321"/>
      <c r="LDT191" s="321"/>
      <c r="LDU191" s="321"/>
      <c r="LDV191" s="321"/>
      <c r="LDW191" s="376"/>
      <c r="LDX191" s="319"/>
      <c r="LDY191" s="319"/>
      <c r="LDZ191" s="319"/>
      <c r="LEA191" s="333"/>
      <c r="LEB191" s="376"/>
      <c r="LEC191" s="376"/>
      <c r="LED191" s="376"/>
      <c r="LEE191" s="321"/>
      <c r="LEF191" s="321"/>
      <c r="LEG191" s="321"/>
      <c r="LEH191" s="376"/>
      <c r="LEI191" s="321"/>
      <c r="LEJ191" s="321"/>
      <c r="LEK191" s="321"/>
      <c r="LEL191" s="321"/>
      <c r="LEM191" s="376"/>
      <c r="LEN191" s="319"/>
      <c r="LEO191" s="319"/>
      <c r="LEP191" s="319"/>
      <c r="LEQ191" s="333"/>
      <c r="LER191" s="376"/>
      <c r="LES191" s="376"/>
      <c r="LET191" s="376"/>
      <c r="LEU191" s="321"/>
      <c r="LEV191" s="321"/>
      <c r="LEW191" s="321"/>
      <c r="LEX191" s="376"/>
      <c r="LEY191" s="321"/>
      <c r="LEZ191" s="321"/>
      <c r="LFA191" s="321"/>
      <c r="LFB191" s="321"/>
      <c r="LFC191" s="376"/>
      <c r="LFD191" s="319"/>
      <c r="LFE191" s="319"/>
      <c r="LFF191" s="319"/>
      <c r="LFG191" s="333"/>
      <c r="LFH191" s="376"/>
      <c r="LFI191" s="376"/>
      <c r="LFJ191" s="376"/>
      <c r="LFK191" s="321"/>
      <c r="LFL191" s="321"/>
      <c r="LFM191" s="321"/>
      <c r="LFN191" s="376"/>
      <c r="LFO191" s="321"/>
      <c r="LFP191" s="321"/>
      <c r="LFQ191" s="321"/>
      <c r="LFR191" s="321"/>
      <c r="LFS191" s="376"/>
      <c r="LFT191" s="319"/>
      <c r="LFU191" s="319"/>
      <c r="LFV191" s="319"/>
      <c r="LFW191" s="333"/>
      <c r="LFX191" s="376"/>
      <c r="LFY191" s="376"/>
      <c r="LFZ191" s="376"/>
      <c r="LGA191" s="321"/>
      <c r="LGB191" s="321"/>
      <c r="LGC191" s="321"/>
      <c r="LGD191" s="376"/>
      <c r="LGE191" s="321"/>
      <c r="LGF191" s="321"/>
      <c r="LGG191" s="321"/>
      <c r="LGH191" s="321"/>
      <c r="LGI191" s="376"/>
      <c r="LGJ191" s="319"/>
      <c r="LGK191" s="319"/>
      <c r="LGL191" s="319"/>
      <c r="LGM191" s="333"/>
      <c r="LGN191" s="376"/>
      <c r="LGO191" s="376"/>
      <c r="LGP191" s="376"/>
      <c r="LGQ191" s="321"/>
      <c r="LGR191" s="321"/>
      <c r="LGS191" s="321"/>
      <c r="LGT191" s="376"/>
      <c r="LGU191" s="321"/>
      <c r="LGV191" s="321"/>
      <c r="LGW191" s="321"/>
      <c r="LGX191" s="321"/>
      <c r="LGY191" s="376"/>
      <c r="LGZ191" s="319"/>
      <c r="LHA191" s="319"/>
      <c r="LHB191" s="319"/>
      <c r="LHC191" s="333"/>
      <c r="LHD191" s="376"/>
      <c r="LHE191" s="376"/>
      <c r="LHF191" s="376"/>
      <c r="LHG191" s="321"/>
      <c r="LHH191" s="321"/>
      <c r="LHI191" s="321"/>
      <c r="LHJ191" s="376"/>
      <c r="LHK191" s="321"/>
      <c r="LHL191" s="321"/>
      <c r="LHM191" s="321"/>
      <c r="LHN191" s="321"/>
      <c r="LHO191" s="376"/>
      <c r="LHP191" s="319"/>
      <c r="LHQ191" s="319"/>
      <c r="LHR191" s="319"/>
      <c r="LHS191" s="333"/>
      <c r="LHT191" s="376"/>
      <c r="LHU191" s="376"/>
      <c r="LHV191" s="376"/>
      <c r="LHW191" s="321"/>
      <c r="LHX191" s="321"/>
      <c r="LHY191" s="321"/>
      <c r="LHZ191" s="376"/>
      <c r="LIA191" s="321"/>
      <c r="LIB191" s="321"/>
      <c r="LIC191" s="321"/>
      <c r="LID191" s="321"/>
      <c r="LIE191" s="376"/>
      <c r="LIF191" s="319"/>
      <c r="LIG191" s="319"/>
      <c r="LIH191" s="319"/>
      <c r="LII191" s="333"/>
      <c r="LIJ191" s="376"/>
      <c r="LIK191" s="376"/>
      <c r="LIL191" s="376"/>
      <c r="LIM191" s="321"/>
      <c r="LIN191" s="321"/>
      <c r="LIO191" s="321"/>
      <c r="LIP191" s="376"/>
      <c r="LIQ191" s="321"/>
      <c r="LIR191" s="321"/>
      <c r="LIS191" s="321"/>
      <c r="LIT191" s="321"/>
      <c r="LIU191" s="376"/>
      <c r="LIV191" s="319"/>
      <c r="LIW191" s="319"/>
      <c r="LIX191" s="319"/>
      <c r="LIY191" s="333"/>
      <c r="LIZ191" s="376"/>
      <c r="LJA191" s="376"/>
      <c r="LJB191" s="376"/>
      <c r="LJC191" s="321"/>
      <c r="LJD191" s="321"/>
      <c r="LJE191" s="321"/>
      <c r="LJF191" s="376"/>
      <c r="LJG191" s="321"/>
      <c r="LJH191" s="321"/>
      <c r="LJI191" s="321"/>
      <c r="LJJ191" s="321"/>
      <c r="LJK191" s="376"/>
      <c r="LJL191" s="319"/>
      <c r="LJM191" s="319"/>
      <c r="LJN191" s="319"/>
      <c r="LJO191" s="333"/>
      <c r="LJP191" s="376"/>
      <c r="LJQ191" s="376"/>
      <c r="LJR191" s="376"/>
      <c r="LJS191" s="321"/>
      <c r="LJT191" s="321"/>
      <c r="LJU191" s="321"/>
      <c r="LJV191" s="376"/>
      <c r="LJW191" s="321"/>
      <c r="LJX191" s="321"/>
      <c r="LJY191" s="321"/>
      <c r="LJZ191" s="321"/>
      <c r="LKA191" s="376"/>
      <c r="LKB191" s="319"/>
      <c r="LKC191" s="319"/>
      <c r="LKD191" s="319"/>
      <c r="LKE191" s="333"/>
      <c r="LKF191" s="376"/>
      <c r="LKG191" s="376"/>
      <c r="LKH191" s="376"/>
      <c r="LKI191" s="321"/>
      <c r="LKJ191" s="321"/>
      <c r="LKK191" s="321"/>
      <c r="LKL191" s="376"/>
      <c r="LKM191" s="321"/>
      <c r="LKN191" s="321"/>
      <c r="LKO191" s="321"/>
      <c r="LKP191" s="321"/>
      <c r="LKQ191" s="376"/>
      <c r="LKR191" s="319"/>
      <c r="LKS191" s="319"/>
      <c r="LKT191" s="319"/>
      <c r="LKU191" s="333"/>
      <c r="LKV191" s="376"/>
      <c r="LKW191" s="376"/>
      <c r="LKX191" s="376"/>
      <c r="LKY191" s="321"/>
      <c r="LKZ191" s="321"/>
      <c r="LLA191" s="321"/>
      <c r="LLB191" s="376"/>
      <c r="LLC191" s="321"/>
      <c r="LLD191" s="321"/>
      <c r="LLE191" s="321"/>
      <c r="LLF191" s="321"/>
      <c r="LLG191" s="376"/>
      <c r="LLH191" s="319"/>
      <c r="LLI191" s="319"/>
      <c r="LLJ191" s="319"/>
      <c r="LLK191" s="333"/>
      <c r="LLL191" s="376"/>
      <c r="LLM191" s="376"/>
      <c r="LLN191" s="376"/>
      <c r="LLO191" s="321"/>
      <c r="LLP191" s="321"/>
      <c r="LLQ191" s="321"/>
      <c r="LLR191" s="376"/>
      <c r="LLS191" s="321"/>
      <c r="LLT191" s="321"/>
      <c r="LLU191" s="321"/>
      <c r="LLV191" s="321"/>
      <c r="LLW191" s="376"/>
      <c r="LLX191" s="319"/>
      <c r="LLY191" s="319"/>
      <c r="LLZ191" s="319"/>
      <c r="LMA191" s="333"/>
      <c r="LMB191" s="376"/>
      <c r="LMC191" s="376"/>
      <c r="LMD191" s="376"/>
      <c r="LME191" s="321"/>
      <c r="LMF191" s="321"/>
      <c r="LMG191" s="321"/>
      <c r="LMH191" s="376"/>
      <c r="LMI191" s="321"/>
      <c r="LMJ191" s="321"/>
      <c r="LMK191" s="321"/>
      <c r="LML191" s="321"/>
      <c r="LMM191" s="376"/>
      <c r="LMN191" s="319"/>
      <c r="LMO191" s="319"/>
      <c r="LMP191" s="319"/>
      <c r="LMQ191" s="333"/>
      <c r="LMR191" s="376"/>
      <c r="LMS191" s="376"/>
      <c r="LMT191" s="376"/>
      <c r="LMU191" s="321"/>
      <c r="LMV191" s="321"/>
      <c r="LMW191" s="321"/>
      <c r="LMX191" s="376"/>
      <c r="LMY191" s="321"/>
      <c r="LMZ191" s="321"/>
      <c r="LNA191" s="321"/>
      <c r="LNB191" s="321"/>
      <c r="LNC191" s="376"/>
      <c r="LND191" s="319"/>
      <c r="LNE191" s="319"/>
      <c r="LNF191" s="319"/>
      <c r="LNG191" s="333"/>
      <c r="LNH191" s="376"/>
      <c r="LNI191" s="376"/>
      <c r="LNJ191" s="376"/>
      <c r="LNK191" s="321"/>
      <c r="LNL191" s="321"/>
      <c r="LNM191" s="321"/>
      <c r="LNN191" s="376"/>
      <c r="LNO191" s="321"/>
      <c r="LNP191" s="321"/>
      <c r="LNQ191" s="321"/>
      <c r="LNR191" s="321"/>
      <c r="LNS191" s="376"/>
      <c r="LNT191" s="319"/>
      <c r="LNU191" s="319"/>
      <c r="LNV191" s="319"/>
      <c r="LNW191" s="333"/>
      <c r="LNX191" s="376"/>
      <c r="LNY191" s="376"/>
      <c r="LNZ191" s="376"/>
      <c r="LOA191" s="321"/>
      <c r="LOB191" s="321"/>
      <c r="LOC191" s="321"/>
      <c r="LOD191" s="376"/>
      <c r="LOE191" s="321"/>
      <c r="LOF191" s="321"/>
      <c r="LOG191" s="321"/>
      <c r="LOH191" s="321"/>
      <c r="LOI191" s="376"/>
      <c r="LOJ191" s="319"/>
      <c r="LOK191" s="319"/>
      <c r="LOL191" s="319"/>
      <c r="LOM191" s="333"/>
      <c r="LON191" s="376"/>
      <c r="LOO191" s="376"/>
      <c r="LOP191" s="376"/>
      <c r="LOQ191" s="321"/>
      <c r="LOR191" s="321"/>
      <c r="LOS191" s="321"/>
      <c r="LOT191" s="376"/>
      <c r="LOU191" s="321"/>
      <c r="LOV191" s="321"/>
      <c r="LOW191" s="321"/>
      <c r="LOX191" s="321"/>
      <c r="LOY191" s="376"/>
      <c r="LOZ191" s="319"/>
      <c r="LPA191" s="319"/>
      <c r="LPB191" s="319"/>
      <c r="LPC191" s="333"/>
      <c r="LPD191" s="376"/>
      <c r="LPE191" s="376"/>
      <c r="LPF191" s="376"/>
      <c r="LPG191" s="321"/>
      <c r="LPH191" s="321"/>
      <c r="LPI191" s="321"/>
      <c r="LPJ191" s="376"/>
      <c r="LPK191" s="321"/>
      <c r="LPL191" s="321"/>
      <c r="LPM191" s="321"/>
      <c r="LPN191" s="321"/>
      <c r="LPO191" s="376"/>
      <c r="LPP191" s="319"/>
      <c r="LPQ191" s="319"/>
      <c r="LPR191" s="319"/>
      <c r="LPS191" s="333"/>
      <c r="LPT191" s="376"/>
      <c r="LPU191" s="376"/>
      <c r="LPV191" s="376"/>
      <c r="LPW191" s="321"/>
      <c r="LPX191" s="321"/>
      <c r="LPY191" s="321"/>
      <c r="LPZ191" s="376"/>
      <c r="LQA191" s="321"/>
      <c r="LQB191" s="321"/>
      <c r="LQC191" s="321"/>
      <c r="LQD191" s="321"/>
      <c r="LQE191" s="376"/>
      <c r="LQF191" s="319"/>
      <c r="LQG191" s="319"/>
      <c r="LQH191" s="319"/>
      <c r="LQI191" s="333"/>
      <c r="LQJ191" s="376"/>
      <c r="LQK191" s="376"/>
      <c r="LQL191" s="376"/>
      <c r="LQM191" s="321"/>
      <c r="LQN191" s="321"/>
      <c r="LQO191" s="321"/>
      <c r="LQP191" s="376"/>
      <c r="LQQ191" s="321"/>
      <c r="LQR191" s="321"/>
      <c r="LQS191" s="321"/>
      <c r="LQT191" s="321"/>
      <c r="LQU191" s="376"/>
      <c r="LQV191" s="319"/>
      <c r="LQW191" s="319"/>
      <c r="LQX191" s="319"/>
      <c r="LQY191" s="333"/>
      <c r="LQZ191" s="376"/>
      <c r="LRA191" s="376"/>
      <c r="LRB191" s="376"/>
      <c r="LRC191" s="321"/>
      <c r="LRD191" s="321"/>
      <c r="LRE191" s="321"/>
      <c r="LRF191" s="376"/>
      <c r="LRG191" s="321"/>
      <c r="LRH191" s="321"/>
      <c r="LRI191" s="321"/>
      <c r="LRJ191" s="321"/>
      <c r="LRK191" s="376"/>
      <c r="LRL191" s="319"/>
      <c r="LRM191" s="319"/>
      <c r="LRN191" s="319"/>
      <c r="LRO191" s="333"/>
      <c r="LRP191" s="376"/>
      <c r="LRQ191" s="376"/>
      <c r="LRR191" s="376"/>
      <c r="LRS191" s="321"/>
      <c r="LRT191" s="321"/>
      <c r="LRU191" s="321"/>
      <c r="LRV191" s="376"/>
      <c r="LRW191" s="321"/>
      <c r="LRX191" s="321"/>
      <c r="LRY191" s="321"/>
      <c r="LRZ191" s="321"/>
      <c r="LSA191" s="376"/>
      <c r="LSB191" s="319"/>
      <c r="LSC191" s="319"/>
      <c r="LSD191" s="319"/>
      <c r="LSE191" s="333"/>
      <c r="LSF191" s="376"/>
      <c r="LSG191" s="376"/>
      <c r="LSH191" s="376"/>
      <c r="LSI191" s="321"/>
      <c r="LSJ191" s="321"/>
      <c r="LSK191" s="321"/>
      <c r="LSL191" s="376"/>
      <c r="LSM191" s="321"/>
      <c r="LSN191" s="321"/>
      <c r="LSO191" s="321"/>
      <c r="LSP191" s="321"/>
      <c r="LSQ191" s="376"/>
      <c r="LSR191" s="319"/>
      <c r="LSS191" s="319"/>
      <c r="LST191" s="319"/>
      <c r="LSU191" s="333"/>
      <c r="LSV191" s="376"/>
      <c r="LSW191" s="376"/>
      <c r="LSX191" s="376"/>
      <c r="LSY191" s="321"/>
      <c r="LSZ191" s="321"/>
      <c r="LTA191" s="321"/>
      <c r="LTB191" s="376"/>
      <c r="LTC191" s="321"/>
      <c r="LTD191" s="321"/>
      <c r="LTE191" s="321"/>
      <c r="LTF191" s="321"/>
      <c r="LTG191" s="376"/>
      <c r="LTH191" s="319"/>
      <c r="LTI191" s="319"/>
      <c r="LTJ191" s="319"/>
      <c r="LTK191" s="333"/>
      <c r="LTL191" s="376"/>
      <c r="LTM191" s="376"/>
      <c r="LTN191" s="376"/>
      <c r="LTO191" s="321"/>
      <c r="LTP191" s="321"/>
      <c r="LTQ191" s="321"/>
      <c r="LTR191" s="376"/>
      <c r="LTS191" s="321"/>
      <c r="LTT191" s="321"/>
      <c r="LTU191" s="321"/>
      <c r="LTV191" s="321"/>
      <c r="LTW191" s="376"/>
      <c r="LTX191" s="319"/>
      <c r="LTY191" s="319"/>
      <c r="LTZ191" s="319"/>
      <c r="LUA191" s="333"/>
      <c r="LUB191" s="376"/>
      <c r="LUC191" s="376"/>
      <c r="LUD191" s="376"/>
      <c r="LUE191" s="321"/>
      <c r="LUF191" s="321"/>
      <c r="LUG191" s="321"/>
      <c r="LUH191" s="376"/>
      <c r="LUI191" s="321"/>
      <c r="LUJ191" s="321"/>
      <c r="LUK191" s="321"/>
      <c r="LUL191" s="321"/>
      <c r="LUM191" s="376"/>
      <c r="LUN191" s="319"/>
      <c r="LUO191" s="319"/>
      <c r="LUP191" s="319"/>
      <c r="LUQ191" s="333"/>
      <c r="LUR191" s="376"/>
      <c r="LUS191" s="376"/>
      <c r="LUT191" s="376"/>
      <c r="LUU191" s="321"/>
      <c r="LUV191" s="321"/>
      <c r="LUW191" s="321"/>
      <c r="LUX191" s="376"/>
      <c r="LUY191" s="321"/>
      <c r="LUZ191" s="321"/>
      <c r="LVA191" s="321"/>
      <c r="LVB191" s="321"/>
      <c r="LVC191" s="376"/>
      <c r="LVD191" s="319"/>
      <c r="LVE191" s="319"/>
      <c r="LVF191" s="319"/>
      <c r="LVG191" s="333"/>
      <c r="LVH191" s="376"/>
      <c r="LVI191" s="376"/>
      <c r="LVJ191" s="376"/>
      <c r="LVK191" s="321"/>
      <c r="LVL191" s="321"/>
      <c r="LVM191" s="321"/>
      <c r="LVN191" s="376"/>
      <c r="LVO191" s="321"/>
      <c r="LVP191" s="321"/>
      <c r="LVQ191" s="321"/>
      <c r="LVR191" s="321"/>
      <c r="LVS191" s="376"/>
      <c r="LVT191" s="319"/>
      <c r="LVU191" s="319"/>
      <c r="LVV191" s="319"/>
      <c r="LVW191" s="333"/>
      <c r="LVX191" s="376"/>
      <c r="LVY191" s="376"/>
      <c r="LVZ191" s="376"/>
      <c r="LWA191" s="321"/>
      <c r="LWB191" s="321"/>
      <c r="LWC191" s="321"/>
      <c r="LWD191" s="376"/>
      <c r="LWE191" s="321"/>
      <c r="LWF191" s="321"/>
      <c r="LWG191" s="321"/>
      <c r="LWH191" s="321"/>
      <c r="LWI191" s="376"/>
      <c r="LWJ191" s="319"/>
      <c r="LWK191" s="319"/>
      <c r="LWL191" s="319"/>
      <c r="LWM191" s="333"/>
      <c r="LWN191" s="376"/>
      <c r="LWO191" s="376"/>
      <c r="LWP191" s="376"/>
      <c r="LWQ191" s="321"/>
      <c r="LWR191" s="321"/>
      <c r="LWS191" s="321"/>
      <c r="LWT191" s="376"/>
      <c r="LWU191" s="321"/>
      <c r="LWV191" s="321"/>
      <c r="LWW191" s="321"/>
      <c r="LWX191" s="321"/>
      <c r="LWY191" s="376"/>
      <c r="LWZ191" s="319"/>
      <c r="LXA191" s="319"/>
      <c r="LXB191" s="319"/>
      <c r="LXC191" s="333"/>
      <c r="LXD191" s="376"/>
      <c r="LXE191" s="376"/>
      <c r="LXF191" s="376"/>
      <c r="LXG191" s="321"/>
      <c r="LXH191" s="321"/>
      <c r="LXI191" s="321"/>
      <c r="LXJ191" s="376"/>
      <c r="LXK191" s="321"/>
      <c r="LXL191" s="321"/>
      <c r="LXM191" s="321"/>
      <c r="LXN191" s="321"/>
      <c r="LXO191" s="376"/>
      <c r="LXP191" s="319"/>
      <c r="LXQ191" s="319"/>
      <c r="LXR191" s="319"/>
      <c r="LXS191" s="333"/>
      <c r="LXT191" s="376"/>
      <c r="LXU191" s="376"/>
      <c r="LXV191" s="376"/>
      <c r="LXW191" s="321"/>
      <c r="LXX191" s="321"/>
      <c r="LXY191" s="321"/>
      <c r="LXZ191" s="376"/>
      <c r="LYA191" s="321"/>
      <c r="LYB191" s="321"/>
      <c r="LYC191" s="321"/>
      <c r="LYD191" s="321"/>
      <c r="LYE191" s="376"/>
      <c r="LYF191" s="319"/>
      <c r="LYG191" s="319"/>
      <c r="LYH191" s="319"/>
      <c r="LYI191" s="333"/>
      <c r="LYJ191" s="376"/>
      <c r="LYK191" s="376"/>
      <c r="LYL191" s="376"/>
      <c r="LYM191" s="321"/>
      <c r="LYN191" s="321"/>
      <c r="LYO191" s="321"/>
      <c r="LYP191" s="376"/>
      <c r="LYQ191" s="321"/>
      <c r="LYR191" s="321"/>
      <c r="LYS191" s="321"/>
      <c r="LYT191" s="321"/>
      <c r="LYU191" s="376"/>
      <c r="LYV191" s="319"/>
      <c r="LYW191" s="319"/>
      <c r="LYX191" s="319"/>
      <c r="LYY191" s="333"/>
      <c r="LYZ191" s="376"/>
      <c r="LZA191" s="376"/>
      <c r="LZB191" s="376"/>
      <c r="LZC191" s="321"/>
      <c r="LZD191" s="321"/>
      <c r="LZE191" s="321"/>
      <c r="LZF191" s="376"/>
      <c r="LZG191" s="321"/>
      <c r="LZH191" s="321"/>
      <c r="LZI191" s="321"/>
      <c r="LZJ191" s="321"/>
      <c r="LZK191" s="376"/>
      <c r="LZL191" s="319"/>
      <c r="LZM191" s="319"/>
      <c r="LZN191" s="319"/>
      <c r="LZO191" s="333"/>
      <c r="LZP191" s="376"/>
      <c r="LZQ191" s="376"/>
      <c r="LZR191" s="376"/>
      <c r="LZS191" s="321"/>
      <c r="LZT191" s="321"/>
      <c r="LZU191" s="321"/>
      <c r="LZV191" s="376"/>
      <c r="LZW191" s="321"/>
      <c r="LZX191" s="321"/>
      <c r="LZY191" s="321"/>
      <c r="LZZ191" s="321"/>
      <c r="MAA191" s="376"/>
      <c r="MAB191" s="319"/>
      <c r="MAC191" s="319"/>
      <c r="MAD191" s="319"/>
      <c r="MAE191" s="333"/>
      <c r="MAF191" s="376"/>
      <c r="MAG191" s="376"/>
      <c r="MAH191" s="376"/>
      <c r="MAI191" s="321"/>
      <c r="MAJ191" s="321"/>
      <c r="MAK191" s="321"/>
      <c r="MAL191" s="376"/>
      <c r="MAM191" s="321"/>
      <c r="MAN191" s="321"/>
      <c r="MAO191" s="321"/>
      <c r="MAP191" s="321"/>
      <c r="MAQ191" s="376"/>
      <c r="MAR191" s="319"/>
      <c r="MAS191" s="319"/>
      <c r="MAT191" s="319"/>
      <c r="MAU191" s="333"/>
      <c r="MAV191" s="376"/>
      <c r="MAW191" s="376"/>
      <c r="MAX191" s="376"/>
      <c r="MAY191" s="321"/>
      <c r="MAZ191" s="321"/>
      <c r="MBA191" s="321"/>
      <c r="MBB191" s="376"/>
      <c r="MBC191" s="321"/>
      <c r="MBD191" s="321"/>
      <c r="MBE191" s="321"/>
      <c r="MBF191" s="321"/>
      <c r="MBG191" s="376"/>
      <c r="MBH191" s="319"/>
      <c r="MBI191" s="319"/>
      <c r="MBJ191" s="319"/>
      <c r="MBK191" s="333"/>
      <c r="MBL191" s="376"/>
      <c r="MBM191" s="376"/>
      <c r="MBN191" s="376"/>
      <c r="MBO191" s="321"/>
      <c r="MBP191" s="321"/>
      <c r="MBQ191" s="321"/>
      <c r="MBR191" s="376"/>
      <c r="MBS191" s="321"/>
      <c r="MBT191" s="321"/>
      <c r="MBU191" s="321"/>
      <c r="MBV191" s="321"/>
      <c r="MBW191" s="376"/>
      <c r="MBX191" s="319"/>
      <c r="MBY191" s="319"/>
      <c r="MBZ191" s="319"/>
      <c r="MCA191" s="333"/>
      <c r="MCB191" s="376"/>
      <c r="MCC191" s="376"/>
      <c r="MCD191" s="376"/>
      <c r="MCE191" s="321"/>
      <c r="MCF191" s="321"/>
      <c r="MCG191" s="321"/>
      <c r="MCH191" s="376"/>
      <c r="MCI191" s="321"/>
      <c r="MCJ191" s="321"/>
      <c r="MCK191" s="321"/>
      <c r="MCL191" s="321"/>
      <c r="MCM191" s="376"/>
      <c r="MCN191" s="319"/>
      <c r="MCO191" s="319"/>
      <c r="MCP191" s="319"/>
      <c r="MCQ191" s="333"/>
      <c r="MCR191" s="376"/>
      <c r="MCS191" s="376"/>
      <c r="MCT191" s="376"/>
      <c r="MCU191" s="321"/>
      <c r="MCV191" s="321"/>
      <c r="MCW191" s="321"/>
      <c r="MCX191" s="376"/>
      <c r="MCY191" s="321"/>
      <c r="MCZ191" s="321"/>
      <c r="MDA191" s="321"/>
      <c r="MDB191" s="321"/>
      <c r="MDC191" s="376"/>
      <c r="MDD191" s="319"/>
      <c r="MDE191" s="319"/>
      <c r="MDF191" s="319"/>
      <c r="MDG191" s="333"/>
      <c r="MDH191" s="376"/>
      <c r="MDI191" s="376"/>
      <c r="MDJ191" s="376"/>
      <c r="MDK191" s="321"/>
      <c r="MDL191" s="321"/>
      <c r="MDM191" s="321"/>
      <c r="MDN191" s="376"/>
      <c r="MDO191" s="321"/>
      <c r="MDP191" s="321"/>
      <c r="MDQ191" s="321"/>
      <c r="MDR191" s="321"/>
      <c r="MDS191" s="376"/>
      <c r="MDT191" s="319"/>
      <c r="MDU191" s="319"/>
      <c r="MDV191" s="319"/>
      <c r="MDW191" s="333"/>
      <c r="MDX191" s="376"/>
      <c r="MDY191" s="376"/>
      <c r="MDZ191" s="376"/>
      <c r="MEA191" s="321"/>
      <c r="MEB191" s="321"/>
      <c r="MEC191" s="321"/>
      <c r="MED191" s="376"/>
      <c r="MEE191" s="321"/>
      <c r="MEF191" s="321"/>
      <c r="MEG191" s="321"/>
      <c r="MEH191" s="321"/>
      <c r="MEI191" s="376"/>
      <c r="MEJ191" s="319"/>
      <c r="MEK191" s="319"/>
      <c r="MEL191" s="319"/>
      <c r="MEM191" s="333"/>
      <c r="MEN191" s="376"/>
      <c r="MEO191" s="376"/>
      <c r="MEP191" s="376"/>
      <c r="MEQ191" s="321"/>
      <c r="MER191" s="321"/>
      <c r="MES191" s="321"/>
      <c r="MET191" s="376"/>
      <c r="MEU191" s="321"/>
      <c r="MEV191" s="321"/>
      <c r="MEW191" s="321"/>
      <c r="MEX191" s="321"/>
      <c r="MEY191" s="376"/>
      <c r="MEZ191" s="319"/>
      <c r="MFA191" s="319"/>
      <c r="MFB191" s="319"/>
      <c r="MFC191" s="333"/>
      <c r="MFD191" s="376"/>
      <c r="MFE191" s="376"/>
      <c r="MFF191" s="376"/>
      <c r="MFG191" s="321"/>
      <c r="MFH191" s="321"/>
      <c r="MFI191" s="321"/>
      <c r="MFJ191" s="376"/>
      <c r="MFK191" s="321"/>
      <c r="MFL191" s="321"/>
      <c r="MFM191" s="321"/>
      <c r="MFN191" s="321"/>
      <c r="MFO191" s="376"/>
      <c r="MFP191" s="319"/>
      <c r="MFQ191" s="319"/>
      <c r="MFR191" s="319"/>
      <c r="MFS191" s="333"/>
      <c r="MFT191" s="376"/>
      <c r="MFU191" s="376"/>
      <c r="MFV191" s="376"/>
      <c r="MFW191" s="321"/>
      <c r="MFX191" s="321"/>
      <c r="MFY191" s="321"/>
      <c r="MFZ191" s="376"/>
      <c r="MGA191" s="321"/>
      <c r="MGB191" s="321"/>
      <c r="MGC191" s="321"/>
      <c r="MGD191" s="321"/>
      <c r="MGE191" s="376"/>
      <c r="MGF191" s="319"/>
      <c r="MGG191" s="319"/>
      <c r="MGH191" s="319"/>
      <c r="MGI191" s="333"/>
      <c r="MGJ191" s="376"/>
      <c r="MGK191" s="376"/>
      <c r="MGL191" s="376"/>
      <c r="MGM191" s="321"/>
      <c r="MGN191" s="321"/>
      <c r="MGO191" s="321"/>
      <c r="MGP191" s="376"/>
      <c r="MGQ191" s="321"/>
      <c r="MGR191" s="321"/>
      <c r="MGS191" s="321"/>
      <c r="MGT191" s="321"/>
      <c r="MGU191" s="376"/>
      <c r="MGV191" s="319"/>
      <c r="MGW191" s="319"/>
      <c r="MGX191" s="319"/>
      <c r="MGY191" s="333"/>
      <c r="MGZ191" s="376"/>
      <c r="MHA191" s="376"/>
      <c r="MHB191" s="376"/>
      <c r="MHC191" s="321"/>
      <c r="MHD191" s="321"/>
      <c r="MHE191" s="321"/>
      <c r="MHF191" s="376"/>
      <c r="MHG191" s="321"/>
      <c r="MHH191" s="321"/>
      <c r="MHI191" s="321"/>
      <c r="MHJ191" s="321"/>
      <c r="MHK191" s="376"/>
      <c r="MHL191" s="319"/>
      <c r="MHM191" s="319"/>
      <c r="MHN191" s="319"/>
      <c r="MHO191" s="333"/>
      <c r="MHP191" s="376"/>
      <c r="MHQ191" s="376"/>
      <c r="MHR191" s="376"/>
      <c r="MHS191" s="321"/>
      <c r="MHT191" s="321"/>
      <c r="MHU191" s="321"/>
      <c r="MHV191" s="376"/>
      <c r="MHW191" s="321"/>
      <c r="MHX191" s="321"/>
      <c r="MHY191" s="321"/>
      <c r="MHZ191" s="321"/>
      <c r="MIA191" s="376"/>
      <c r="MIB191" s="319"/>
      <c r="MIC191" s="319"/>
      <c r="MID191" s="319"/>
      <c r="MIE191" s="333"/>
      <c r="MIF191" s="376"/>
      <c r="MIG191" s="376"/>
      <c r="MIH191" s="376"/>
      <c r="MII191" s="321"/>
      <c r="MIJ191" s="321"/>
      <c r="MIK191" s="321"/>
      <c r="MIL191" s="376"/>
      <c r="MIM191" s="321"/>
      <c r="MIN191" s="321"/>
      <c r="MIO191" s="321"/>
      <c r="MIP191" s="321"/>
      <c r="MIQ191" s="376"/>
      <c r="MIR191" s="319"/>
      <c r="MIS191" s="319"/>
      <c r="MIT191" s="319"/>
      <c r="MIU191" s="333"/>
      <c r="MIV191" s="376"/>
      <c r="MIW191" s="376"/>
      <c r="MIX191" s="376"/>
      <c r="MIY191" s="321"/>
      <c r="MIZ191" s="321"/>
      <c r="MJA191" s="321"/>
      <c r="MJB191" s="376"/>
      <c r="MJC191" s="321"/>
      <c r="MJD191" s="321"/>
      <c r="MJE191" s="321"/>
      <c r="MJF191" s="321"/>
      <c r="MJG191" s="376"/>
      <c r="MJH191" s="319"/>
      <c r="MJI191" s="319"/>
      <c r="MJJ191" s="319"/>
      <c r="MJK191" s="333"/>
      <c r="MJL191" s="376"/>
      <c r="MJM191" s="376"/>
      <c r="MJN191" s="376"/>
      <c r="MJO191" s="321"/>
      <c r="MJP191" s="321"/>
      <c r="MJQ191" s="321"/>
      <c r="MJR191" s="376"/>
      <c r="MJS191" s="321"/>
      <c r="MJT191" s="321"/>
      <c r="MJU191" s="321"/>
      <c r="MJV191" s="321"/>
      <c r="MJW191" s="376"/>
      <c r="MJX191" s="319"/>
      <c r="MJY191" s="319"/>
      <c r="MJZ191" s="319"/>
      <c r="MKA191" s="333"/>
      <c r="MKB191" s="376"/>
      <c r="MKC191" s="376"/>
      <c r="MKD191" s="376"/>
      <c r="MKE191" s="321"/>
      <c r="MKF191" s="321"/>
      <c r="MKG191" s="321"/>
      <c r="MKH191" s="376"/>
      <c r="MKI191" s="321"/>
      <c r="MKJ191" s="321"/>
      <c r="MKK191" s="321"/>
      <c r="MKL191" s="321"/>
      <c r="MKM191" s="376"/>
      <c r="MKN191" s="319"/>
      <c r="MKO191" s="319"/>
      <c r="MKP191" s="319"/>
      <c r="MKQ191" s="333"/>
      <c r="MKR191" s="376"/>
      <c r="MKS191" s="376"/>
      <c r="MKT191" s="376"/>
      <c r="MKU191" s="321"/>
      <c r="MKV191" s="321"/>
      <c r="MKW191" s="321"/>
      <c r="MKX191" s="376"/>
      <c r="MKY191" s="321"/>
      <c r="MKZ191" s="321"/>
      <c r="MLA191" s="321"/>
      <c r="MLB191" s="321"/>
      <c r="MLC191" s="376"/>
      <c r="MLD191" s="319"/>
      <c r="MLE191" s="319"/>
      <c r="MLF191" s="319"/>
      <c r="MLG191" s="333"/>
      <c r="MLH191" s="376"/>
      <c r="MLI191" s="376"/>
      <c r="MLJ191" s="376"/>
      <c r="MLK191" s="321"/>
      <c r="MLL191" s="321"/>
      <c r="MLM191" s="321"/>
      <c r="MLN191" s="376"/>
      <c r="MLO191" s="321"/>
      <c r="MLP191" s="321"/>
      <c r="MLQ191" s="321"/>
      <c r="MLR191" s="321"/>
      <c r="MLS191" s="376"/>
      <c r="MLT191" s="319"/>
      <c r="MLU191" s="319"/>
      <c r="MLV191" s="319"/>
      <c r="MLW191" s="333"/>
      <c r="MLX191" s="376"/>
      <c r="MLY191" s="376"/>
      <c r="MLZ191" s="376"/>
      <c r="MMA191" s="321"/>
      <c r="MMB191" s="321"/>
      <c r="MMC191" s="321"/>
      <c r="MMD191" s="376"/>
      <c r="MME191" s="321"/>
      <c r="MMF191" s="321"/>
      <c r="MMG191" s="321"/>
      <c r="MMH191" s="321"/>
      <c r="MMI191" s="376"/>
      <c r="MMJ191" s="319"/>
      <c r="MMK191" s="319"/>
      <c r="MML191" s="319"/>
      <c r="MMM191" s="333"/>
      <c r="MMN191" s="376"/>
      <c r="MMO191" s="376"/>
      <c r="MMP191" s="376"/>
      <c r="MMQ191" s="321"/>
      <c r="MMR191" s="321"/>
      <c r="MMS191" s="321"/>
      <c r="MMT191" s="376"/>
      <c r="MMU191" s="321"/>
      <c r="MMV191" s="321"/>
      <c r="MMW191" s="321"/>
      <c r="MMX191" s="321"/>
      <c r="MMY191" s="376"/>
      <c r="MMZ191" s="319"/>
      <c r="MNA191" s="319"/>
      <c r="MNB191" s="319"/>
      <c r="MNC191" s="333"/>
      <c r="MND191" s="376"/>
      <c r="MNE191" s="376"/>
      <c r="MNF191" s="376"/>
      <c r="MNG191" s="321"/>
      <c r="MNH191" s="321"/>
      <c r="MNI191" s="321"/>
      <c r="MNJ191" s="376"/>
      <c r="MNK191" s="321"/>
      <c r="MNL191" s="321"/>
      <c r="MNM191" s="321"/>
      <c r="MNN191" s="321"/>
      <c r="MNO191" s="376"/>
      <c r="MNP191" s="319"/>
      <c r="MNQ191" s="319"/>
      <c r="MNR191" s="319"/>
      <c r="MNS191" s="333"/>
      <c r="MNT191" s="376"/>
      <c r="MNU191" s="376"/>
      <c r="MNV191" s="376"/>
      <c r="MNW191" s="321"/>
      <c r="MNX191" s="321"/>
      <c r="MNY191" s="321"/>
      <c r="MNZ191" s="376"/>
      <c r="MOA191" s="321"/>
      <c r="MOB191" s="321"/>
      <c r="MOC191" s="321"/>
      <c r="MOD191" s="321"/>
      <c r="MOE191" s="376"/>
      <c r="MOF191" s="319"/>
      <c r="MOG191" s="319"/>
      <c r="MOH191" s="319"/>
      <c r="MOI191" s="333"/>
      <c r="MOJ191" s="376"/>
      <c r="MOK191" s="376"/>
      <c r="MOL191" s="376"/>
      <c r="MOM191" s="321"/>
      <c r="MON191" s="321"/>
      <c r="MOO191" s="321"/>
      <c r="MOP191" s="376"/>
      <c r="MOQ191" s="321"/>
      <c r="MOR191" s="321"/>
      <c r="MOS191" s="321"/>
      <c r="MOT191" s="321"/>
      <c r="MOU191" s="376"/>
      <c r="MOV191" s="319"/>
      <c r="MOW191" s="319"/>
      <c r="MOX191" s="319"/>
      <c r="MOY191" s="333"/>
      <c r="MOZ191" s="376"/>
      <c r="MPA191" s="376"/>
      <c r="MPB191" s="376"/>
      <c r="MPC191" s="321"/>
      <c r="MPD191" s="321"/>
      <c r="MPE191" s="321"/>
      <c r="MPF191" s="376"/>
      <c r="MPG191" s="321"/>
      <c r="MPH191" s="321"/>
      <c r="MPI191" s="321"/>
      <c r="MPJ191" s="321"/>
      <c r="MPK191" s="376"/>
      <c r="MPL191" s="319"/>
      <c r="MPM191" s="319"/>
      <c r="MPN191" s="319"/>
      <c r="MPO191" s="333"/>
      <c r="MPP191" s="376"/>
      <c r="MPQ191" s="376"/>
      <c r="MPR191" s="376"/>
      <c r="MPS191" s="321"/>
      <c r="MPT191" s="321"/>
      <c r="MPU191" s="321"/>
      <c r="MPV191" s="376"/>
      <c r="MPW191" s="321"/>
      <c r="MPX191" s="321"/>
      <c r="MPY191" s="321"/>
      <c r="MPZ191" s="321"/>
      <c r="MQA191" s="376"/>
      <c r="MQB191" s="319"/>
      <c r="MQC191" s="319"/>
      <c r="MQD191" s="319"/>
      <c r="MQE191" s="333"/>
      <c r="MQF191" s="376"/>
      <c r="MQG191" s="376"/>
      <c r="MQH191" s="376"/>
      <c r="MQI191" s="321"/>
      <c r="MQJ191" s="321"/>
      <c r="MQK191" s="321"/>
      <c r="MQL191" s="376"/>
      <c r="MQM191" s="321"/>
      <c r="MQN191" s="321"/>
      <c r="MQO191" s="321"/>
      <c r="MQP191" s="321"/>
      <c r="MQQ191" s="376"/>
      <c r="MQR191" s="319"/>
      <c r="MQS191" s="319"/>
      <c r="MQT191" s="319"/>
      <c r="MQU191" s="333"/>
      <c r="MQV191" s="376"/>
      <c r="MQW191" s="376"/>
      <c r="MQX191" s="376"/>
      <c r="MQY191" s="321"/>
      <c r="MQZ191" s="321"/>
      <c r="MRA191" s="321"/>
      <c r="MRB191" s="376"/>
      <c r="MRC191" s="321"/>
      <c r="MRD191" s="321"/>
      <c r="MRE191" s="321"/>
      <c r="MRF191" s="321"/>
      <c r="MRG191" s="376"/>
      <c r="MRH191" s="319"/>
      <c r="MRI191" s="319"/>
      <c r="MRJ191" s="319"/>
      <c r="MRK191" s="333"/>
      <c r="MRL191" s="376"/>
      <c r="MRM191" s="376"/>
      <c r="MRN191" s="376"/>
      <c r="MRO191" s="321"/>
      <c r="MRP191" s="321"/>
      <c r="MRQ191" s="321"/>
      <c r="MRR191" s="376"/>
      <c r="MRS191" s="321"/>
      <c r="MRT191" s="321"/>
      <c r="MRU191" s="321"/>
      <c r="MRV191" s="321"/>
      <c r="MRW191" s="376"/>
      <c r="MRX191" s="319"/>
      <c r="MRY191" s="319"/>
      <c r="MRZ191" s="319"/>
      <c r="MSA191" s="333"/>
      <c r="MSB191" s="376"/>
      <c r="MSC191" s="376"/>
      <c r="MSD191" s="376"/>
      <c r="MSE191" s="321"/>
      <c r="MSF191" s="321"/>
      <c r="MSG191" s="321"/>
      <c r="MSH191" s="376"/>
      <c r="MSI191" s="321"/>
      <c r="MSJ191" s="321"/>
      <c r="MSK191" s="321"/>
      <c r="MSL191" s="321"/>
      <c r="MSM191" s="376"/>
      <c r="MSN191" s="319"/>
      <c r="MSO191" s="319"/>
      <c r="MSP191" s="319"/>
      <c r="MSQ191" s="333"/>
      <c r="MSR191" s="376"/>
      <c r="MSS191" s="376"/>
      <c r="MST191" s="376"/>
      <c r="MSU191" s="321"/>
      <c r="MSV191" s="321"/>
      <c r="MSW191" s="321"/>
      <c r="MSX191" s="376"/>
      <c r="MSY191" s="321"/>
      <c r="MSZ191" s="321"/>
      <c r="MTA191" s="321"/>
      <c r="MTB191" s="321"/>
      <c r="MTC191" s="376"/>
      <c r="MTD191" s="319"/>
      <c r="MTE191" s="319"/>
      <c r="MTF191" s="319"/>
      <c r="MTG191" s="333"/>
      <c r="MTH191" s="376"/>
      <c r="MTI191" s="376"/>
      <c r="MTJ191" s="376"/>
      <c r="MTK191" s="321"/>
      <c r="MTL191" s="321"/>
      <c r="MTM191" s="321"/>
      <c r="MTN191" s="376"/>
      <c r="MTO191" s="321"/>
      <c r="MTP191" s="321"/>
      <c r="MTQ191" s="321"/>
      <c r="MTR191" s="321"/>
      <c r="MTS191" s="376"/>
      <c r="MTT191" s="319"/>
      <c r="MTU191" s="319"/>
      <c r="MTV191" s="319"/>
      <c r="MTW191" s="333"/>
      <c r="MTX191" s="376"/>
      <c r="MTY191" s="376"/>
      <c r="MTZ191" s="376"/>
      <c r="MUA191" s="321"/>
      <c r="MUB191" s="321"/>
      <c r="MUC191" s="321"/>
      <c r="MUD191" s="376"/>
      <c r="MUE191" s="321"/>
      <c r="MUF191" s="321"/>
      <c r="MUG191" s="321"/>
      <c r="MUH191" s="321"/>
      <c r="MUI191" s="376"/>
      <c r="MUJ191" s="319"/>
      <c r="MUK191" s="319"/>
      <c r="MUL191" s="319"/>
      <c r="MUM191" s="333"/>
      <c r="MUN191" s="376"/>
      <c r="MUO191" s="376"/>
      <c r="MUP191" s="376"/>
      <c r="MUQ191" s="321"/>
      <c r="MUR191" s="321"/>
      <c r="MUS191" s="321"/>
      <c r="MUT191" s="376"/>
      <c r="MUU191" s="321"/>
      <c r="MUV191" s="321"/>
      <c r="MUW191" s="321"/>
      <c r="MUX191" s="321"/>
      <c r="MUY191" s="376"/>
      <c r="MUZ191" s="319"/>
      <c r="MVA191" s="319"/>
      <c r="MVB191" s="319"/>
      <c r="MVC191" s="333"/>
      <c r="MVD191" s="376"/>
      <c r="MVE191" s="376"/>
      <c r="MVF191" s="376"/>
      <c r="MVG191" s="321"/>
      <c r="MVH191" s="321"/>
      <c r="MVI191" s="321"/>
      <c r="MVJ191" s="376"/>
      <c r="MVK191" s="321"/>
      <c r="MVL191" s="321"/>
      <c r="MVM191" s="321"/>
      <c r="MVN191" s="321"/>
      <c r="MVO191" s="376"/>
      <c r="MVP191" s="319"/>
      <c r="MVQ191" s="319"/>
      <c r="MVR191" s="319"/>
      <c r="MVS191" s="333"/>
      <c r="MVT191" s="376"/>
      <c r="MVU191" s="376"/>
      <c r="MVV191" s="376"/>
      <c r="MVW191" s="321"/>
      <c r="MVX191" s="321"/>
      <c r="MVY191" s="321"/>
      <c r="MVZ191" s="376"/>
      <c r="MWA191" s="321"/>
      <c r="MWB191" s="321"/>
      <c r="MWC191" s="321"/>
      <c r="MWD191" s="321"/>
      <c r="MWE191" s="376"/>
      <c r="MWF191" s="319"/>
      <c r="MWG191" s="319"/>
      <c r="MWH191" s="319"/>
      <c r="MWI191" s="333"/>
      <c r="MWJ191" s="376"/>
      <c r="MWK191" s="376"/>
      <c r="MWL191" s="376"/>
      <c r="MWM191" s="321"/>
      <c r="MWN191" s="321"/>
      <c r="MWO191" s="321"/>
      <c r="MWP191" s="376"/>
      <c r="MWQ191" s="321"/>
      <c r="MWR191" s="321"/>
      <c r="MWS191" s="321"/>
      <c r="MWT191" s="321"/>
      <c r="MWU191" s="376"/>
      <c r="MWV191" s="319"/>
      <c r="MWW191" s="319"/>
      <c r="MWX191" s="319"/>
      <c r="MWY191" s="333"/>
      <c r="MWZ191" s="376"/>
      <c r="MXA191" s="376"/>
      <c r="MXB191" s="376"/>
      <c r="MXC191" s="321"/>
      <c r="MXD191" s="321"/>
      <c r="MXE191" s="321"/>
      <c r="MXF191" s="376"/>
      <c r="MXG191" s="321"/>
      <c r="MXH191" s="321"/>
      <c r="MXI191" s="321"/>
      <c r="MXJ191" s="321"/>
      <c r="MXK191" s="376"/>
      <c r="MXL191" s="319"/>
      <c r="MXM191" s="319"/>
      <c r="MXN191" s="319"/>
      <c r="MXO191" s="333"/>
      <c r="MXP191" s="376"/>
      <c r="MXQ191" s="376"/>
      <c r="MXR191" s="376"/>
      <c r="MXS191" s="321"/>
      <c r="MXT191" s="321"/>
      <c r="MXU191" s="321"/>
      <c r="MXV191" s="376"/>
      <c r="MXW191" s="321"/>
      <c r="MXX191" s="321"/>
      <c r="MXY191" s="321"/>
      <c r="MXZ191" s="321"/>
      <c r="MYA191" s="376"/>
      <c r="MYB191" s="319"/>
      <c r="MYC191" s="319"/>
      <c r="MYD191" s="319"/>
      <c r="MYE191" s="333"/>
      <c r="MYF191" s="376"/>
      <c r="MYG191" s="376"/>
      <c r="MYH191" s="376"/>
      <c r="MYI191" s="321"/>
      <c r="MYJ191" s="321"/>
      <c r="MYK191" s="321"/>
      <c r="MYL191" s="376"/>
      <c r="MYM191" s="321"/>
      <c r="MYN191" s="321"/>
      <c r="MYO191" s="321"/>
      <c r="MYP191" s="321"/>
      <c r="MYQ191" s="376"/>
      <c r="MYR191" s="319"/>
      <c r="MYS191" s="319"/>
      <c r="MYT191" s="319"/>
      <c r="MYU191" s="333"/>
      <c r="MYV191" s="376"/>
      <c r="MYW191" s="376"/>
      <c r="MYX191" s="376"/>
      <c r="MYY191" s="321"/>
      <c r="MYZ191" s="321"/>
      <c r="MZA191" s="321"/>
      <c r="MZB191" s="376"/>
      <c r="MZC191" s="321"/>
      <c r="MZD191" s="321"/>
      <c r="MZE191" s="321"/>
      <c r="MZF191" s="321"/>
      <c r="MZG191" s="376"/>
      <c r="MZH191" s="319"/>
      <c r="MZI191" s="319"/>
      <c r="MZJ191" s="319"/>
      <c r="MZK191" s="333"/>
      <c r="MZL191" s="376"/>
      <c r="MZM191" s="376"/>
      <c r="MZN191" s="376"/>
      <c r="MZO191" s="321"/>
      <c r="MZP191" s="321"/>
      <c r="MZQ191" s="321"/>
      <c r="MZR191" s="376"/>
      <c r="MZS191" s="321"/>
      <c r="MZT191" s="321"/>
      <c r="MZU191" s="321"/>
      <c r="MZV191" s="321"/>
      <c r="MZW191" s="376"/>
      <c r="MZX191" s="319"/>
      <c r="MZY191" s="319"/>
      <c r="MZZ191" s="319"/>
      <c r="NAA191" s="333"/>
      <c r="NAB191" s="376"/>
      <c r="NAC191" s="376"/>
      <c r="NAD191" s="376"/>
      <c r="NAE191" s="321"/>
      <c r="NAF191" s="321"/>
      <c r="NAG191" s="321"/>
      <c r="NAH191" s="376"/>
      <c r="NAI191" s="321"/>
      <c r="NAJ191" s="321"/>
      <c r="NAK191" s="321"/>
      <c r="NAL191" s="321"/>
      <c r="NAM191" s="376"/>
      <c r="NAN191" s="319"/>
      <c r="NAO191" s="319"/>
      <c r="NAP191" s="319"/>
      <c r="NAQ191" s="333"/>
      <c r="NAR191" s="376"/>
      <c r="NAS191" s="376"/>
      <c r="NAT191" s="376"/>
      <c r="NAU191" s="321"/>
      <c r="NAV191" s="321"/>
      <c r="NAW191" s="321"/>
      <c r="NAX191" s="376"/>
      <c r="NAY191" s="321"/>
      <c r="NAZ191" s="321"/>
      <c r="NBA191" s="321"/>
      <c r="NBB191" s="321"/>
      <c r="NBC191" s="376"/>
      <c r="NBD191" s="319"/>
      <c r="NBE191" s="319"/>
      <c r="NBF191" s="319"/>
      <c r="NBG191" s="333"/>
      <c r="NBH191" s="376"/>
      <c r="NBI191" s="376"/>
      <c r="NBJ191" s="376"/>
      <c r="NBK191" s="321"/>
      <c r="NBL191" s="321"/>
      <c r="NBM191" s="321"/>
      <c r="NBN191" s="376"/>
      <c r="NBO191" s="321"/>
      <c r="NBP191" s="321"/>
      <c r="NBQ191" s="321"/>
      <c r="NBR191" s="321"/>
      <c r="NBS191" s="376"/>
      <c r="NBT191" s="319"/>
      <c r="NBU191" s="319"/>
      <c r="NBV191" s="319"/>
      <c r="NBW191" s="333"/>
      <c r="NBX191" s="376"/>
      <c r="NBY191" s="376"/>
      <c r="NBZ191" s="376"/>
      <c r="NCA191" s="321"/>
      <c r="NCB191" s="321"/>
      <c r="NCC191" s="321"/>
      <c r="NCD191" s="376"/>
      <c r="NCE191" s="321"/>
      <c r="NCF191" s="321"/>
      <c r="NCG191" s="321"/>
      <c r="NCH191" s="321"/>
      <c r="NCI191" s="376"/>
      <c r="NCJ191" s="319"/>
      <c r="NCK191" s="319"/>
      <c r="NCL191" s="319"/>
      <c r="NCM191" s="333"/>
      <c r="NCN191" s="376"/>
      <c r="NCO191" s="376"/>
      <c r="NCP191" s="376"/>
      <c r="NCQ191" s="321"/>
      <c r="NCR191" s="321"/>
      <c r="NCS191" s="321"/>
      <c r="NCT191" s="376"/>
      <c r="NCU191" s="321"/>
      <c r="NCV191" s="321"/>
      <c r="NCW191" s="321"/>
      <c r="NCX191" s="321"/>
      <c r="NCY191" s="376"/>
      <c r="NCZ191" s="319"/>
      <c r="NDA191" s="319"/>
      <c r="NDB191" s="319"/>
      <c r="NDC191" s="333"/>
      <c r="NDD191" s="376"/>
      <c r="NDE191" s="376"/>
      <c r="NDF191" s="376"/>
      <c r="NDG191" s="321"/>
      <c r="NDH191" s="321"/>
      <c r="NDI191" s="321"/>
      <c r="NDJ191" s="376"/>
      <c r="NDK191" s="321"/>
      <c r="NDL191" s="321"/>
      <c r="NDM191" s="321"/>
      <c r="NDN191" s="321"/>
      <c r="NDO191" s="376"/>
      <c r="NDP191" s="319"/>
      <c r="NDQ191" s="319"/>
      <c r="NDR191" s="319"/>
      <c r="NDS191" s="333"/>
      <c r="NDT191" s="376"/>
      <c r="NDU191" s="376"/>
      <c r="NDV191" s="376"/>
      <c r="NDW191" s="321"/>
      <c r="NDX191" s="321"/>
      <c r="NDY191" s="321"/>
      <c r="NDZ191" s="376"/>
      <c r="NEA191" s="321"/>
      <c r="NEB191" s="321"/>
      <c r="NEC191" s="321"/>
      <c r="NED191" s="321"/>
      <c r="NEE191" s="376"/>
      <c r="NEF191" s="319"/>
      <c r="NEG191" s="319"/>
      <c r="NEH191" s="319"/>
      <c r="NEI191" s="333"/>
      <c r="NEJ191" s="376"/>
      <c r="NEK191" s="376"/>
      <c r="NEL191" s="376"/>
      <c r="NEM191" s="321"/>
      <c r="NEN191" s="321"/>
      <c r="NEO191" s="321"/>
      <c r="NEP191" s="376"/>
      <c r="NEQ191" s="321"/>
      <c r="NER191" s="321"/>
      <c r="NES191" s="321"/>
      <c r="NET191" s="321"/>
      <c r="NEU191" s="376"/>
      <c r="NEV191" s="319"/>
      <c r="NEW191" s="319"/>
      <c r="NEX191" s="319"/>
      <c r="NEY191" s="333"/>
      <c r="NEZ191" s="376"/>
      <c r="NFA191" s="376"/>
      <c r="NFB191" s="376"/>
      <c r="NFC191" s="321"/>
      <c r="NFD191" s="321"/>
      <c r="NFE191" s="321"/>
      <c r="NFF191" s="376"/>
      <c r="NFG191" s="321"/>
      <c r="NFH191" s="321"/>
      <c r="NFI191" s="321"/>
      <c r="NFJ191" s="321"/>
      <c r="NFK191" s="376"/>
      <c r="NFL191" s="319"/>
      <c r="NFM191" s="319"/>
      <c r="NFN191" s="319"/>
      <c r="NFO191" s="333"/>
      <c r="NFP191" s="376"/>
      <c r="NFQ191" s="376"/>
      <c r="NFR191" s="376"/>
      <c r="NFS191" s="321"/>
      <c r="NFT191" s="321"/>
      <c r="NFU191" s="321"/>
      <c r="NFV191" s="376"/>
      <c r="NFW191" s="321"/>
      <c r="NFX191" s="321"/>
      <c r="NFY191" s="321"/>
      <c r="NFZ191" s="321"/>
      <c r="NGA191" s="376"/>
      <c r="NGB191" s="319"/>
      <c r="NGC191" s="319"/>
      <c r="NGD191" s="319"/>
      <c r="NGE191" s="333"/>
      <c r="NGF191" s="376"/>
      <c r="NGG191" s="376"/>
      <c r="NGH191" s="376"/>
      <c r="NGI191" s="321"/>
      <c r="NGJ191" s="321"/>
      <c r="NGK191" s="321"/>
      <c r="NGL191" s="376"/>
      <c r="NGM191" s="321"/>
      <c r="NGN191" s="321"/>
      <c r="NGO191" s="321"/>
      <c r="NGP191" s="321"/>
      <c r="NGQ191" s="376"/>
      <c r="NGR191" s="319"/>
      <c r="NGS191" s="319"/>
      <c r="NGT191" s="319"/>
      <c r="NGU191" s="333"/>
      <c r="NGV191" s="376"/>
      <c r="NGW191" s="376"/>
      <c r="NGX191" s="376"/>
      <c r="NGY191" s="321"/>
      <c r="NGZ191" s="321"/>
      <c r="NHA191" s="321"/>
      <c r="NHB191" s="376"/>
      <c r="NHC191" s="321"/>
      <c r="NHD191" s="321"/>
      <c r="NHE191" s="321"/>
      <c r="NHF191" s="321"/>
      <c r="NHG191" s="376"/>
      <c r="NHH191" s="319"/>
      <c r="NHI191" s="319"/>
      <c r="NHJ191" s="319"/>
      <c r="NHK191" s="333"/>
      <c r="NHL191" s="376"/>
      <c r="NHM191" s="376"/>
      <c r="NHN191" s="376"/>
      <c r="NHO191" s="321"/>
      <c r="NHP191" s="321"/>
      <c r="NHQ191" s="321"/>
      <c r="NHR191" s="376"/>
      <c r="NHS191" s="321"/>
      <c r="NHT191" s="321"/>
      <c r="NHU191" s="321"/>
      <c r="NHV191" s="321"/>
      <c r="NHW191" s="376"/>
      <c r="NHX191" s="319"/>
      <c r="NHY191" s="319"/>
      <c r="NHZ191" s="319"/>
      <c r="NIA191" s="333"/>
      <c r="NIB191" s="376"/>
      <c r="NIC191" s="376"/>
      <c r="NID191" s="376"/>
      <c r="NIE191" s="321"/>
      <c r="NIF191" s="321"/>
      <c r="NIG191" s="321"/>
      <c r="NIH191" s="376"/>
      <c r="NII191" s="321"/>
      <c r="NIJ191" s="321"/>
      <c r="NIK191" s="321"/>
      <c r="NIL191" s="321"/>
      <c r="NIM191" s="376"/>
      <c r="NIN191" s="319"/>
      <c r="NIO191" s="319"/>
      <c r="NIP191" s="319"/>
      <c r="NIQ191" s="333"/>
      <c r="NIR191" s="376"/>
      <c r="NIS191" s="376"/>
      <c r="NIT191" s="376"/>
      <c r="NIU191" s="321"/>
      <c r="NIV191" s="321"/>
      <c r="NIW191" s="321"/>
      <c r="NIX191" s="376"/>
      <c r="NIY191" s="321"/>
      <c r="NIZ191" s="321"/>
      <c r="NJA191" s="321"/>
      <c r="NJB191" s="321"/>
      <c r="NJC191" s="376"/>
      <c r="NJD191" s="319"/>
      <c r="NJE191" s="319"/>
      <c r="NJF191" s="319"/>
      <c r="NJG191" s="333"/>
      <c r="NJH191" s="376"/>
      <c r="NJI191" s="376"/>
      <c r="NJJ191" s="376"/>
      <c r="NJK191" s="321"/>
      <c r="NJL191" s="321"/>
      <c r="NJM191" s="321"/>
      <c r="NJN191" s="376"/>
      <c r="NJO191" s="321"/>
      <c r="NJP191" s="321"/>
      <c r="NJQ191" s="321"/>
      <c r="NJR191" s="321"/>
      <c r="NJS191" s="376"/>
      <c r="NJT191" s="319"/>
      <c r="NJU191" s="319"/>
      <c r="NJV191" s="319"/>
      <c r="NJW191" s="333"/>
      <c r="NJX191" s="376"/>
      <c r="NJY191" s="376"/>
      <c r="NJZ191" s="376"/>
      <c r="NKA191" s="321"/>
      <c r="NKB191" s="321"/>
      <c r="NKC191" s="321"/>
      <c r="NKD191" s="376"/>
      <c r="NKE191" s="321"/>
      <c r="NKF191" s="321"/>
      <c r="NKG191" s="321"/>
      <c r="NKH191" s="321"/>
      <c r="NKI191" s="376"/>
      <c r="NKJ191" s="319"/>
      <c r="NKK191" s="319"/>
      <c r="NKL191" s="319"/>
      <c r="NKM191" s="333"/>
      <c r="NKN191" s="376"/>
      <c r="NKO191" s="376"/>
      <c r="NKP191" s="376"/>
      <c r="NKQ191" s="321"/>
      <c r="NKR191" s="321"/>
      <c r="NKS191" s="321"/>
      <c r="NKT191" s="376"/>
      <c r="NKU191" s="321"/>
      <c r="NKV191" s="321"/>
      <c r="NKW191" s="321"/>
      <c r="NKX191" s="321"/>
      <c r="NKY191" s="376"/>
      <c r="NKZ191" s="319"/>
      <c r="NLA191" s="319"/>
      <c r="NLB191" s="319"/>
      <c r="NLC191" s="333"/>
      <c r="NLD191" s="376"/>
      <c r="NLE191" s="376"/>
      <c r="NLF191" s="376"/>
      <c r="NLG191" s="321"/>
      <c r="NLH191" s="321"/>
      <c r="NLI191" s="321"/>
      <c r="NLJ191" s="376"/>
      <c r="NLK191" s="321"/>
      <c r="NLL191" s="321"/>
      <c r="NLM191" s="321"/>
      <c r="NLN191" s="321"/>
      <c r="NLO191" s="376"/>
      <c r="NLP191" s="319"/>
      <c r="NLQ191" s="319"/>
      <c r="NLR191" s="319"/>
      <c r="NLS191" s="333"/>
      <c r="NLT191" s="376"/>
      <c r="NLU191" s="376"/>
      <c r="NLV191" s="376"/>
      <c r="NLW191" s="321"/>
      <c r="NLX191" s="321"/>
      <c r="NLY191" s="321"/>
      <c r="NLZ191" s="376"/>
      <c r="NMA191" s="321"/>
      <c r="NMB191" s="321"/>
      <c r="NMC191" s="321"/>
      <c r="NMD191" s="321"/>
      <c r="NME191" s="376"/>
      <c r="NMF191" s="319"/>
      <c r="NMG191" s="319"/>
      <c r="NMH191" s="319"/>
      <c r="NMI191" s="333"/>
      <c r="NMJ191" s="376"/>
      <c r="NMK191" s="376"/>
      <c r="NML191" s="376"/>
      <c r="NMM191" s="321"/>
      <c r="NMN191" s="321"/>
      <c r="NMO191" s="321"/>
      <c r="NMP191" s="376"/>
      <c r="NMQ191" s="321"/>
      <c r="NMR191" s="321"/>
      <c r="NMS191" s="321"/>
      <c r="NMT191" s="321"/>
      <c r="NMU191" s="376"/>
      <c r="NMV191" s="319"/>
      <c r="NMW191" s="319"/>
      <c r="NMX191" s="319"/>
      <c r="NMY191" s="333"/>
      <c r="NMZ191" s="376"/>
      <c r="NNA191" s="376"/>
      <c r="NNB191" s="376"/>
      <c r="NNC191" s="321"/>
      <c r="NND191" s="321"/>
      <c r="NNE191" s="321"/>
      <c r="NNF191" s="376"/>
      <c r="NNG191" s="321"/>
      <c r="NNH191" s="321"/>
      <c r="NNI191" s="321"/>
      <c r="NNJ191" s="321"/>
      <c r="NNK191" s="376"/>
      <c r="NNL191" s="319"/>
      <c r="NNM191" s="319"/>
      <c r="NNN191" s="319"/>
      <c r="NNO191" s="333"/>
      <c r="NNP191" s="376"/>
      <c r="NNQ191" s="376"/>
      <c r="NNR191" s="376"/>
      <c r="NNS191" s="321"/>
      <c r="NNT191" s="321"/>
      <c r="NNU191" s="321"/>
      <c r="NNV191" s="376"/>
      <c r="NNW191" s="321"/>
      <c r="NNX191" s="321"/>
      <c r="NNY191" s="321"/>
      <c r="NNZ191" s="321"/>
      <c r="NOA191" s="376"/>
      <c r="NOB191" s="319"/>
      <c r="NOC191" s="319"/>
      <c r="NOD191" s="319"/>
      <c r="NOE191" s="333"/>
      <c r="NOF191" s="376"/>
      <c r="NOG191" s="376"/>
      <c r="NOH191" s="376"/>
      <c r="NOI191" s="321"/>
      <c r="NOJ191" s="321"/>
      <c r="NOK191" s="321"/>
      <c r="NOL191" s="376"/>
      <c r="NOM191" s="321"/>
      <c r="NON191" s="321"/>
      <c r="NOO191" s="321"/>
      <c r="NOP191" s="321"/>
      <c r="NOQ191" s="376"/>
      <c r="NOR191" s="319"/>
      <c r="NOS191" s="319"/>
      <c r="NOT191" s="319"/>
      <c r="NOU191" s="333"/>
      <c r="NOV191" s="376"/>
      <c r="NOW191" s="376"/>
      <c r="NOX191" s="376"/>
      <c r="NOY191" s="321"/>
      <c r="NOZ191" s="321"/>
      <c r="NPA191" s="321"/>
      <c r="NPB191" s="376"/>
      <c r="NPC191" s="321"/>
      <c r="NPD191" s="321"/>
      <c r="NPE191" s="321"/>
      <c r="NPF191" s="321"/>
      <c r="NPG191" s="376"/>
      <c r="NPH191" s="319"/>
      <c r="NPI191" s="319"/>
      <c r="NPJ191" s="319"/>
      <c r="NPK191" s="333"/>
      <c r="NPL191" s="376"/>
      <c r="NPM191" s="376"/>
      <c r="NPN191" s="376"/>
      <c r="NPO191" s="321"/>
      <c r="NPP191" s="321"/>
      <c r="NPQ191" s="321"/>
      <c r="NPR191" s="376"/>
      <c r="NPS191" s="321"/>
      <c r="NPT191" s="321"/>
      <c r="NPU191" s="321"/>
      <c r="NPV191" s="321"/>
      <c r="NPW191" s="376"/>
      <c r="NPX191" s="319"/>
      <c r="NPY191" s="319"/>
      <c r="NPZ191" s="319"/>
      <c r="NQA191" s="333"/>
      <c r="NQB191" s="376"/>
      <c r="NQC191" s="376"/>
      <c r="NQD191" s="376"/>
      <c r="NQE191" s="321"/>
      <c r="NQF191" s="321"/>
      <c r="NQG191" s="321"/>
      <c r="NQH191" s="376"/>
      <c r="NQI191" s="321"/>
      <c r="NQJ191" s="321"/>
      <c r="NQK191" s="321"/>
      <c r="NQL191" s="321"/>
      <c r="NQM191" s="376"/>
      <c r="NQN191" s="319"/>
      <c r="NQO191" s="319"/>
      <c r="NQP191" s="319"/>
      <c r="NQQ191" s="333"/>
      <c r="NQR191" s="376"/>
      <c r="NQS191" s="376"/>
      <c r="NQT191" s="376"/>
      <c r="NQU191" s="321"/>
      <c r="NQV191" s="321"/>
      <c r="NQW191" s="321"/>
      <c r="NQX191" s="376"/>
      <c r="NQY191" s="321"/>
      <c r="NQZ191" s="321"/>
      <c r="NRA191" s="321"/>
      <c r="NRB191" s="321"/>
      <c r="NRC191" s="376"/>
      <c r="NRD191" s="319"/>
      <c r="NRE191" s="319"/>
      <c r="NRF191" s="319"/>
      <c r="NRG191" s="333"/>
      <c r="NRH191" s="376"/>
      <c r="NRI191" s="376"/>
      <c r="NRJ191" s="376"/>
      <c r="NRK191" s="321"/>
      <c r="NRL191" s="321"/>
      <c r="NRM191" s="321"/>
      <c r="NRN191" s="376"/>
      <c r="NRO191" s="321"/>
      <c r="NRP191" s="321"/>
      <c r="NRQ191" s="321"/>
      <c r="NRR191" s="321"/>
      <c r="NRS191" s="376"/>
      <c r="NRT191" s="319"/>
      <c r="NRU191" s="319"/>
      <c r="NRV191" s="319"/>
      <c r="NRW191" s="333"/>
      <c r="NRX191" s="376"/>
      <c r="NRY191" s="376"/>
      <c r="NRZ191" s="376"/>
      <c r="NSA191" s="321"/>
      <c r="NSB191" s="321"/>
      <c r="NSC191" s="321"/>
      <c r="NSD191" s="376"/>
      <c r="NSE191" s="321"/>
      <c r="NSF191" s="321"/>
      <c r="NSG191" s="321"/>
      <c r="NSH191" s="321"/>
      <c r="NSI191" s="376"/>
      <c r="NSJ191" s="319"/>
      <c r="NSK191" s="319"/>
      <c r="NSL191" s="319"/>
      <c r="NSM191" s="333"/>
      <c r="NSN191" s="376"/>
      <c r="NSO191" s="376"/>
      <c r="NSP191" s="376"/>
      <c r="NSQ191" s="321"/>
      <c r="NSR191" s="321"/>
      <c r="NSS191" s="321"/>
      <c r="NST191" s="376"/>
      <c r="NSU191" s="321"/>
      <c r="NSV191" s="321"/>
      <c r="NSW191" s="321"/>
      <c r="NSX191" s="321"/>
      <c r="NSY191" s="376"/>
      <c r="NSZ191" s="319"/>
      <c r="NTA191" s="319"/>
      <c r="NTB191" s="319"/>
      <c r="NTC191" s="333"/>
      <c r="NTD191" s="376"/>
      <c r="NTE191" s="376"/>
      <c r="NTF191" s="376"/>
      <c r="NTG191" s="321"/>
      <c r="NTH191" s="321"/>
      <c r="NTI191" s="321"/>
      <c r="NTJ191" s="376"/>
      <c r="NTK191" s="321"/>
      <c r="NTL191" s="321"/>
      <c r="NTM191" s="321"/>
      <c r="NTN191" s="321"/>
      <c r="NTO191" s="376"/>
      <c r="NTP191" s="319"/>
      <c r="NTQ191" s="319"/>
      <c r="NTR191" s="319"/>
      <c r="NTS191" s="333"/>
      <c r="NTT191" s="376"/>
      <c r="NTU191" s="376"/>
      <c r="NTV191" s="376"/>
      <c r="NTW191" s="321"/>
      <c r="NTX191" s="321"/>
      <c r="NTY191" s="321"/>
      <c r="NTZ191" s="376"/>
      <c r="NUA191" s="321"/>
      <c r="NUB191" s="321"/>
      <c r="NUC191" s="321"/>
      <c r="NUD191" s="321"/>
      <c r="NUE191" s="376"/>
      <c r="NUF191" s="319"/>
      <c r="NUG191" s="319"/>
      <c r="NUH191" s="319"/>
      <c r="NUI191" s="333"/>
      <c r="NUJ191" s="376"/>
      <c r="NUK191" s="376"/>
      <c r="NUL191" s="376"/>
      <c r="NUM191" s="321"/>
      <c r="NUN191" s="321"/>
      <c r="NUO191" s="321"/>
      <c r="NUP191" s="376"/>
      <c r="NUQ191" s="321"/>
      <c r="NUR191" s="321"/>
      <c r="NUS191" s="321"/>
      <c r="NUT191" s="321"/>
      <c r="NUU191" s="376"/>
      <c r="NUV191" s="319"/>
      <c r="NUW191" s="319"/>
      <c r="NUX191" s="319"/>
      <c r="NUY191" s="333"/>
      <c r="NUZ191" s="376"/>
      <c r="NVA191" s="376"/>
      <c r="NVB191" s="376"/>
      <c r="NVC191" s="321"/>
      <c r="NVD191" s="321"/>
      <c r="NVE191" s="321"/>
      <c r="NVF191" s="376"/>
      <c r="NVG191" s="321"/>
      <c r="NVH191" s="321"/>
      <c r="NVI191" s="321"/>
      <c r="NVJ191" s="321"/>
      <c r="NVK191" s="376"/>
      <c r="NVL191" s="319"/>
      <c r="NVM191" s="319"/>
      <c r="NVN191" s="319"/>
      <c r="NVO191" s="333"/>
      <c r="NVP191" s="376"/>
      <c r="NVQ191" s="376"/>
      <c r="NVR191" s="376"/>
      <c r="NVS191" s="321"/>
      <c r="NVT191" s="321"/>
      <c r="NVU191" s="321"/>
      <c r="NVV191" s="376"/>
      <c r="NVW191" s="321"/>
      <c r="NVX191" s="321"/>
      <c r="NVY191" s="321"/>
      <c r="NVZ191" s="321"/>
      <c r="NWA191" s="376"/>
      <c r="NWB191" s="319"/>
      <c r="NWC191" s="319"/>
      <c r="NWD191" s="319"/>
      <c r="NWE191" s="333"/>
      <c r="NWF191" s="376"/>
      <c r="NWG191" s="376"/>
      <c r="NWH191" s="376"/>
      <c r="NWI191" s="321"/>
      <c r="NWJ191" s="321"/>
      <c r="NWK191" s="321"/>
      <c r="NWL191" s="376"/>
      <c r="NWM191" s="321"/>
      <c r="NWN191" s="321"/>
      <c r="NWO191" s="321"/>
      <c r="NWP191" s="321"/>
      <c r="NWQ191" s="376"/>
      <c r="NWR191" s="319"/>
      <c r="NWS191" s="319"/>
      <c r="NWT191" s="319"/>
      <c r="NWU191" s="333"/>
      <c r="NWV191" s="376"/>
      <c r="NWW191" s="376"/>
      <c r="NWX191" s="376"/>
      <c r="NWY191" s="321"/>
      <c r="NWZ191" s="321"/>
      <c r="NXA191" s="321"/>
      <c r="NXB191" s="376"/>
      <c r="NXC191" s="321"/>
      <c r="NXD191" s="321"/>
      <c r="NXE191" s="321"/>
      <c r="NXF191" s="321"/>
      <c r="NXG191" s="376"/>
      <c r="NXH191" s="319"/>
      <c r="NXI191" s="319"/>
      <c r="NXJ191" s="319"/>
      <c r="NXK191" s="333"/>
      <c r="NXL191" s="376"/>
      <c r="NXM191" s="376"/>
      <c r="NXN191" s="376"/>
      <c r="NXO191" s="321"/>
      <c r="NXP191" s="321"/>
      <c r="NXQ191" s="321"/>
      <c r="NXR191" s="376"/>
      <c r="NXS191" s="321"/>
      <c r="NXT191" s="321"/>
      <c r="NXU191" s="321"/>
      <c r="NXV191" s="321"/>
      <c r="NXW191" s="376"/>
      <c r="NXX191" s="319"/>
      <c r="NXY191" s="319"/>
      <c r="NXZ191" s="319"/>
      <c r="NYA191" s="333"/>
      <c r="NYB191" s="376"/>
      <c r="NYC191" s="376"/>
      <c r="NYD191" s="376"/>
      <c r="NYE191" s="321"/>
      <c r="NYF191" s="321"/>
      <c r="NYG191" s="321"/>
      <c r="NYH191" s="376"/>
      <c r="NYI191" s="321"/>
      <c r="NYJ191" s="321"/>
      <c r="NYK191" s="321"/>
      <c r="NYL191" s="321"/>
      <c r="NYM191" s="376"/>
      <c r="NYN191" s="319"/>
      <c r="NYO191" s="319"/>
      <c r="NYP191" s="319"/>
      <c r="NYQ191" s="333"/>
      <c r="NYR191" s="376"/>
      <c r="NYS191" s="376"/>
      <c r="NYT191" s="376"/>
      <c r="NYU191" s="321"/>
      <c r="NYV191" s="321"/>
      <c r="NYW191" s="321"/>
      <c r="NYX191" s="376"/>
      <c r="NYY191" s="321"/>
      <c r="NYZ191" s="321"/>
      <c r="NZA191" s="321"/>
      <c r="NZB191" s="321"/>
      <c r="NZC191" s="376"/>
      <c r="NZD191" s="319"/>
      <c r="NZE191" s="319"/>
      <c r="NZF191" s="319"/>
      <c r="NZG191" s="333"/>
      <c r="NZH191" s="376"/>
      <c r="NZI191" s="376"/>
      <c r="NZJ191" s="376"/>
      <c r="NZK191" s="321"/>
      <c r="NZL191" s="321"/>
      <c r="NZM191" s="321"/>
      <c r="NZN191" s="376"/>
      <c r="NZO191" s="321"/>
      <c r="NZP191" s="321"/>
      <c r="NZQ191" s="321"/>
      <c r="NZR191" s="321"/>
      <c r="NZS191" s="376"/>
      <c r="NZT191" s="319"/>
      <c r="NZU191" s="319"/>
      <c r="NZV191" s="319"/>
      <c r="NZW191" s="333"/>
      <c r="NZX191" s="376"/>
      <c r="NZY191" s="376"/>
      <c r="NZZ191" s="376"/>
      <c r="OAA191" s="321"/>
      <c r="OAB191" s="321"/>
      <c r="OAC191" s="321"/>
      <c r="OAD191" s="376"/>
      <c r="OAE191" s="321"/>
      <c r="OAF191" s="321"/>
      <c r="OAG191" s="321"/>
      <c r="OAH191" s="321"/>
      <c r="OAI191" s="376"/>
      <c r="OAJ191" s="319"/>
      <c r="OAK191" s="319"/>
      <c r="OAL191" s="319"/>
      <c r="OAM191" s="333"/>
      <c r="OAN191" s="376"/>
      <c r="OAO191" s="376"/>
      <c r="OAP191" s="376"/>
      <c r="OAQ191" s="321"/>
      <c r="OAR191" s="321"/>
      <c r="OAS191" s="321"/>
      <c r="OAT191" s="376"/>
      <c r="OAU191" s="321"/>
      <c r="OAV191" s="321"/>
      <c r="OAW191" s="321"/>
      <c r="OAX191" s="321"/>
      <c r="OAY191" s="376"/>
      <c r="OAZ191" s="319"/>
      <c r="OBA191" s="319"/>
      <c r="OBB191" s="319"/>
      <c r="OBC191" s="333"/>
      <c r="OBD191" s="376"/>
      <c r="OBE191" s="376"/>
      <c r="OBF191" s="376"/>
      <c r="OBG191" s="321"/>
      <c r="OBH191" s="321"/>
      <c r="OBI191" s="321"/>
      <c r="OBJ191" s="376"/>
      <c r="OBK191" s="321"/>
      <c r="OBL191" s="321"/>
      <c r="OBM191" s="321"/>
      <c r="OBN191" s="321"/>
      <c r="OBO191" s="376"/>
      <c r="OBP191" s="319"/>
      <c r="OBQ191" s="319"/>
      <c r="OBR191" s="319"/>
      <c r="OBS191" s="333"/>
      <c r="OBT191" s="376"/>
      <c r="OBU191" s="376"/>
      <c r="OBV191" s="376"/>
      <c r="OBW191" s="321"/>
      <c r="OBX191" s="321"/>
      <c r="OBY191" s="321"/>
      <c r="OBZ191" s="376"/>
      <c r="OCA191" s="321"/>
      <c r="OCB191" s="321"/>
      <c r="OCC191" s="321"/>
      <c r="OCD191" s="321"/>
      <c r="OCE191" s="376"/>
      <c r="OCF191" s="319"/>
      <c r="OCG191" s="319"/>
      <c r="OCH191" s="319"/>
      <c r="OCI191" s="333"/>
      <c r="OCJ191" s="376"/>
      <c r="OCK191" s="376"/>
      <c r="OCL191" s="376"/>
      <c r="OCM191" s="321"/>
      <c r="OCN191" s="321"/>
      <c r="OCO191" s="321"/>
      <c r="OCP191" s="376"/>
      <c r="OCQ191" s="321"/>
      <c r="OCR191" s="321"/>
      <c r="OCS191" s="321"/>
      <c r="OCT191" s="321"/>
      <c r="OCU191" s="376"/>
      <c r="OCV191" s="319"/>
      <c r="OCW191" s="319"/>
      <c r="OCX191" s="319"/>
      <c r="OCY191" s="333"/>
      <c r="OCZ191" s="376"/>
      <c r="ODA191" s="376"/>
      <c r="ODB191" s="376"/>
      <c r="ODC191" s="321"/>
      <c r="ODD191" s="321"/>
      <c r="ODE191" s="321"/>
      <c r="ODF191" s="376"/>
      <c r="ODG191" s="321"/>
      <c r="ODH191" s="321"/>
      <c r="ODI191" s="321"/>
      <c r="ODJ191" s="321"/>
      <c r="ODK191" s="376"/>
      <c r="ODL191" s="319"/>
      <c r="ODM191" s="319"/>
      <c r="ODN191" s="319"/>
      <c r="ODO191" s="333"/>
      <c r="ODP191" s="376"/>
      <c r="ODQ191" s="376"/>
      <c r="ODR191" s="376"/>
      <c r="ODS191" s="321"/>
      <c r="ODT191" s="321"/>
      <c r="ODU191" s="321"/>
      <c r="ODV191" s="376"/>
      <c r="ODW191" s="321"/>
      <c r="ODX191" s="321"/>
      <c r="ODY191" s="321"/>
      <c r="ODZ191" s="321"/>
      <c r="OEA191" s="376"/>
      <c r="OEB191" s="319"/>
      <c r="OEC191" s="319"/>
      <c r="OED191" s="319"/>
      <c r="OEE191" s="333"/>
      <c r="OEF191" s="376"/>
      <c r="OEG191" s="376"/>
      <c r="OEH191" s="376"/>
      <c r="OEI191" s="321"/>
      <c r="OEJ191" s="321"/>
      <c r="OEK191" s="321"/>
      <c r="OEL191" s="376"/>
      <c r="OEM191" s="321"/>
      <c r="OEN191" s="321"/>
      <c r="OEO191" s="321"/>
      <c r="OEP191" s="321"/>
      <c r="OEQ191" s="376"/>
      <c r="OER191" s="319"/>
      <c r="OES191" s="319"/>
      <c r="OET191" s="319"/>
      <c r="OEU191" s="333"/>
      <c r="OEV191" s="376"/>
      <c r="OEW191" s="376"/>
      <c r="OEX191" s="376"/>
      <c r="OEY191" s="321"/>
      <c r="OEZ191" s="321"/>
      <c r="OFA191" s="321"/>
      <c r="OFB191" s="376"/>
      <c r="OFC191" s="321"/>
      <c r="OFD191" s="321"/>
      <c r="OFE191" s="321"/>
      <c r="OFF191" s="321"/>
      <c r="OFG191" s="376"/>
      <c r="OFH191" s="319"/>
      <c r="OFI191" s="319"/>
      <c r="OFJ191" s="319"/>
      <c r="OFK191" s="333"/>
      <c r="OFL191" s="376"/>
      <c r="OFM191" s="376"/>
      <c r="OFN191" s="376"/>
      <c r="OFO191" s="321"/>
      <c r="OFP191" s="321"/>
      <c r="OFQ191" s="321"/>
      <c r="OFR191" s="376"/>
      <c r="OFS191" s="321"/>
      <c r="OFT191" s="321"/>
      <c r="OFU191" s="321"/>
      <c r="OFV191" s="321"/>
      <c r="OFW191" s="376"/>
      <c r="OFX191" s="319"/>
      <c r="OFY191" s="319"/>
      <c r="OFZ191" s="319"/>
      <c r="OGA191" s="333"/>
      <c r="OGB191" s="376"/>
      <c r="OGC191" s="376"/>
      <c r="OGD191" s="376"/>
      <c r="OGE191" s="321"/>
      <c r="OGF191" s="321"/>
      <c r="OGG191" s="321"/>
      <c r="OGH191" s="376"/>
      <c r="OGI191" s="321"/>
      <c r="OGJ191" s="321"/>
      <c r="OGK191" s="321"/>
      <c r="OGL191" s="321"/>
      <c r="OGM191" s="376"/>
      <c r="OGN191" s="319"/>
      <c r="OGO191" s="319"/>
      <c r="OGP191" s="319"/>
      <c r="OGQ191" s="333"/>
      <c r="OGR191" s="376"/>
      <c r="OGS191" s="376"/>
      <c r="OGT191" s="376"/>
      <c r="OGU191" s="321"/>
      <c r="OGV191" s="321"/>
      <c r="OGW191" s="321"/>
      <c r="OGX191" s="376"/>
      <c r="OGY191" s="321"/>
      <c r="OGZ191" s="321"/>
      <c r="OHA191" s="321"/>
      <c r="OHB191" s="321"/>
      <c r="OHC191" s="376"/>
      <c r="OHD191" s="319"/>
      <c r="OHE191" s="319"/>
      <c r="OHF191" s="319"/>
      <c r="OHG191" s="333"/>
      <c r="OHH191" s="376"/>
      <c r="OHI191" s="376"/>
      <c r="OHJ191" s="376"/>
      <c r="OHK191" s="321"/>
      <c r="OHL191" s="321"/>
      <c r="OHM191" s="321"/>
      <c r="OHN191" s="376"/>
      <c r="OHO191" s="321"/>
      <c r="OHP191" s="321"/>
      <c r="OHQ191" s="321"/>
      <c r="OHR191" s="321"/>
      <c r="OHS191" s="376"/>
      <c r="OHT191" s="319"/>
      <c r="OHU191" s="319"/>
      <c r="OHV191" s="319"/>
      <c r="OHW191" s="333"/>
      <c r="OHX191" s="376"/>
      <c r="OHY191" s="376"/>
      <c r="OHZ191" s="376"/>
      <c r="OIA191" s="321"/>
      <c r="OIB191" s="321"/>
      <c r="OIC191" s="321"/>
      <c r="OID191" s="376"/>
      <c r="OIE191" s="321"/>
      <c r="OIF191" s="321"/>
      <c r="OIG191" s="321"/>
      <c r="OIH191" s="321"/>
      <c r="OII191" s="376"/>
      <c r="OIJ191" s="319"/>
      <c r="OIK191" s="319"/>
      <c r="OIL191" s="319"/>
      <c r="OIM191" s="333"/>
      <c r="OIN191" s="376"/>
      <c r="OIO191" s="376"/>
      <c r="OIP191" s="376"/>
      <c r="OIQ191" s="321"/>
      <c r="OIR191" s="321"/>
      <c r="OIS191" s="321"/>
      <c r="OIT191" s="376"/>
      <c r="OIU191" s="321"/>
      <c r="OIV191" s="321"/>
      <c r="OIW191" s="321"/>
      <c r="OIX191" s="321"/>
      <c r="OIY191" s="376"/>
      <c r="OIZ191" s="319"/>
      <c r="OJA191" s="319"/>
      <c r="OJB191" s="319"/>
      <c r="OJC191" s="333"/>
      <c r="OJD191" s="376"/>
      <c r="OJE191" s="376"/>
      <c r="OJF191" s="376"/>
      <c r="OJG191" s="321"/>
      <c r="OJH191" s="321"/>
      <c r="OJI191" s="321"/>
      <c r="OJJ191" s="376"/>
      <c r="OJK191" s="321"/>
      <c r="OJL191" s="321"/>
      <c r="OJM191" s="321"/>
      <c r="OJN191" s="321"/>
      <c r="OJO191" s="376"/>
      <c r="OJP191" s="319"/>
      <c r="OJQ191" s="319"/>
      <c r="OJR191" s="319"/>
      <c r="OJS191" s="333"/>
      <c r="OJT191" s="376"/>
      <c r="OJU191" s="376"/>
      <c r="OJV191" s="376"/>
      <c r="OJW191" s="321"/>
      <c r="OJX191" s="321"/>
      <c r="OJY191" s="321"/>
      <c r="OJZ191" s="376"/>
      <c r="OKA191" s="321"/>
      <c r="OKB191" s="321"/>
      <c r="OKC191" s="321"/>
      <c r="OKD191" s="321"/>
      <c r="OKE191" s="376"/>
      <c r="OKF191" s="319"/>
      <c r="OKG191" s="319"/>
      <c r="OKH191" s="319"/>
      <c r="OKI191" s="333"/>
      <c r="OKJ191" s="376"/>
      <c r="OKK191" s="376"/>
      <c r="OKL191" s="376"/>
      <c r="OKM191" s="321"/>
      <c r="OKN191" s="321"/>
      <c r="OKO191" s="321"/>
      <c r="OKP191" s="376"/>
      <c r="OKQ191" s="321"/>
      <c r="OKR191" s="321"/>
      <c r="OKS191" s="321"/>
      <c r="OKT191" s="321"/>
      <c r="OKU191" s="376"/>
      <c r="OKV191" s="319"/>
      <c r="OKW191" s="319"/>
      <c r="OKX191" s="319"/>
      <c r="OKY191" s="333"/>
      <c r="OKZ191" s="376"/>
      <c r="OLA191" s="376"/>
      <c r="OLB191" s="376"/>
      <c r="OLC191" s="321"/>
      <c r="OLD191" s="321"/>
      <c r="OLE191" s="321"/>
      <c r="OLF191" s="376"/>
      <c r="OLG191" s="321"/>
      <c r="OLH191" s="321"/>
      <c r="OLI191" s="321"/>
      <c r="OLJ191" s="321"/>
      <c r="OLK191" s="376"/>
      <c r="OLL191" s="319"/>
      <c r="OLM191" s="319"/>
      <c r="OLN191" s="319"/>
      <c r="OLO191" s="333"/>
      <c r="OLP191" s="376"/>
      <c r="OLQ191" s="376"/>
      <c r="OLR191" s="376"/>
      <c r="OLS191" s="321"/>
      <c r="OLT191" s="321"/>
      <c r="OLU191" s="321"/>
      <c r="OLV191" s="376"/>
      <c r="OLW191" s="321"/>
      <c r="OLX191" s="321"/>
      <c r="OLY191" s="321"/>
      <c r="OLZ191" s="321"/>
      <c r="OMA191" s="376"/>
      <c r="OMB191" s="319"/>
      <c r="OMC191" s="319"/>
      <c r="OMD191" s="319"/>
      <c r="OME191" s="333"/>
      <c r="OMF191" s="376"/>
      <c r="OMG191" s="376"/>
      <c r="OMH191" s="376"/>
      <c r="OMI191" s="321"/>
      <c r="OMJ191" s="321"/>
      <c r="OMK191" s="321"/>
      <c r="OML191" s="376"/>
      <c r="OMM191" s="321"/>
      <c r="OMN191" s="321"/>
      <c r="OMO191" s="321"/>
      <c r="OMP191" s="321"/>
      <c r="OMQ191" s="376"/>
      <c r="OMR191" s="319"/>
      <c r="OMS191" s="319"/>
      <c r="OMT191" s="319"/>
      <c r="OMU191" s="333"/>
      <c r="OMV191" s="376"/>
      <c r="OMW191" s="376"/>
      <c r="OMX191" s="376"/>
      <c r="OMY191" s="321"/>
      <c r="OMZ191" s="321"/>
      <c r="ONA191" s="321"/>
      <c r="ONB191" s="376"/>
      <c r="ONC191" s="321"/>
      <c r="OND191" s="321"/>
      <c r="ONE191" s="321"/>
      <c r="ONF191" s="321"/>
      <c r="ONG191" s="376"/>
      <c r="ONH191" s="319"/>
      <c r="ONI191" s="319"/>
      <c r="ONJ191" s="319"/>
      <c r="ONK191" s="333"/>
      <c r="ONL191" s="376"/>
      <c r="ONM191" s="376"/>
      <c r="ONN191" s="376"/>
      <c r="ONO191" s="321"/>
      <c r="ONP191" s="321"/>
      <c r="ONQ191" s="321"/>
      <c r="ONR191" s="376"/>
      <c r="ONS191" s="321"/>
      <c r="ONT191" s="321"/>
      <c r="ONU191" s="321"/>
      <c r="ONV191" s="321"/>
      <c r="ONW191" s="376"/>
      <c r="ONX191" s="319"/>
      <c r="ONY191" s="319"/>
      <c r="ONZ191" s="319"/>
      <c r="OOA191" s="333"/>
      <c r="OOB191" s="376"/>
      <c r="OOC191" s="376"/>
      <c r="OOD191" s="376"/>
      <c r="OOE191" s="321"/>
      <c r="OOF191" s="321"/>
      <c r="OOG191" s="321"/>
      <c r="OOH191" s="376"/>
      <c r="OOI191" s="321"/>
      <c r="OOJ191" s="321"/>
      <c r="OOK191" s="321"/>
      <c r="OOL191" s="321"/>
      <c r="OOM191" s="376"/>
      <c r="OON191" s="319"/>
      <c r="OOO191" s="319"/>
      <c r="OOP191" s="319"/>
      <c r="OOQ191" s="333"/>
      <c r="OOR191" s="376"/>
      <c r="OOS191" s="376"/>
      <c r="OOT191" s="376"/>
      <c r="OOU191" s="321"/>
      <c r="OOV191" s="321"/>
      <c r="OOW191" s="321"/>
      <c r="OOX191" s="376"/>
      <c r="OOY191" s="321"/>
      <c r="OOZ191" s="321"/>
      <c r="OPA191" s="321"/>
      <c r="OPB191" s="321"/>
      <c r="OPC191" s="376"/>
      <c r="OPD191" s="319"/>
      <c r="OPE191" s="319"/>
      <c r="OPF191" s="319"/>
      <c r="OPG191" s="333"/>
      <c r="OPH191" s="376"/>
      <c r="OPI191" s="376"/>
      <c r="OPJ191" s="376"/>
      <c r="OPK191" s="321"/>
      <c r="OPL191" s="321"/>
      <c r="OPM191" s="321"/>
      <c r="OPN191" s="376"/>
      <c r="OPO191" s="321"/>
      <c r="OPP191" s="321"/>
      <c r="OPQ191" s="321"/>
      <c r="OPR191" s="321"/>
      <c r="OPS191" s="376"/>
      <c r="OPT191" s="319"/>
      <c r="OPU191" s="319"/>
      <c r="OPV191" s="319"/>
      <c r="OPW191" s="333"/>
      <c r="OPX191" s="376"/>
      <c r="OPY191" s="376"/>
      <c r="OPZ191" s="376"/>
      <c r="OQA191" s="321"/>
      <c r="OQB191" s="321"/>
      <c r="OQC191" s="321"/>
      <c r="OQD191" s="376"/>
      <c r="OQE191" s="321"/>
      <c r="OQF191" s="321"/>
      <c r="OQG191" s="321"/>
      <c r="OQH191" s="321"/>
      <c r="OQI191" s="376"/>
      <c r="OQJ191" s="319"/>
      <c r="OQK191" s="319"/>
      <c r="OQL191" s="319"/>
      <c r="OQM191" s="333"/>
      <c r="OQN191" s="376"/>
      <c r="OQO191" s="376"/>
      <c r="OQP191" s="376"/>
      <c r="OQQ191" s="321"/>
      <c r="OQR191" s="321"/>
      <c r="OQS191" s="321"/>
      <c r="OQT191" s="376"/>
      <c r="OQU191" s="321"/>
      <c r="OQV191" s="321"/>
      <c r="OQW191" s="321"/>
      <c r="OQX191" s="321"/>
      <c r="OQY191" s="376"/>
      <c r="OQZ191" s="319"/>
      <c r="ORA191" s="319"/>
      <c r="ORB191" s="319"/>
      <c r="ORC191" s="333"/>
      <c r="ORD191" s="376"/>
      <c r="ORE191" s="376"/>
      <c r="ORF191" s="376"/>
      <c r="ORG191" s="321"/>
      <c r="ORH191" s="321"/>
      <c r="ORI191" s="321"/>
      <c r="ORJ191" s="376"/>
      <c r="ORK191" s="321"/>
      <c r="ORL191" s="321"/>
      <c r="ORM191" s="321"/>
      <c r="ORN191" s="321"/>
      <c r="ORO191" s="376"/>
      <c r="ORP191" s="319"/>
      <c r="ORQ191" s="319"/>
      <c r="ORR191" s="319"/>
      <c r="ORS191" s="333"/>
      <c r="ORT191" s="376"/>
      <c r="ORU191" s="376"/>
      <c r="ORV191" s="376"/>
      <c r="ORW191" s="321"/>
      <c r="ORX191" s="321"/>
      <c r="ORY191" s="321"/>
      <c r="ORZ191" s="376"/>
      <c r="OSA191" s="321"/>
      <c r="OSB191" s="321"/>
      <c r="OSC191" s="321"/>
      <c r="OSD191" s="321"/>
      <c r="OSE191" s="376"/>
      <c r="OSF191" s="319"/>
      <c r="OSG191" s="319"/>
      <c r="OSH191" s="319"/>
      <c r="OSI191" s="333"/>
      <c r="OSJ191" s="376"/>
      <c r="OSK191" s="376"/>
      <c r="OSL191" s="376"/>
      <c r="OSM191" s="321"/>
      <c r="OSN191" s="321"/>
      <c r="OSO191" s="321"/>
      <c r="OSP191" s="376"/>
      <c r="OSQ191" s="321"/>
      <c r="OSR191" s="321"/>
      <c r="OSS191" s="321"/>
      <c r="OST191" s="321"/>
      <c r="OSU191" s="376"/>
      <c r="OSV191" s="319"/>
      <c r="OSW191" s="319"/>
      <c r="OSX191" s="319"/>
      <c r="OSY191" s="333"/>
      <c r="OSZ191" s="376"/>
      <c r="OTA191" s="376"/>
      <c r="OTB191" s="376"/>
      <c r="OTC191" s="321"/>
      <c r="OTD191" s="321"/>
      <c r="OTE191" s="321"/>
      <c r="OTF191" s="376"/>
      <c r="OTG191" s="321"/>
      <c r="OTH191" s="321"/>
      <c r="OTI191" s="321"/>
      <c r="OTJ191" s="321"/>
      <c r="OTK191" s="376"/>
      <c r="OTL191" s="319"/>
      <c r="OTM191" s="319"/>
      <c r="OTN191" s="319"/>
      <c r="OTO191" s="333"/>
      <c r="OTP191" s="376"/>
      <c r="OTQ191" s="376"/>
      <c r="OTR191" s="376"/>
      <c r="OTS191" s="321"/>
      <c r="OTT191" s="321"/>
      <c r="OTU191" s="321"/>
      <c r="OTV191" s="376"/>
      <c r="OTW191" s="321"/>
      <c r="OTX191" s="321"/>
      <c r="OTY191" s="321"/>
      <c r="OTZ191" s="321"/>
      <c r="OUA191" s="376"/>
      <c r="OUB191" s="319"/>
      <c r="OUC191" s="319"/>
      <c r="OUD191" s="319"/>
      <c r="OUE191" s="333"/>
      <c r="OUF191" s="376"/>
      <c r="OUG191" s="376"/>
      <c r="OUH191" s="376"/>
      <c r="OUI191" s="321"/>
      <c r="OUJ191" s="321"/>
      <c r="OUK191" s="321"/>
      <c r="OUL191" s="376"/>
      <c r="OUM191" s="321"/>
      <c r="OUN191" s="321"/>
      <c r="OUO191" s="321"/>
      <c r="OUP191" s="321"/>
      <c r="OUQ191" s="376"/>
      <c r="OUR191" s="319"/>
      <c r="OUS191" s="319"/>
      <c r="OUT191" s="319"/>
      <c r="OUU191" s="333"/>
      <c r="OUV191" s="376"/>
      <c r="OUW191" s="376"/>
      <c r="OUX191" s="376"/>
      <c r="OUY191" s="321"/>
      <c r="OUZ191" s="321"/>
      <c r="OVA191" s="321"/>
      <c r="OVB191" s="376"/>
      <c r="OVC191" s="321"/>
      <c r="OVD191" s="321"/>
      <c r="OVE191" s="321"/>
      <c r="OVF191" s="321"/>
      <c r="OVG191" s="376"/>
      <c r="OVH191" s="319"/>
      <c r="OVI191" s="319"/>
      <c r="OVJ191" s="319"/>
      <c r="OVK191" s="333"/>
      <c r="OVL191" s="376"/>
      <c r="OVM191" s="376"/>
      <c r="OVN191" s="376"/>
      <c r="OVO191" s="321"/>
      <c r="OVP191" s="321"/>
      <c r="OVQ191" s="321"/>
      <c r="OVR191" s="376"/>
      <c r="OVS191" s="321"/>
      <c r="OVT191" s="321"/>
      <c r="OVU191" s="321"/>
      <c r="OVV191" s="321"/>
      <c r="OVW191" s="376"/>
      <c r="OVX191" s="319"/>
      <c r="OVY191" s="319"/>
      <c r="OVZ191" s="319"/>
      <c r="OWA191" s="333"/>
      <c r="OWB191" s="376"/>
      <c r="OWC191" s="376"/>
      <c r="OWD191" s="376"/>
      <c r="OWE191" s="321"/>
      <c r="OWF191" s="321"/>
      <c r="OWG191" s="321"/>
      <c r="OWH191" s="376"/>
      <c r="OWI191" s="321"/>
      <c r="OWJ191" s="321"/>
      <c r="OWK191" s="321"/>
      <c r="OWL191" s="321"/>
      <c r="OWM191" s="376"/>
      <c r="OWN191" s="319"/>
      <c r="OWO191" s="319"/>
      <c r="OWP191" s="319"/>
      <c r="OWQ191" s="333"/>
      <c r="OWR191" s="376"/>
      <c r="OWS191" s="376"/>
      <c r="OWT191" s="376"/>
      <c r="OWU191" s="321"/>
      <c r="OWV191" s="321"/>
      <c r="OWW191" s="321"/>
      <c r="OWX191" s="376"/>
      <c r="OWY191" s="321"/>
      <c r="OWZ191" s="321"/>
      <c r="OXA191" s="321"/>
      <c r="OXB191" s="321"/>
      <c r="OXC191" s="376"/>
      <c r="OXD191" s="319"/>
      <c r="OXE191" s="319"/>
      <c r="OXF191" s="319"/>
      <c r="OXG191" s="333"/>
      <c r="OXH191" s="376"/>
      <c r="OXI191" s="376"/>
      <c r="OXJ191" s="376"/>
      <c r="OXK191" s="321"/>
      <c r="OXL191" s="321"/>
      <c r="OXM191" s="321"/>
      <c r="OXN191" s="376"/>
      <c r="OXO191" s="321"/>
      <c r="OXP191" s="321"/>
      <c r="OXQ191" s="321"/>
      <c r="OXR191" s="321"/>
      <c r="OXS191" s="376"/>
      <c r="OXT191" s="319"/>
      <c r="OXU191" s="319"/>
      <c r="OXV191" s="319"/>
      <c r="OXW191" s="333"/>
      <c r="OXX191" s="376"/>
      <c r="OXY191" s="376"/>
      <c r="OXZ191" s="376"/>
      <c r="OYA191" s="321"/>
      <c r="OYB191" s="321"/>
      <c r="OYC191" s="321"/>
      <c r="OYD191" s="376"/>
      <c r="OYE191" s="321"/>
      <c r="OYF191" s="321"/>
      <c r="OYG191" s="321"/>
      <c r="OYH191" s="321"/>
      <c r="OYI191" s="376"/>
      <c r="OYJ191" s="319"/>
      <c r="OYK191" s="319"/>
      <c r="OYL191" s="319"/>
      <c r="OYM191" s="333"/>
      <c r="OYN191" s="376"/>
      <c r="OYO191" s="376"/>
      <c r="OYP191" s="376"/>
      <c r="OYQ191" s="321"/>
      <c r="OYR191" s="321"/>
      <c r="OYS191" s="321"/>
      <c r="OYT191" s="376"/>
      <c r="OYU191" s="321"/>
      <c r="OYV191" s="321"/>
      <c r="OYW191" s="321"/>
      <c r="OYX191" s="321"/>
      <c r="OYY191" s="376"/>
      <c r="OYZ191" s="319"/>
      <c r="OZA191" s="319"/>
      <c r="OZB191" s="319"/>
      <c r="OZC191" s="333"/>
      <c r="OZD191" s="376"/>
      <c r="OZE191" s="376"/>
      <c r="OZF191" s="376"/>
      <c r="OZG191" s="321"/>
      <c r="OZH191" s="321"/>
      <c r="OZI191" s="321"/>
      <c r="OZJ191" s="376"/>
      <c r="OZK191" s="321"/>
      <c r="OZL191" s="321"/>
      <c r="OZM191" s="321"/>
      <c r="OZN191" s="321"/>
      <c r="OZO191" s="376"/>
      <c r="OZP191" s="319"/>
      <c r="OZQ191" s="319"/>
      <c r="OZR191" s="319"/>
      <c r="OZS191" s="333"/>
      <c r="OZT191" s="376"/>
      <c r="OZU191" s="376"/>
      <c r="OZV191" s="376"/>
      <c r="OZW191" s="321"/>
      <c r="OZX191" s="321"/>
      <c r="OZY191" s="321"/>
      <c r="OZZ191" s="376"/>
      <c r="PAA191" s="321"/>
      <c r="PAB191" s="321"/>
      <c r="PAC191" s="321"/>
      <c r="PAD191" s="321"/>
      <c r="PAE191" s="376"/>
      <c r="PAF191" s="319"/>
      <c r="PAG191" s="319"/>
      <c r="PAH191" s="319"/>
      <c r="PAI191" s="333"/>
      <c r="PAJ191" s="376"/>
      <c r="PAK191" s="376"/>
      <c r="PAL191" s="376"/>
      <c r="PAM191" s="321"/>
      <c r="PAN191" s="321"/>
      <c r="PAO191" s="321"/>
      <c r="PAP191" s="376"/>
      <c r="PAQ191" s="321"/>
      <c r="PAR191" s="321"/>
      <c r="PAS191" s="321"/>
      <c r="PAT191" s="321"/>
      <c r="PAU191" s="376"/>
      <c r="PAV191" s="319"/>
      <c r="PAW191" s="319"/>
      <c r="PAX191" s="319"/>
      <c r="PAY191" s="333"/>
      <c r="PAZ191" s="376"/>
      <c r="PBA191" s="376"/>
      <c r="PBB191" s="376"/>
      <c r="PBC191" s="321"/>
      <c r="PBD191" s="321"/>
      <c r="PBE191" s="321"/>
      <c r="PBF191" s="376"/>
      <c r="PBG191" s="321"/>
      <c r="PBH191" s="321"/>
      <c r="PBI191" s="321"/>
      <c r="PBJ191" s="321"/>
      <c r="PBK191" s="376"/>
      <c r="PBL191" s="319"/>
      <c r="PBM191" s="319"/>
      <c r="PBN191" s="319"/>
      <c r="PBO191" s="333"/>
      <c r="PBP191" s="376"/>
      <c r="PBQ191" s="376"/>
      <c r="PBR191" s="376"/>
      <c r="PBS191" s="321"/>
      <c r="PBT191" s="321"/>
      <c r="PBU191" s="321"/>
      <c r="PBV191" s="376"/>
      <c r="PBW191" s="321"/>
      <c r="PBX191" s="321"/>
      <c r="PBY191" s="321"/>
      <c r="PBZ191" s="321"/>
      <c r="PCA191" s="376"/>
      <c r="PCB191" s="319"/>
      <c r="PCC191" s="319"/>
      <c r="PCD191" s="319"/>
      <c r="PCE191" s="333"/>
      <c r="PCF191" s="376"/>
      <c r="PCG191" s="376"/>
      <c r="PCH191" s="376"/>
      <c r="PCI191" s="321"/>
      <c r="PCJ191" s="321"/>
      <c r="PCK191" s="321"/>
      <c r="PCL191" s="376"/>
      <c r="PCM191" s="321"/>
      <c r="PCN191" s="321"/>
      <c r="PCO191" s="321"/>
      <c r="PCP191" s="321"/>
      <c r="PCQ191" s="376"/>
      <c r="PCR191" s="319"/>
      <c r="PCS191" s="319"/>
      <c r="PCT191" s="319"/>
      <c r="PCU191" s="333"/>
      <c r="PCV191" s="376"/>
      <c r="PCW191" s="376"/>
      <c r="PCX191" s="376"/>
      <c r="PCY191" s="321"/>
      <c r="PCZ191" s="321"/>
      <c r="PDA191" s="321"/>
      <c r="PDB191" s="376"/>
      <c r="PDC191" s="321"/>
      <c r="PDD191" s="321"/>
      <c r="PDE191" s="321"/>
      <c r="PDF191" s="321"/>
      <c r="PDG191" s="376"/>
      <c r="PDH191" s="319"/>
      <c r="PDI191" s="319"/>
      <c r="PDJ191" s="319"/>
      <c r="PDK191" s="333"/>
      <c r="PDL191" s="376"/>
      <c r="PDM191" s="376"/>
      <c r="PDN191" s="376"/>
      <c r="PDO191" s="321"/>
      <c r="PDP191" s="321"/>
      <c r="PDQ191" s="321"/>
      <c r="PDR191" s="376"/>
      <c r="PDS191" s="321"/>
      <c r="PDT191" s="321"/>
      <c r="PDU191" s="321"/>
      <c r="PDV191" s="321"/>
      <c r="PDW191" s="376"/>
      <c r="PDX191" s="319"/>
      <c r="PDY191" s="319"/>
      <c r="PDZ191" s="319"/>
      <c r="PEA191" s="333"/>
      <c r="PEB191" s="376"/>
      <c r="PEC191" s="376"/>
      <c r="PED191" s="376"/>
      <c r="PEE191" s="321"/>
      <c r="PEF191" s="321"/>
      <c r="PEG191" s="321"/>
      <c r="PEH191" s="376"/>
      <c r="PEI191" s="321"/>
      <c r="PEJ191" s="321"/>
      <c r="PEK191" s="321"/>
      <c r="PEL191" s="321"/>
      <c r="PEM191" s="376"/>
      <c r="PEN191" s="319"/>
      <c r="PEO191" s="319"/>
      <c r="PEP191" s="319"/>
      <c r="PEQ191" s="333"/>
      <c r="PER191" s="376"/>
      <c r="PES191" s="376"/>
      <c r="PET191" s="376"/>
      <c r="PEU191" s="321"/>
      <c r="PEV191" s="321"/>
      <c r="PEW191" s="321"/>
      <c r="PEX191" s="376"/>
      <c r="PEY191" s="321"/>
      <c r="PEZ191" s="321"/>
      <c r="PFA191" s="321"/>
      <c r="PFB191" s="321"/>
      <c r="PFC191" s="376"/>
      <c r="PFD191" s="319"/>
      <c r="PFE191" s="319"/>
      <c r="PFF191" s="319"/>
      <c r="PFG191" s="333"/>
      <c r="PFH191" s="376"/>
      <c r="PFI191" s="376"/>
      <c r="PFJ191" s="376"/>
      <c r="PFK191" s="321"/>
      <c r="PFL191" s="321"/>
      <c r="PFM191" s="321"/>
      <c r="PFN191" s="376"/>
      <c r="PFO191" s="321"/>
      <c r="PFP191" s="321"/>
      <c r="PFQ191" s="321"/>
      <c r="PFR191" s="321"/>
      <c r="PFS191" s="376"/>
      <c r="PFT191" s="319"/>
      <c r="PFU191" s="319"/>
      <c r="PFV191" s="319"/>
      <c r="PFW191" s="333"/>
      <c r="PFX191" s="376"/>
      <c r="PFY191" s="376"/>
      <c r="PFZ191" s="376"/>
      <c r="PGA191" s="321"/>
      <c r="PGB191" s="321"/>
      <c r="PGC191" s="321"/>
      <c r="PGD191" s="376"/>
      <c r="PGE191" s="321"/>
      <c r="PGF191" s="321"/>
      <c r="PGG191" s="321"/>
      <c r="PGH191" s="321"/>
      <c r="PGI191" s="376"/>
      <c r="PGJ191" s="319"/>
      <c r="PGK191" s="319"/>
      <c r="PGL191" s="319"/>
      <c r="PGM191" s="333"/>
      <c r="PGN191" s="376"/>
      <c r="PGO191" s="376"/>
      <c r="PGP191" s="376"/>
      <c r="PGQ191" s="321"/>
      <c r="PGR191" s="321"/>
      <c r="PGS191" s="321"/>
      <c r="PGT191" s="376"/>
      <c r="PGU191" s="321"/>
      <c r="PGV191" s="321"/>
      <c r="PGW191" s="321"/>
      <c r="PGX191" s="321"/>
      <c r="PGY191" s="376"/>
      <c r="PGZ191" s="319"/>
      <c r="PHA191" s="319"/>
      <c r="PHB191" s="319"/>
      <c r="PHC191" s="333"/>
      <c r="PHD191" s="376"/>
      <c r="PHE191" s="376"/>
      <c r="PHF191" s="376"/>
      <c r="PHG191" s="321"/>
      <c r="PHH191" s="321"/>
      <c r="PHI191" s="321"/>
      <c r="PHJ191" s="376"/>
      <c r="PHK191" s="321"/>
      <c r="PHL191" s="321"/>
      <c r="PHM191" s="321"/>
      <c r="PHN191" s="321"/>
      <c r="PHO191" s="376"/>
      <c r="PHP191" s="319"/>
      <c r="PHQ191" s="319"/>
      <c r="PHR191" s="319"/>
      <c r="PHS191" s="333"/>
      <c r="PHT191" s="376"/>
      <c r="PHU191" s="376"/>
      <c r="PHV191" s="376"/>
      <c r="PHW191" s="321"/>
      <c r="PHX191" s="321"/>
      <c r="PHY191" s="321"/>
      <c r="PHZ191" s="376"/>
      <c r="PIA191" s="321"/>
      <c r="PIB191" s="321"/>
      <c r="PIC191" s="321"/>
      <c r="PID191" s="321"/>
      <c r="PIE191" s="376"/>
      <c r="PIF191" s="319"/>
      <c r="PIG191" s="319"/>
      <c r="PIH191" s="319"/>
      <c r="PII191" s="333"/>
      <c r="PIJ191" s="376"/>
      <c r="PIK191" s="376"/>
      <c r="PIL191" s="376"/>
      <c r="PIM191" s="321"/>
      <c r="PIN191" s="321"/>
      <c r="PIO191" s="321"/>
      <c r="PIP191" s="376"/>
      <c r="PIQ191" s="321"/>
      <c r="PIR191" s="321"/>
      <c r="PIS191" s="321"/>
      <c r="PIT191" s="321"/>
      <c r="PIU191" s="376"/>
      <c r="PIV191" s="319"/>
      <c r="PIW191" s="319"/>
      <c r="PIX191" s="319"/>
      <c r="PIY191" s="333"/>
      <c r="PIZ191" s="376"/>
      <c r="PJA191" s="376"/>
      <c r="PJB191" s="376"/>
      <c r="PJC191" s="321"/>
      <c r="PJD191" s="321"/>
      <c r="PJE191" s="321"/>
      <c r="PJF191" s="376"/>
      <c r="PJG191" s="321"/>
      <c r="PJH191" s="321"/>
      <c r="PJI191" s="321"/>
      <c r="PJJ191" s="321"/>
      <c r="PJK191" s="376"/>
      <c r="PJL191" s="319"/>
      <c r="PJM191" s="319"/>
      <c r="PJN191" s="319"/>
      <c r="PJO191" s="333"/>
      <c r="PJP191" s="376"/>
      <c r="PJQ191" s="376"/>
      <c r="PJR191" s="376"/>
      <c r="PJS191" s="321"/>
      <c r="PJT191" s="321"/>
      <c r="PJU191" s="321"/>
      <c r="PJV191" s="376"/>
      <c r="PJW191" s="321"/>
      <c r="PJX191" s="321"/>
      <c r="PJY191" s="321"/>
      <c r="PJZ191" s="321"/>
      <c r="PKA191" s="376"/>
      <c r="PKB191" s="319"/>
      <c r="PKC191" s="319"/>
      <c r="PKD191" s="319"/>
      <c r="PKE191" s="333"/>
      <c r="PKF191" s="376"/>
      <c r="PKG191" s="376"/>
      <c r="PKH191" s="376"/>
      <c r="PKI191" s="321"/>
      <c r="PKJ191" s="321"/>
      <c r="PKK191" s="321"/>
      <c r="PKL191" s="376"/>
      <c r="PKM191" s="321"/>
      <c r="PKN191" s="321"/>
      <c r="PKO191" s="321"/>
      <c r="PKP191" s="321"/>
      <c r="PKQ191" s="376"/>
      <c r="PKR191" s="319"/>
      <c r="PKS191" s="319"/>
      <c r="PKT191" s="319"/>
      <c r="PKU191" s="333"/>
      <c r="PKV191" s="376"/>
      <c r="PKW191" s="376"/>
      <c r="PKX191" s="376"/>
      <c r="PKY191" s="321"/>
      <c r="PKZ191" s="321"/>
      <c r="PLA191" s="321"/>
      <c r="PLB191" s="376"/>
      <c r="PLC191" s="321"/>
      <c r="PLD191" s="321"/>
      <c r="PLE191" s="321"/>
      <c r="PLF191" s="321"/>
      <c r="PLG191" s="376"/>
      <c r="PLH191" s="319"/>
      <c r="PLI191" s="319"/>
      <c r="PLJ191" s="319"/>
      <c r="PLK191" s="333"/>
      <c r="PLL191" s="376"/>
      <c r="PLM191" s="376"/>
      <c r="PLN191" s="376"/>
      <c r="PLO191" s="321"/>
      <c r="PLP191" s="321"/>
      <c r="PLQ191" s="321"/>
      <c r="PLR191" s="376"/>
      <c r="PLS191" s="321"/>
      <c r="PLT191" s="321"/>
      <c r="PLU191" s="321"/>
      <c r="PLV191" s="321"/>
      <c r="PLW191" s="376"/>
      <c r="PLX191" s="319"/>
      <c r="PLY191" s="319"/>
      <c r="PLZ191" s="319"/>
      <c r="PMA191" s="333"/>
      <c r="PMB191" s="376"/>
      <c r="PMC191" s="376"/>
      <c r="PMD191" s="376"/>
      <c r="PME191" s="321"/>
      <c r="PMF191" s="321"/>
      <c r="PMG191" s="321"/>
      <c r="PMH191" s="376"/>
      <c r="PMI191" s="321"/>
      <c r="PMJ191" s="321"/>
      <c r="PMK191" s="321"/>
      <c r="PML191" s="321"/>
      <c r="PMM191" s="376"/>
      <c r="PMN191" s="319"/>
      <c r="PMO191" s="319"/>
      <c r="PMP191" s="319"/>
      <c r="PMQ191" s="333"/>
      <c r="PMR191" s="376"/>
      <c r="PMS191" s="376"/>
      <c r="PMT191" s="376"/>
      <c r="PMU191" s="321"/>
      <c r="PMV191" s="321"/>
      <c r="PMW191" s="321"/>
      <c r="PMX191" s="376"/>
      <c r="PMY191" s="321"/>
      <c r="PMZ191" s="321"/>
      <c r="PNA191" s="321"/>
      <c r="PNB191" s="321"/>
      <c r="PNC191" s="376"/>
      <c r="PND191" s="319"/>
      <c r="PNE191" s="319"/>
      <c r="PNF191" s="319"/>
      <c r="PNG191" s="333"/>
      <c r="PNH191" s="376"/>
      <c r="PNI191" s="376"/>
      <c r="PNJ191" s="376"/>
      <c r="PNK191" s="321"/>
      <c r="PNL191" s="321"/>
      <c r="PNM191" s="321"/>
      <c r="PNN191" s="376"/>
      <c r="PNO191" s="321"/>
      <c r="PNP191" s="321"/>
      <c r="PNQ191" s="321"/>
      <c r="PNR191" s="321"/>
      <c r="PNS191" s="376"/>
      <c r="PNT191" s="319"/>
      <c r="PNU191" s="319"/>
      <c r="PNV191" s="319"/>
      <c r="PNW191" s="333"/>
      <c r="PNX191" s="376"/>
      <c r="PNY191" s="376"/>
      <c r="PNZ191" s="376"/>
      <c r="POA191" s="321"/>
      <c r="POB191" s="321"/>
      <c r="POC191" s="321"/>
      <c r="POD191" s="376"/>
      <c r="POE191" s="321"/>
      <c r="POF191" s="321"/>
      <c r="POG191" s="321"/>
      <c r="POH191" s="321"/>
      <c r="POI191" s="376"/>
      <c r="POJ191" s="319"/>
      <c r="POK191" s="319"/>
      <c r="POL191" s="319"/>
      <c r="POM191" s="333"/>
      <c r="PON191" s="376"/>
      <c r="POO191" s="376"/>
      <c r="POP191" s="376"/>
      <c r="POQ191" s="321"/>
      <c r="POR191" s="321"/>
      <c r="POS191" s="321"/>
      <c r="POT191" s="376"/>
      <c r="POU191" s="321"/>
      <c r="POV191" s="321"/>
      <c r="POW191" s="321"/>
      <c r="POX191" s="321"/>
      <c r="POY191" s="376"/>
      <c r="POZ191" s="319"/>
      <c r="PPA191" s="319"/>
      <c r="PPB191" s="319"/>
      <c r="PPC191" s="333"/>
      <c r="PPD191" s="376"/>
      <c r="PPE191" s="376"/>
      <c r="PPF191" s="376"/>
      <c r="PPG191" s="321"/>
      <c r="PPH191" s="321"/>
      <c r="PPI191" s="321"/>
      <c r="PPJ191" s="376"/>
      <c r="PPK191" s="321"/>
      <c r="PPL191" s="321"/>
      <c r="PPM191" s="321"/>
      <c r="PPN191" s="321"/>
      <c r="PPO191" s="376"/>
      <c r="PPP191" s="319"/>
      <c r="PPQ191" s="319"/>
      <c r="PPR191" s="319"/>
      <c r="PPS191" s="333"/>
      <c r="PPT191" s="376"/>
      <c r="PPU191" s="376"/>
      <c r="PPV191" s="376"/>
      <c r="PPW191" s="321"/>
      <c r="PPX191" s="321"/>
      <c r="PPY191" s="321"/>
      <c r="PPZ191" s="376"/>
      <c r="PQA191" s="321"/>
      <c r="PQB191" s="321"/>
      <c r="PQC191" s="321"/>
      <c r="PQD191" s="321"/>
      <c r="PQE191" s="376"/>
      <c r="PQF191" s="319"/>
      <c r="PQG191" s="319"/>
      <c r="PQH191" s="319"/>
      <c r="PQI191" s="333"/>
      <c r="PQJ191" s="376"/>
      <c r="PQK191" s="376"/>
      <c r="PQL191" s="376"/>
      <c r="PQM191" s="321"/>
      <c r="PQN191" s="321"/>
      <c r="PQO191" s="321"/>
      <c r="PQP191" s="376"/>
      <c r="PQQ191" s="321"/>
      <c r="PQR191" s="321"/>
      <c r="PQS191" s="321"/>
      <c r="PQT191" s="321"/>
      <c r="PQU191" s="376"/>
      <c r="PQV191" s="319"/>
      <c r="PQW191" s="319"/>
      <c r="PQX191" s="319"/>
      <c r="PQY191" s="333"/>
      <c r="PQZ191" s="376"/>
      <c r="PRA191" s="376"/>
      <c r="PRB191" s="376"/>
      <c r="PRC191" s="321"/>
      <c r="PRD191" s="321"/>
      <c r="PRE191" s="321"/>
      <c r="PRF191" s="376"/>
      <c r="PRG191" s="321"/>
      <c r="PRH191" s="321"/>
      <c r="PRI191" s="321"/>
      <c r="PRJ191" s="321"/>
      <c r="PRK191" s="376"/>
      <c r="PRL191" s="319"/>
      <c r="PRM191" s="319"/>
      <c r="PRN191" s="319"/>
      <c r="PRO191" s="333"/>
      <c r="PRP191" s="376"/>
      <c r="PRQ191" s="376"/>
      <c r="PRR191" s="376"/>
      <c r="PRS191" s="321"/>
      <c r="PRT191" s="321"/>
      <c r="PRU191" s="321"/>
      <c r="PRV191" s="376"/>
      <c r="PRW191" s="321"/>
      <c r="PRX191" s="321"/>
      <c r="PRY191" s="321"/>
      <c r="PRZ191" s="321"/>
      <c r="PSA191" s="376"/>
      <c r="PSB191" s="319"/>
      <c r="PSC191" s="319"/>
      <c r="PSD191" s="319"/>
      <c r="PSE191" s="333"/>
      <c r="PSF191" s="376"/>
      <c r="PSG191" s="376"/>
      <c r="PSH191" s="376"/>
      <c r="PSI191" s="321"/>
      <c r="PSJ191" s="321"/>
      <c r="PSK191" s="321"/>
      <c r="PSL191" s="376"/>
      <c r="PSM191" s="321"/>
      <c r="PSN191" s="321"/>
      <c r="PSO191" s="321"/>
      <c r="PSP191" s="321"/>
      <c r="PSQ191" s="376"/>
      <c r="PSR191" s="319"/>
      <c r="PSS191" s="319"/>
      <c r="PST191" s="319"/>
      <c r="PSU191" s="333"/>
      <c r="PSV191" s="376"/>
      <c r="PSW191" s="376"/>
      <c r="PSX191" s="376"/>
      <c r="PSY191" s="321"/>
      <c r="PSZ191" s="321"/>
      <c r="PTA191" s="321"/>
      <c r="PTB191" s="376"/>
      <c r="PTC191" s="321"/>
      <c r="PTD191" s="321"/>
      <c r="PTE191" s="321"/>
      <c r="PTF191" s="321"/>
      <c r="PTG191" s="376"/>
      <c r="PTH191" s="319"/>
      <c r="PTI191" s="319"/>
      <c r="PTJ191" s="319"/>
      <c r="PTK191" s="333"/>
      <c r="PTL191" s="376"/>
      <c r="PTM191" s="376"/>
      <c r="PTN191" s="376"/>
      <c r="PTO191" s="321"/>
      <c r="PTP191" s="321"/>
      <c r="PTQ191" s="321"/>
      <c r="PTR191" s="376"/>
      <c r="PTS191" s="321"/>
      <c r="PTT191" s="321"/>
      <c r="PTU191" s="321"/>
      <c r="PTV191" s="321"/>
      <c r="PTW191" s="376"/>
      <c r="PTX191" s="319"/>
      <c r="PTY191" s="319"/>
      <c r="PTZ191" s="319"/>
      <c r="PUA191" s="333"/>
      <c r="PUB191" s="376"/>
      <c r="PUC191" s="376"/>
      <c r="PUD191" s="376"/>
      <c r="PUE191" s="321"/>
      <c r="PUF191" s="321"/>
      <c r="PUG191" s="321"/>
      <c r="PUH191" s="376"/>
      <c r="PUI191" s="321"/>
      <c r="PUJ191" s="321"/>
      <c r="PUK191" s="321"/>
      <c r="PUL191" s="321"/>
      <c r="PUM191" s="376"/>
      <c r="PUN191" s="319"/>
      <c r="PUO191" s="319"/>
      <c r="PUP191" s="319"/>
      <c r="PUQ191" s="333"/>
      <c r="PUR191" s="376"/>
      <c r="PUS191" s="376"/>
      <c r="PUT191" s="376"/>
      <c r="PUU191" s="321"/>
      <c r="PUV191" s="321"/>
      <c r="PUW191" s="321"/>
      <c r="PUX191" s="376"/>
      <c r="PUY191" s="321"/>
      <c r="PUZ191" s="321"/>
      <c r="PVA191" s="321"/>
      <c r="PVB191" s="321"/>
      <c r="PVC191" s="376"/>
      <c r="PVD191" s="319"/>
      <c r="PVE191" s="319"/>
      <c r="PVF191" s="319"/>
      <c r="PVG191" s="333"/>
      <c r="PVH191" s="376"/>
      <c r="PVI191" s="376"/>
      <c r="PVJ191" s="376"/>
      <c r="PVK191" s="321"/>
      <c r="PVL191" s="321"/>
      <c r="PVM191" s="321"/>
      <c r="PVN191" s="376"/>
      <c r="PVO191" s="321"/>
      <c r="PVP191" s="321"/>
      <c r="PVQ191" s="321"/>
      <c r="PVR191" s="321"/>
      <c r="PVS191" s="376"/>
      <c r="PVT191" s="319"/>
      <c r="PVU191" s="319"/>
      <c r="PVV191" s="319"/>
      <c r="PVW191" s="333"/>
      <c r="PVX191" s="376"/>
      <c r="PVY191" s="376"/>
      <c r="PVZ191" s="376"/>
      <c r="PWA191" s="321"/>
      <c r="PWB191" s="321"/>
      <c r="PWC191" s="321"/>
      <c r="PWD191" s="376"/>
      <c r="PWE191" s="321"/>
      <c r="PWF191" s="321"/>
      <c r="PWG191" s="321"/>
      <c r="PWH191" s="321"/>
      <c r="PWI191" s="376"/>
      <c r="PWJ191" s="319"/>
      <c r="PWK191" s="319"/>
      <c r="PWL191" s="319"/>
      <c r="PWM191" s="333"/>
      <c r="PWN191" s="376"/>
      <c r="PWO191" s="376"/>
      <c r="PWP191" s="376"/>
      <c r="PWQ191" s="321"/>
      <c r="PWR191" s="321"/>
      <c r="PWS191" s="321"/>
      <c r="PWT191" s="376"/>
      <c r="PWU191" s="321"/>
      <c r="PWV191" s="321"/>
      <c r="PWW191" s="321"/>
      <c r="PWX191" s="321"/>
      <c r="PWY191" s="376"/>
      <c r="PWZ191" s="319"/>
      <c r="PXA191" s="319"/>
      <c r="PXB191" s="319"/>
      <c r="PXC191" s="333"/>
      <c r="PXD191" s="376"/>
      <c r="PXE191" s="376"/>
      <c r="PXF191" s="376"/>
      <c r="PXG191" s="321"/>
      <c r="PXH191" s="321"/>
      <c r="PXI191" s="321"/>
      <c r="PXJ191" s="376"/>
      <c r="PXK191" s="321"/>
      <c r="PXL191" s="321"/>
      <c r="PXM191" s="321"/>
      <c r="PXN191" s="321"/>
      <c r="PXO191" s="376"/>
      <c r="PXP191" s="319"/>
      <c r="PXQ191" s="319"/>
      <c r="PXR191" s="319"/>
      <c r="PXS191" s="333"/>
      <c r="PXT191" s="376"/>
      <c r="PXU191" s="376"/>
      <c r="PXV191" s="376"/>
      <c r="PXW191" s="321"/>
      <c r="PXX191" s="321"/>
      <c r="PXY191" s="321"/>
      <c r="PXZ191" s="376"/>
      <c r="PYA191" s="321"/>
      <c r="PYB191" s="321"/>
      <c r="PYC191" s="321"/>
      <c r="PYD191" s="321"/>
      <c r="PYE191" s="376"/>
      <c r="PYF191" s="319"/>
      <c r="PYG191" s="319"/>
      <c r="PYH191" s="319"/>
      <c r="PYI191" s="333"/>
      <c r="PYJ191" s="376"/>
      <c r="PYK191" s="376"/>
      <c r="PYL191" s="376"/>
      <c r="PYM191" s="321"/>
      <c r="PYN191" s="321"/>
      <c r="PYO191" s="321"/>
      <c r="PYP191" s="376"/>
      <c r="PYQ191" s="321"/>
      <c r="PYR191" s="321"/>
      <c r="PYS191" s="321"/>
      <c r="PYT191" s="321"/>
      <c r="PYU191" s="376"/>
      <c r="PYV191" s="319"/>
      <c r="PYW191" s="319"/>
      <c r="PYX191" s="319"/>
      <c r="PYY191" s="333"/>
      <c r="PYZ191" s="376"/>
      <c r="PZA191" s="376"/>
      <c r="PZB191" s="376"/>
      <c r="PZC191" s="321"/>
      <c r="PZD191" s="321"/>
      <c r="PZE191" s="321"/>
      <c r="PZF191" s="376"/>
      <c r="PZG191" s="321"/>
      <c r="PZH191" s="321"/>
      <c r="PZI191" s="321"/>
      <c r="PZJ191" s="321"/>
      <c r="PZK191" s="376"/>
      <c r="PZL191" s="319"/>
      <c r="PZM191" s="319"/>
      <c r="PZN191" s="319"/>
      <c r="PZO191" s="333"/>
      <c r="PZP191" s="376"/>
      <c r="PZQ191" s="376"/>
      <c r="PZR191" s="376"/>
      <c r="PZS191" s="321"/>
      <c r="PZT191" s="321"/>
      <c r="PZU191" s="321"/>
      <c r="PZV191" s="376"/>
      <c r="PZW191" s="321"/>
      <c r="PZX191" s="321"/>
      <c r="PZY191" s="321"/>
      <c r="PZZ191" s="321"/>
      <c r="QAA191" s="376"/>
      <c r="QAB191" s="319"/>
      <c r="QAC191" s="319"/>
      <c r="QAD191" s="319"/>
      <c r="QAE191" s="333"/>
      <c r="QAF191" s="376"/>
      <c r="QAG191" s="376"/>
      <c r="QAH191" s="376"/>
      <c r="QAI191" s="321"/>
      <c r="QAJ191" s="321"/>
      <c r="QAK191" s="321"/>
      <c r="QAL191" s="376"/>
      <c r="QAM191" s="321"/>
      <c r="QAN191" s="321"/>
      <c r="QAO191" s="321"/>
      <c r="QAP191" s="321"/>
      <c r="QAQ191" s="376"/>
      <c r="QAR191" s="319"/>
      <c r="QAS191" s="319"/>
      <c r="QAT191" s="319"/>
      <c r="QAU191" s="333"/>
      <c r="QAV191" s="376"/>
      <c r="QAW191" s="376"/>
      <c r="QAX191" s="376"/>
      <c r="QAY191" s="321"/>
      <c r="QAZ191" s="321"/>
      <c r="QBA191" s="321"/>
      <c r="QBB191" s="376"/>
      <c r="QBC191" s="321"/>
      <c r="QBD191" s="321"/>
      <c r="QBE191" s="321"/>
      <c r="QBF191" s="321"/>
      <c r="QBG191" s="376"/>
      <c r="QBH191" s="319"/>
      <c r="QBI191" s="319"/>
      <c r="QBJ191" s="319"/>
      <c r="QBK191" s="333"/>
      <c r="QBL191" s="376"/>
      <c r="QBM191" s="376"/>
      <c r="QBN191" s="376"/>
      <c r="QBO191" s="321"/>
      <c r="QBP191" s="321"/>
      <c r="QBQ191" s="321"/>
      <c r="QBR191" s="376"/>
      <c r="QBS191" s="321"/>
      <c r="QBT191" s="321"/>
      <c r="QBU191" s="321"/>
      <c r="QBV191" s="321"/>
      <c r="QBW191" s="376"/>
      <c r="QBX191" s="319"/>
      <c r="QBY191" s="319"/>
      <c r="QBZ191" s="319"/>
      <c r="QCA191" s="333"/>
      <c r="QCB191" s="376"/>
      <c r="QCC191" s="376"/>
      <c r="QCD191" s="376"/>
      <c r="QCE191" s="321"/>
      <c r="QCF191" s="321"/>
      <c r="QCG191" s="321"/>
      <c r="QCH191" s="376"/>
      <c r="QCI191" s="321"/>
      <c r="QCJ191" s="321"/>
      <c r="QCK191" s="321"/>
      <c r="QCL191" s="321"/>
      <c r="QCM191" s="376"/>
      <c r="QCN191" s="319"/>
      <c r="QCO191" s="319"/>
      <c r="QCP191" s="319"/>
      <c r="QCQ191" s="333"/>
      <c r="QCR191" s="376"/>
      <c r="QCS191" s="376"/>
      <c r="QCT191" s="376"/>
      <c r="QCU191" s="321"/>
      <c r="QCV191" s="321"/>
      <c r="QCW191" s="321"/>
      <c r="QCX191" s="376"/>
      <c r="QCY191" s="321"/>
      <c r="QCZ191" s="321"/>
      <c r="QDA191" s="321"/>
      <c r="QDB191" s="321"/>
      <c r="QDC191" s="376"/>
      <c r="QDD191" s="319"/>
      <c r="QDE191" s="319"/>
      <c r="QDF191" s="319"/>
      <c r="QDG191" s="333"/>
      <c r="QDH191" s="376"/>
      <c r="QDI191" s="376"/>
      <c r="QDJ191" s="376"/>
      <c r="QDK191" s="321"/>
      <c r="QDL191" s="321"/>
      <c r="QDM191" s="321"/>
      <c r="QDN191" s="376"/>
      <c r="QDO191" s="321"/>
      <c r="QDP191" s="321"/>
      <c r="QDQ191" s="321"/>
      <c r="QDR191" s="321"/>
      <c r="QDS191" s="376"/>
      <c r="QDT191" s="319"/>
      <c r="QDU191" s="319"/>
      <c r="QDV191" s="319"/>
      <c r="QDW191" s="333"/>
      <c r="QDX191" s="376"/>
      <c r="QDY191" s="376"/>
      <c r="QDZ191" s="376"/>
      <c r="QEA191" s="321"/>
      <c r="QEB191" s="321"/>
      <c r="QEC191" s="321"/>
      <c r="QED191" s="376"/>
      <c r="QEE191" s="321"/>
      <c r="QEF191" s="321"/>
      <c r="QEG191" s="321"/>
      <c r="QEH191" s="321"/>
      <c r="QEI191" s="376"/>
      <c r="QEJ191" s="319"/>
      <c r="QEK191" s="319"/>
      <c r="QEL191" s="319"/>
      <c r="QEM191" s="333"/>
      <c r="QEN191" s="376"/>
      <c r="QEO191" s="376"/>
      <c r="QEP191" s="376"/>
      <c r="QEQ191" s="321"/>
      <c r="QER191" s="321"/>
      <c r="QES191" s="321"/>
      <c r="QET191" s="376"/>
      <c r="QEU191" s="321"/>
      <c r="QEV191" s="321"/>
      <c r="QEW191" s="321"/>
      <c r="QEX191" s="321"/>
      <c r="QEY191" s="376"/>
      <c r="QEZ191" s="319"/>
      <c r="QFA191" s="319"/>
      <c r="QFB191" s="319"/>
      <c r="QFC191" s="333"/>
      <c r="QFD191" s="376"/>
      <c r="QFE191" s="376"/>
      <c r="QFF191" s="376"/>
      <c r="QFG191" s="321"/>
      <c r="QFH191" s="321"/>
      <c r="QFI191" s="321"/>
      <c r="QFJ191" s="376"/>
      <c r="QFK191" s="321"/>
      <c r="QFL191" s="321"/>
      <c r="QFM191" s="321"/>
      <c r="QFN191" s="321"/>
      <c r="QFO191" s="376"/>
      <c r="QFP191" s="319"/>
      <c r="QFQ191" s="319"/>
      <c r="QFR191" s="319"/>
      <c r="QFS191" s="333"/>
      <c r="QFT191" s="376"/>
      <c r="QFU191" s="376"/>
      <c r="QFV191" s="376"/>
      <c r="QFW191" s="321"/>
      <c r="QFX191" s="321"/>
      <c r="QFY191" s="321"/>
      <c r="QFZ191" s="376"/>
      <c r="QGA191" s="321"/>
      <c r="QGB191" s="321"/>
      <c r="QGC191" s="321"/>
      <c r="QGD191" s="321"/>
      <c r="QGE191" s="376"/>
      <c r="QGF191" s="319"/>
      <c r="QGG191" s="319"/>
      <c r="QGH191" s="319"/>
      <c r="QGI191" s="333"/>
      <c r="QGJ191" s="376"/>
      <c r="QGK191" s="376"/>
      <c r="QGL191" s="376"/>
      <c r="QGM191" s="321"/>
      <c r="QGN191" s="321"/>
      <c r="QGO191" s="321"/>
      <c r="QGP191" s="376"/>
      <c r="QGQ191" s="321"/>
      <c r="QGR191" s="321"/>
      <c r="QGS191" s="321"/>
      <c r="QGT191" s="321"/>
      <c r="QGU191" s="376"/>
      <c r="QGV191" s="319"/>
      <c r="QGW191" s="319"/>
      <c r="QGX191" s="319"/>
      <c r="QGY191" s="333"/>
      <c r="QGZ191" s="376"/>
      <c r="QHA191" s="376"/>
      <c r="QHB191" s="376"/>
      <c r="QHC191" s="321"/>
      <c r="QHD191" s="321"/>
      <c r="QHE191" s="321"/>
      <c r="QHF191" s="376"/>
      <c r="QHG191" s="321"/>
      <c r="QHH191" s="321"/>
      <c r="QHI191" s="321"/>
      <c r="QHJ191" s="321"/>
      <c r="QHK191" s="376"/>
      <c r="QHL191" s="319"/>
      <c r="QHM191" s="319"/>
      <c r="QHN191" s="319"/>
      <c r="QHO191" s="333"/>
      <c r="QHP191" s="376"/>
      <c r="QHQ191" s="376"/>
      <c r="QHR191" s="376"/>
      <c r="QHS191" s="321"/>
      <c r="QHT191" s="321"/>
      <c r="QHU191" s="321"/>
      <c r="QHV191" s="376"/>
      <c r="QHW191" s="321"/>
      <c r="QHX191" s="321"/>
      <c r="QHY191" s="321"/>
      <c r="QHZ191" s="321"/>
      <c r="QIA191" s="376"/>
      <c r="QIB191" s="319"/>
      <c r="QIC191" s="319"/>
      <c r="QID191" s="319"/>
      <c r="QIE191" s="333"/>
      <c r="QIF191" s="376"/>
      <c r="QIG191" s="376"/>
      <c r="QIH191" s="376"/>
      <c r="QII191" s="321"/>
      <c r="QIJ191" s="321"/>
      <c r="QIK191" s="321"/>
      <c r="QIL191" s="376"/>
      <c r="QIM191" s="321"/>
      <c r="QIN191" s="321"/>
      <c r="QIO191" s="321"/>
      <c r="QIP191" s="321"/>
      <c r="QIQ191" s="376"/>
      <c r="QIR191" s="319"/>
      <c r="QIS191" s="319"/>
      <c r="QIT191" s="319"/>
      <c r="QIU191" s="333"/>
      <c r="QIV191" s="376"/>
      <c r="QIW191" s="376"/>
      <c r="QIX191" s="376"/>
      <c r="QIY191" s="321"/>
      <c r="QIZ191" s="321"/>
      <c r="QJA191" s="321"/>
      <c r="QJB191" s="376"/>
      <c r="QJC191" s="321"/>
      <c r="QJD191" s="321"/>
      <c r="QJE191" s="321"/>
      <c r="QJF191" s="321"/>
      <c r="QJG191" s="376"/>
      <c r="QJH191" s="319"/>
      <c r="QJI191" s="319"/>
      <c r="QJJ191" s="319"/>
      <c r="QJK191" s="333"/>
      <c r="QJL191" s="376"/>
      <c r="QJM191" s="376"/>
      <c r="QJN191" s="376"/>
      <c r="QJO191" s="321"/>
      <c r="QJP191" s="321"/>
      <c r="QJQ191" s="321"/>
      <c r="QJR191" s="376"/>
      <c r="QJS191" s="321"/>
      <c r="QJT191" s="321"/>
      <c r="QJU191" s="321"/>
      <c r="QJV191" s="321"/>
      <c r="QJW191" s="376"/>
      <c r="QJX191" s="319"/>
      <c r="QJY191" s="319"/>
      <c r="QJZ191" s="319"/>
      <c r="QKA191" s="333"/>
      <c r="QKB191" s="376"/>
      <c r="QKC191" s="376"/>
      <c r="QKD191" s="376"/>
      <c r="QKE191" s="321"/>
      <c r="QKF191" s="321"/>
      <c r="QKG191" s="321"/>
      <c r="QKH191" s="376"/>
      <c r="QKI191" s="321"/>
      <c r="QKJ191" s="321"/>
      <c r="QKK191" s="321"/>
      <c r="QKL191" s="321"/>
      <c r="QKM191" s="376"/>
      <c r="QKN191" s="319"/>
      <c r="QKO191" s="319"/>
      <c r="QKP191" s="319"/>
      <c r="QKQ191" s="333"/>
      <c r="QKR191" s="376"/>
      <c r="QKS191" s="376"/>
      <c r="QKT191" s="376"/>
      <c r="QKU191" s="321"/>
      <c r="QKV191" s="321"/>
      <c r="QKW191" s="321"/>
      <c r="QKX191" s="376"/>
      <c r="QKY191" s="321"/>
      <c r="QKZ191" s="321"/>
      <c r="QLA191" s="321"/>
      <c r="QLB191" s="321"/>
      <c r="QLC191" s="376"/>
      <c r="QLD191" s="319"/>
      <c r="QLE191" s="319"/>
      <c r="QLF191" s="319"/>
      <c r="QLG191" s="333"/>
      <c r="QLH191" s="376"/>
      <c r="QLI191" s="376"/>
      <c r="QLJ191" s="376"/>
      <c r="QLK191" s="321"/>
      <c r="QLL191" s="321"/>
      <c r="QLM191" s="321"/>
      <c r="QLN191" s="376"/>
      <c r="QLO191" s="321"/>
      <c r="QLP191" s="321"/>
      <c r="QLQ191" s="321"/>
      <c r="QLR191" s="321"/>
      <c r="QLS191" s="376"/>
      <c r="QLT191" s="319"/>
      <c r="QLU191" s="319"/>
      <c r="QLV191" s="319"/>
      <c r="QLW191" s="333"/>
      <c r="QLX191" s="376"/>
      <c r="QLY191" s="376"/>
      <c r="QLZ191" s="376"/>
      <c r="QMA191" s="321"/>
      <c r="QMB191" s="321"/>
      <c r="QMC191" s="321"/>
      <c r="QMD191" s="376"/>
      <c r="QME191" s="321"/>
      <c r="QMF191" s="321"/>
      <c r="QMG191" s="321"/>
      <c r="QMH191" s="321"/>
      <c r="QMI191" s="376"/>
      <c r="QMJ191" s="319"/>
      <c r="QMK191" s="319"/>
      <c r="QML191" s="319"/>
      <c r="QMM191" s="333"/>
      <c r="QMN191" s="376"/>
      <c r="QMO191" s="376"/>
      <c r="QMP191" s="376"/>
      <c r="QMQ191" s="321"/>
      <c r="QMR191" s="321"/>
      <c r="QMS191" s="321"/>
      <c r="QMT191" s="376"/>
      <c r="QMU191" s="321"/>
      <c r="QMV191" s="321"/>
      <c r="QMW191" s="321"/>
      <c r="QMX191" s="321"/>
      <c r="QMY191" s="376"/>
      <c r="QMZ191" s="319"/>
      <c r="QNA191" s="319"/>
      <c r="QNB191" s="319"/>
      <c r="QNC191" s="333"/>
      <c r="QND191" s="376"/>
      <c r="QNE191" s="376"/>
      <c r="QNF191" s="376"/>
      <c r="QNG191" s="321"/>
      <c r="QNH191" s="321"/>
      <c r="QNI191" s="321"/>
      <c r="QNJ191" s="376"/>
      <c r="QNK191" s="321"/>
      <c r="QNL191" s="321"/>
      <c r="QNM191" s="321"/>
      <c r="QNN191" s="321"/>
      <c r="QNO191" s="376"/>
      <c r="QNP191" s="319"/>
      <c r="QNQ191" s="319"/>
      <c r="QNR191" s="319"/>
      <c r="QNS191" s="333"/>
      <c r="QNT191" s="376"/>
      <c r="QNU191" s="376"/>
      <c r="QNV191" s="376"/>
      <c r="QNW191" s="321"/>
      <c r="QNX191" s="321"/>
      <c r="QNY191" s="321"/>
      <c r="QNZ191" s="376"/>
      <c r="QOA191" s="321"/>
      <c r="QOB191" s="321"/>
      <c r="QOC191" s="321"/>
      <c r="QOD191" s="321"/>
      <c r="QOE191" s="376"/>
      <c r="QOF191" s="319"/>
      <c r="QOG191" s="319"/>
      <c r="QOH191" s="319"/>
      <c r="QOI191" s="333"/>
      <c r="QOJ191" s="376"/>
      <c r="QOK191" s="376"/>
      <c r="QOL191" s="376"/>
      <c r="QOM191" s="321"/>
      <c r="QON191" s="321"/>
      <c r="QOO191" s="321"/>
      <c r="QOP191" s="376"/>
      <c r="QOQ191" s="321"/>
      <c r="QOR191" s="321"/>
      <c r="QOS191" s="321"/>
      <c r="QOT191" s="321"/>
      <c r="QOU191" s="376"/>
      <c r="QOV191" s="319"/>
      <c r="QOW191" s="319"/>
      <c r="QOX191" s="319"/>
      <c r="QOY191" s="333"/>
      <c r="QOZ191" s="376"/>
      <c r="QPA191" s="376"/>
      <c r="QPB191" s="376"/>
      <c r="QPC191" s="321"/>
      <c r="QPD191" s="321"/>
      <c r="QPE191" s="321"/>
      <c r="QPF191" s="376"/>
      <c r="QPG191" s="321"/>
      <c r="QPH191" s="321"/>
      <c r="QPI191" s="321"/>
      <c r="QPJ191" s="321"/>
      <c r="QPK191" s="376"/>
      <c r="QPL191" s="319"/>
      <c r="QPM191" s="319"/>
      <c r="QPN191" s="319"/>
      <c r="QPO191" s="333"/>
      <c r="QPP191" s="376"/>
      <c r="QPQ191" s="376"/>
      <c r="QPR191" s="376"/>
      <c r="QPS191" s="321"/>
      <c r="QPT191" s="321"/>
      <c r="QPU191" s="321"/>
      <c r="QPV191" s="376"/>
      <c r="QPW191" s="321"/>
      <c r="QPX191" s="321"/>
      <c r="QPY191" s="321"/>
      <c r="QPZ191" s="321"/>
      <c r="QQA191" s="376"/>
      <c r="QQB191" s="319"/>
      <c r="QQC191" s="319"/>
      <c r="QQD191" s="319"/>
      <c r="QQE191" s="333"/>
      <c r="QQF191" s="376"/>
      <c r="QQG191" s="376"/>
      <c r="QQH191" s="376"/>
      <c r="QQI191" s="321"/>
      <c r="QQJ191" s="321"/>
      <c r="QQK191" s="321"/>
      <c r="QQL191" s="376"/>
      <c r="QQM191" s="321"/>
      <c r="QQN191" s="321"/>
      <c r="QQO191" s="321"/>
      <c r="QQP191" s="321"/>
      <c r="QQQ191" s="376"/>
      <c r="QQR191" s="319"/>
      <c r="QQS191" s="319"/>
      <c r="QQT191" s="319"/>
      <c r="QQU191" s="333"/>
      <c r="QQV191" s="376"/>
      <c r="QQW191" s="376"/>
      <c r="QQX191" s="376"/>
      <c r="QQY191" s="321"/>
      <c r="QQZ191" s="321"/>
      <c r="QRA191" s="321"/>
      <c r="QRB191" s="376"/>
      <c r="QRC191" s="321"/>
      <c r="QRD191" s="321"/>
      <c r="QRE191" s="321"/>
      <c r="QRF191" s="321"/>
      <c r="QRG191" s="376"/>
      <c r="QRH191" s="319"/>
      <c r="QRI191" s="319"/>
      <c r="QRJ191" s="319"/>
      <c r="QRK191" s="333"/>
      <c r="QRL191" s="376"/>
      <c r="QRM191" s="376"/>
      <c r="QRN191" s="376"/>
      <c r="QRO191" s="321"/>
      <c r="QRP191" s="321"/>
      <c r="QRQ191" s="321"/>
      <c r="QRR191" s="376"/>
      <c r="QRS191" s="321"/>
      <c r="QRT191" s="321"/>
      <c r="QRU191" s="321"/>
      <c r="QRV191" s="321"/>
      <c r="QRW191" s="376"/>
      <c r="QRX191" s="319"/>
      <c r="QRY191" s="319"/>
      <c r="QRZ191" s="319"/>
      <c r="QSA191" s="333"/>
      <c r="QSB191" s="376"/>
      <c r="QSC191" s="376"/>
      <c r="QSD191" s="376"/>
      <c r="QSE191" s="321"/>
      <c r="QSF191" s="321"/>
      <c r="QSG191" s="321"/>
      <c r="QSH191" s="376"/>
      <c r="QSI191" s="321"/>
      <c r="QSJ191" s="321"/>
      <c r="QSK191" s="321"/>
      <c r="QSL191" s="321"/>
      <c r="QSM191" s="376"/>
      <c r="QSN191" s="319"/>
      <c r="QSO191" s="319"/>
      <c r="QSP191" s="319"/>
      <c r="QSQ191" s="333"/>
      <c r="QSR191" s="376"/>
      <c r="QSS191" s="376"/>
      <c r="QST191" s="376"/>
      <c r="QSU191" s="321"/>
      <c r="QSV191" s="321"/>
      <c r="QSW191" s="321"/>
      <c r="QSX191" s="376"/>
      <c r="QSY191" s="321"/>
      <c r="QSZ191" s="321"/>
      <c r="QTA191" s="321"/>
      <c r="QTB191" s="321"/>
      <c r="QTC191" s="376"/>
      <c r="QTD191" s="319"/>
      <c r="QTE191" s="319"/>
      <c r="QTF191" s="319"/>
      <c r="QTG191" s="333"/>
      <c r="QTH191" s="376"/>
      <c r="QTI191" s="376"/>
      <c r="QTJ191" s="376"/>
      <c r="QTK191" s="321"/>
      <c r="QTL191" s="321"/>
      <c r="QTM191" s="321"/>
      <c r="QTN191" s="376"/>
      <c r="QTO191" s="321"/>
      <c r="QTP191" s="321"/>
      <c r="QTQ191" s="321"/>
      <c r="QTR191" s="321"/>
      <c r="QTS191" s="376"/>
      <c r="QTT191" s="319"/>
      <c r="QTU191" s="319"/>
      <c r="QTV191" s="319"/>
      <c r="QTW191" s="333"/>
      <c r="QTX191" s="376"/>
      <c r="QTY191" s="376"/>
      <c r="QTZ191" s="376"/>
      <c r="QUA191" s="321"/>
      <c r="QUB191" s="321"/>
      <c r="QUC191" s="321"/>
      <c r="QUD191" s="376"/>
      <c r="QUE191" s="321"/>
      <c r="QUF191" s="321"/>
      <c r="QUG191" s="321"/>
      <c r="QUH191" s="321"/>
      <c r="QUI191" s="376"/>
      <c r="QUJ191" s="319"/>
      <c r="QUK191" s="319"/>
      <c r="QUL191" s="319"/>
      <c r="QUM191" s="333"/>
      <c r="QUN191" s="376"/>
      <c r="QUO191" s="376"/>
      <c r="QUP191" s="376"/>
      <c r="QUQ191" s="321"/>
      <c r="QUR191" s="321"/>
      <c r="QUS191" s="321"/>
      <c r="QUT191" s="376"/>
      <c r="QUU191" s="321"/>
      <c r="QUV191" s="321"/>
      <c r="QUW191" s="321"/>
      <c r="QUX191" s="321"/>
      <c r="QUY191" s="376"/>
      <c r="QUZ191" s="319"/>
      <c r="QVA191" s="319"/>
      <c r="QVB191" s="319"/>
      <c r="QVC191" s="333"/>
      <c r="QVD191" s="376"/>
      <c r="QVE191" s="376"/>
      <c r="QVF191" s="376"/>
      <c r="QVG191" s="321"/>
      <c r="QVH191" s="321"/>
      <c r="QVI191" s="321"/>
      <c r="QVJ191" s="376"/>
      <c r="QVK191" s="321"/>
      <c r="QVL191" s="321"/>
      <c r="QVM191" s="321"/>
      <c r="QVN191" s="321"/>
      <c r="QVO191" s="376"/>
      <c r="QVP191" s="319"/>
      <c r="QVQ191" s="319"/>
      <c r="QVR191" s="319"/>
      <c r="QVS191" s="333"/>
      <c r="QVT191" s="376"/>
      <c r="QVU191" s="376"/>
      <c r="QVV191" s="376"/>
      <c r="QVW191" s="321"/>
      <c r="QVX191" s="321"/>
      <c r="QVY191" s="321"/>
      <c r="QVZ191" s="376"/>
      <c r="QWA191" s="321"/>
      <c r="QWB191" s="321"/>
      <c r="QWC191" s="321"/>
      <c r="QWD191" s="321"/>
      <c r="QWE191" s="376"/>
      <c r="QWF191" s="319"/>
      <c r="QWG191" s="319"/>
      <c r="QWH191" s="319"/>
      <c r="QWI191" s="333"/>
      <c r="QWJ191" s="376"/>
      <c r="QWK191" s="376"/>
      <c r="QWL191" s="376"/>
      <c r="QWM191" s="321"/>
      <c r="QWN191" s="321"/>
      <c r="QWO191" s="321"/>
      <c r="QWP191" s="376"/>
      <c r="QWQ191" s="321"/>
      <c r="QWR191" s="321"/>
      <c r="QWS191" s="321"/>
      <c r="QWT191" s="321"/>
      <c r="QWU191" s="376"/>
      <c r="QWV191" s="319"/>
      <c r="QWW191" s="319"/>
      <c r="QWX191" s="319"/>
      <c r="QWY191" s="333"/>
      <c r="QWZ191" s="376"/>
      <c r="QXA191" s="376"/>
      <c r="QXB191" s="376"/>
      <c r="QXC191" s="321"/>
      <c r="QXD191" s="321"/>
      <c r="QXE191" s="321"/>
      <c r="QXF191" s="376"/>
      <c r="QXG191" s="321"/>
      <c r="QXH191" s="321"/>
      <c r="QXI191" s="321"/>
      <c r="QXJ191" s="321"/>
      <c r="QXK191" s="376"/>
      <c r="QXL191" s="319"/>
      <c r="QXM191" s="319"/>
      <c r="QXN191" s="319"/>
      <c r="QXO191" s="333"/>
      <c r="QXP191" s="376"/>
      <c r="QXQ191" s="376"/>
      <c r="QXR191" s="376"/>
      <c r="QXS191" s="321"/>
      <c r="QXT191" s="321"/>
      <c r="QXU191" s="321"/>
      <c r="QXV191" s="376"/>
      <c r="QXW191" s="321"/>
      <c r="QXX191" s="321"/>
      <c r="QXY191" s="321"/>
      <c r="QXZ191" s="321"/>
      <c r="QYA191" s="376"/>
      <c r="QYB191" s="319"/>
      <c r="QYC191" s="319"/>
      <c r="QYD191" s="319"/>
      <c r="QYE191" s="333"/>
      <c r="QYF191" s="376"/>
      <c r="QYG191" s="376"/>
      <c r="QYH191" s="376"/>
      <c r="QYI191" s="321"/>
      <c r="QYJ191" s="321"/>
      <c r="QYK191" s="321"/>
      <c r="QYL191" s="376"/>
      <c r="QYM191" s="321"/>
      <c r="QYN191" s="321"/>
      <c r="QYO191" s="321"/>
      <c r="QYP191" s="321"/>
      <c r="QYQ191" s="376"/>
      <c r="QYR191" s="319"/>
      <c r="QYS191" s="319"/>
      <c r="QYT191" s="319"/>
      <c r="QYU191" s="333"/>
      <c r="QYV191" s="376"/>
      <c r="QYW191" s="376"/>
      <c r="QYX191" s="376"/>
      <c r="QYY191" s="321"/>
      <c r="QYZ191" s="321"/>
      <c r="QZA191" s="321"/>
      <c r="QZB191" s="376"/>
      <c r="QZC191" s="321"/>
      <c r="QZD191" s="321"/>
      <c r="QZE191" s="321"/>
      <c r="QZF191" s="321"/>
      <c r="QZG191" s="376"/>
      <c r="QZH191" s="319"/>
      <c r="QZI191" s="319"/>
      <c r="QZJ191" s="319"/>
      <c r="QZK191" s="333"/>
      <c r="QZL191" s="376"/>
      <c r="QZM191" s="376"/>
      <c r="QZN191" s="376"/>
      <c r="QZO191" s="321"/>
      <c r="QZP191" s="321"/>
      <c r="QZQ191" s="321"/>
      <c r="QZR191" s="376"/>
      <c r="QZS191" s="321"/>
      <c r="QZT191" s="321"/>
      <c r="QZU191" s="321"/>
      <c r="QZV191" s="321"/>
      <c r="QZW191" s="376"/>
      <c r="QZX191" s="319"/>
      <c r="QZY191" s="319"/>
      <c r="QZZ191" s="319"/>
      <c r="RAA191" s="333"/>
      <c r="RAB191" s="376"/>
      <c r="RAC191" s="376"/>
      <c r="RAD191" s="376"/>
      <c r="RAE191" s="321"/>
      <c r="RAF191" s="321"/>
      <c r="RAG191" s="321"/>
      <c r="RAH191" s="376"/>
      <c r="RAI191" s="321"/>
      <c r="RAJ191" s="321"/>
      <c r="RAK191" s="321"/>
      <c r="RAL191" s="321"/>
      <c r="RAM191" s="376"/>
      <c r="RAN191" s="319"/>
      <c r="RAO191" s="319"/>
      <c r="RAP191" s="319"/>
      <c r="RAQ191" s="333"/>
      <c r="RAR191" s="376"/>
      <c r="RAS191" s="376"/>
      <c r="RAT191" s="376"/>
      <c r="RAU191" s="321"/>
      <c r="RAV191" s="321"/>
      <c r="RAW191" s="321"/>
      <c r="RAX191" s="376"/>
      <c r="RAY191" s="321"/>
      <c r="RAZ191" s="321"/>
      <c r="RBA191" s="321"/>
      <c r="RBB191" s="321"/>
      <c r="RBC191" s="376"/>
      <c r="RBD191" s="319"/>
      <c r="RBE191" s="319"/>
      <c r="RBF191" s="319"/>
      <c r="RBG191" s="333"/>
      <c r="RBH191" s="376"/>
      <c r="RBI191" s="376"/>
      <c r="RBJ191" s="376"/>
      <c r="RBK191" s="321"/>
      <c r="RBL191" s="321"/>
      <c r="RBM191" s="321"/>
      <c r="RBN191" s="376"/>
      <c r="RBO191" s="321"/>
      <c r="RBP191" s="321"/>
      <c r="RBQ191" s="321"/>
      <c r="RBR191" s="321"/>
      <c r="RBS191" s="376"/>
      <c r="RBT191" s="319"/>
      <c r="RBU191" s="319"/>
      <c r="RBV191" s="319"/>
      <c r="RBW191" s="333"/>
      <c r="RBX191" s="376"/>
      <c r="RBY191" s="376"/>
      <c r="RBZ191" s="376"/>
      <c r="RCA191" s="321"/>
      <c r="RCB191" s="321"/>
      <c r="RCC191" s="321"/>
      <c r="RCD191" s="376"/>
      <c r="RCE191" s="321"/>
      <c r="RCF191" s="321"/>
      <c r="RCG191" s="321"/>
      <c r="RCH191" s="321"/>
      <c r="RCI191" s="376"/>
      <c r="RCJ191" s="319"/>
      <c r="RCK191" s="319"/>
      <c r="RCL191" s="319"/>
      <c r="RCM191" s="333"/>
      <c r="RCN191" s="376"/>
      <c r="RCO191" s="376"/>
      <c r="RCP191" s="376"/>
      <c r="RCQ191" s="321"/>
      <c r="RCR191" s="321"/>
      <c r="RCS191" s="321"/>
      <c r="RCT191" s="376"/>
      <c r="RCU191" s="321"/>
      <c r="RCV191" s="321"/>
      <c r="RCW191" s="321"/>
      <c r="RCX191" s="321"/>
      <c r="RCY191" s="376"/>
      <c r="RCZ191" s="319"/>
      <c r="RDA191" s="319"/>
      <c r="RDB191" s="319"/>
      <c r="RDC191" s="333"/>
      <c r="RDD191" s="376"/>
      <c r="RDE191" s="376"/>
      <c r="RDF191" s="376"/>
      <c r="RDG191" s="321"/>
      <c r="RDH191" s="321"/>
      <c r="RDI191" s="321"/>
      <c r="RDJ191" s="376"/>
      <c r="RDK191" s="321"/>
      <c r="RDL191" s="321"/>
      <c r="RDM191" s="321"/>
      <c r="RDN191" s="321"/>
      <c r="RDO191" s="376"/>
      <c r="RDP191" s="319"/>
      <c r="RDQ191" s="319"/>
      <c r="RDR191" s="319"/>
      <c r="RDS191" s="333"/>
      <c r="RDT191" s="376"/>
      <c r="RDU191" s="376"/>
      <c r="RDV191" s="376"/>
      <c r="RDW191" s="321"/>
      <c r="RDX191" s="321"/>
      <c r="RDY191" s="321"/>
      <c r="RDZ191" s="376"/>
      <c r="REA191" s="321"/>
      <c r="REB191" s="321"/>
      <c r="REC191" s="321"/>
      <c r="RED191" s="321"/>
      <c r="REE191" s="376"/>
      <c r="REF191" s="319"/>
      <c r="REG191" s="319"/>
      <c r="REH191" s="319"/>
      <c r="REI191" s="333"/>
      <c r="REJ191" s="376"/>
      <c r="REK191" s="376"/>
      <c r="REL191" s="376"/>
      <c r="REM191" s="321"/>
      <c r="REN191" s="321"/>
      <c r="REO191" s="321"/>
      <c r="REP191" s="376"/>
      <c r="REQ191" s="321"/>
      <c r="RER191" s="321"/>
      <c r="RES191" s="321"/>
      <c r="RET191" s="321"/>
      <c r="REU191" s="376"/>
      <c r="REV191" s="319"/>
      <c r="REW191" s="319"/>
      <c r="REX191" s="319"/>
      <c r="REY191" s="333"/>
      <c r="REZ191" s="376"/>
      <c r="RFA191" s="376"/>
      <c r="RFB191" s="376"/>
      <c r="RFC191" s="321"/>
      <c r="RFD191" s="321"/>
      <c r="RFE191" s="321"/>
      <c r="RFF191" s="376"/>
      <c r="RFG191" s="321"/>
      <c r="RFH191" s="321"/>
      <c r="RFI191" s="321"/>
      <c r="RFJ191" s="321"/>
      <c r="RFK191" s="376"/>
      <c r="RFL191" s="319"/>
      <c r="RFM191" s="319"/>
      <c r="RFN191" s="319"/>
      <c r="RFO191" s="333"/>
      <c r="RFP191" s="376"/>
      <c r="RFQ191" s="376"/>
      <c r="RFR191" s="376"/>
      <c r="RFS191" s="321"/>
      <c r="RFT191" s="321"/>
      <c r="RFU191" s="321"/>
      <c r="RFV191" s="376"/>
      <c r="RFW191" s="321"/>
      <c r="RFX191" s="321"/>
      <c r="RFY191" s="321"/>
      <c r="RFZ191" s="321"/>
      <c r="RGA191" s="376"/>
      <c r="RGB191" s="319"/>
      <c r="RGC191" s="319"/>
      <c r="RGD191" s="319"/>
      <c r="RGE191" s="333"/>
      <c r="RGF191" s="376"/>
      <c r="RGG191" s="376"/>
      <c r="RGH191" s="376"/>
      <c r="RGI191" s="321"/>
      <c r="RGJ191" s="321"/>
      <c r="RGK191" s="321"/>
      <c r="RGL191" s="376"/>
      <c r="RGM191" s="321"/>
      <c r="RGN191" s="321"/>
      <c r="RGO191" s="321"/>
      <c r="RGP191" s="321"/>
      <c r="RGQ191" s="376"/>
      <c r="RGR191" s="319"/>
      <c r="RGS191" s="319"/>
      <c r="RGT191" s="319"/>
      <c r="RGU191" s="333"/>
      <c r="RGV191" s="376"/>
      <c r="RGW191" s="376"/>
      <c r="RGX191" s="376"/>
      <c r="RGY191" s="321"/>
      <c r="RGZ191" s="321"/>
      <c r="RHA191" s="321"/>
      <c r="RHB191" s="376"/>
      <c r="RHC191" s="321"/>
      <c r="RHD191" s="321"/>
      <c r="RHE191" s="321"/>
      <c r="RHF191" s="321"/>
      <c r="RHG191" s="376"/>
      <c r="RHH191" s="319"/>
      <c r="RHI191" s="319"/>
      <c r="RHJ191" s="319"/>
      <c r="RHK191" s="333"/>
      <c r="RHL191" s="376"/>
      <c r="RHM191" s="376"/>
      <c r="RHN191" s="376"/>
      <c r="RHO191" s="321"/>
      <c r="RHP191" s="321"/>
      <c r="RHQ191" s="321"/>
      <c r="RHR191" s="376"/>
      <c r="RHS191" s="321"/>
      <c r="RHT191" s="321"/>
      <c r="RHU191" s="321"/>
      <c r="RHV191" s="321"/>
      <c r="RHW191" s="376"/>
      <c r="RHX191" s="319"/>
      <c r="RHY191" s="319"/>
      <c r="RHZ191" s="319"/>
      <c r="RIA191" s="333"/>
      <c r="RIB191" s="376"/>
      <c r="RIC191" s="376"/>
      <c r="RID191" s="376"/>
      <c r="RIE191" s="321"/>
      <c r="RIF191" s="321"/>
      <c r="RIG191" s="321"/>
      <c r="RIH191" s="376"/>
      <c r="RII191" s="321"/>
      <c r="RIJ191" s="321"/>
      <c r="RIK191" s="321"/>
      <c r="RIL191" s="321"/>
      <c r="RIM191" s="376"/>
      <c r="RIN191" s="319"/>
      <c r="RIO191" s="319"/>
      <c r="RIP191" s="319"/>
      <c r="RIQ191" s="333"/>
      <c r="RIR191" s="376"/>
      <c r="RIS191" s="376"/>
      <c r="RIT191" s="376"/>
      <c r="RIU191" s="321"/>
      <c r="RIV191" s="321"/>
      <c r="RIW191" s="321"/>
      <c r="RIX191" s="376"/>
      <c r="RIY191" s="321"/>
      <c r="RIZ191" s="321"/>
      <c r="RJA191" s="321"/>
      <c r="RJB191" s="321"/>
      <c r="RJC191" s="376"/>
      <c r="RJD191" s="319"/>
      <c r="RJE191" s="319"/>
      <c r="RJF191" s="319"/>
      <c r="RJG191" s="333"/>
      <c r="RJH191" s="376"/>
      <c r="RJI191" s="376"/>
      <c r="RJJ191" s="376"/>
      <c r="RJK191" s="321"/>
      <c r="RJL191" s="321"/>
      <c r="RJM191" s="321"/>
      <c r="RJN191" s="376"/>
      <c r="RJO191" s="321"/>
      <c r="RJP191" s="321"/>
      <c r="RJQ191" s="321"/>
      <c r="RJR191" s="321"/>
      <c r="RJS191" s="376"/>
      <c r="RJT191" s="319"/>
      <c r="RJU191" s="319"/>
      <c r="RJV191" s="319"/>
      <c r="RJW191" s="333"/>
      <c r="RJX191" s="376"/>
      <c r="RJY191" s="376"/>
      <c r="RJZ191" s="376"/>
      <c r="RKA191" s="321"/>
      <c r="RKB191" s="321"/>
      <c r="RKC191" s="321"/>
      <c r="RKD191" s="376"/>
      <c r="RKE191" s="321"/>
      <c r="RKF191" s="321"/>
      <c r="RKG191" s="321"/>
      <c r="RKH191" s="321"/>
      <c r="RKI191" s="376"/>
      <c r="RKJ191" s="319"/>
      <c r="RKK191" s="319"/>
      <c r="RKL191" s="319"/>
      <c r="RKM191" s="333"/>
      <c r="RKN191" s="376"/>
      <c r="RKO191" s="376"/>
      <c r="RKP191" s="376"/>
      <c r="RKQ191" s="321"/>
      <c r="RKR191" s="321"/>
      <c r="RKS191" s="321"/>
      <c r="RKT191" s="376"/>
      <c r="RKU191" s="321"/>
      <c r="RKV191" s="321"/>
      <c r="RKW191" s="321"/>
      <c r="RKX191" s="321"/>
      <c r="RKY191" s="376"/>
      <c r="RKZ191" s="319"/>
      <c r="RLA191" s="319"/>
      <c r="RLB191" s="319"/>
      <c r="RLC191" s="333"/>
      <c r="RLD191" s="376"/>
      <c r="RLE191" s="376"/>
      <c r="RLF191" s="376"/>
      <c r="RLG191" s="321"/>
      <c r="RLH191" s="321"/>
      <c r="RLI191" s="321"/>
      <c r="RLJ191" s="376"/>
      <c r="RLK191" s="321"/>
      <c r="RLL191" s="321"/>
      <c r="RLM191" s="321"/>
      <c r="RLN191" s="321"/>
      <c r="RLO191" s="376"/>
      <c r="RLP191" s="319"/>
      <c r="RLQ191" s="319"/>
      <c r="RLR191" s="319"/>
      <c r="RLS191" s="333"/>
      <c r="RLT191" s="376"/>
      <c r="RLU191" s="376"/>
      <c r="RLV191" s="376"/>
      <c r="RLW191" s="321"/>
      <c r="RLX191" s="321"/>
      <c r="RLY191" s="321"/>
      <c r="RLZ191" s="376"/>
      <c r="RMA191" s="321"/>
      <c r="RMB191" s="321"/>
      <c r="RMC191" s="321"/>
      <c r="RMD191" s="321"/>
      <c r="RME191" s="376"/>
      <c r="RMF191" s="319"/>
      <c r="RMG191" s="319"/>
      <c r="RMH191" s="319"/>
      <c r="RMI191" s="333"/>
      <c r="RMJ191" s="376"/>
      <c r="RMK191" s="376"/>
      <c r="RML191" s="376"/>
      <c r="RMM191" s="321"/>
      <c r="RMN191" s="321"/>
      <c r="RMO191" s="321"/>
      <c r="RMP191" s="376"/>
      <c r="RMQ191" s="321"/>
      <c r="RMR191" s="321"/>
      <c r="RMS191" s="321"/>
      <c r="RMT191" s="321"/>
      <c r="RMU191" s="376"/>
      <c r="RMV191" s="319"/>
      <c r="RMW191" s="319"/>
      <c r="RMX191" s="319"/>
      <c r="RMY191" s="333"/>
      <c r="RMZ191" s="376"/>
      <c r="RNA191" s="376"/>
      <c r="RNB191" s="376"/>
      <c r="RNC191" s="321"/>
      <c r="RND191" s="321"/>
      <c r="RNE191" s="321"/>
      <c r="RNF191" s="376"/>
      <c r="RNG191" s="321"/>
      <c r="RNH191" s="321"/>
      <c r="RNI191" s="321"/>
      <c r="RNJ191" s="321"/>
      <c r="RNK191" s="376"/>
      <c r="RNL191" s="319"/>
      <c r="RNM191" s="319"/>
      <c r="RNN191" s="319"/>
      <c r="RNO191" s="333"/>
      <c r="RNP191" s="376"/>
      <c r="RNQ191" s="376"/>
      <c r="RNR191" s="376"/>
      <c r="RNS191" s="321"/>
      <c r="RNT191" s="321"/>
      <c r="RNU191" s="321"/>
      <c r="RNV191" s="376"/>
      <c r="RNW191" s="321"/>
      <c r="RNX191" s="321"/>
      <c r="RNY191" s="321"/>
      <c r="RNZ191" s="321"/>
      <c r="ROA191" s="376"/>
      <c r="ROB191" s="319"/>
      <c r="ROC191" s="319"/>
      <c r="ROD191" s="319"/>
      <c r="ROE191" s="333"/>
      <c r="ROF191" s="376"/>
      <c r="ROG191" s="376"/>
      <c r="ROH191" s="376"/>
      <c r="ROI191" s="321"/>
      <c r="ROJ191" s="321"/>
      <c r="ROK191" s="321"/>
      <c r="ROL191" s="376"/>
      <c r="ROM191" s="321"/>
      <c r="RON191" s="321"/>
      <c r="ROO191" s="321"/>
      <c r="ROP191" s="321"/>
      <c r="ROQ191" s="376"/>
      <c r="ROR191" s="319"/>
      <c r="ROS191" s="319"/>
      <c r="ROT191" s="319"/>
      <c r="ROU191" s="333"/>
      <c r="ROV191" s="376"/>
      <c r="ROW191" s="376"/>
      <c r="ROX191" s="376"/>
      <c r="ROY191" s="321"/>
      <c r="ROZ191" s="321"/>
      <c r="RPA191" s="321"/>
      <c r="RPB191" s="376"/>
      <c r="RPC191" s="321"/>
      <c r="RPD191" s="321"/>
      <c r="RPE191" s="321"/>
      <c r="RPF191" s="321"/>
      <c r="RPG191" s="376"/>
      <c r="RPH191" s="319"/>
      <c r="RPI191" s="319"/>
      <c r="RPJ191" s="319"/>
      <c r="RPK191" s="333"/>
      <c r="RPL191" s="376"/>
      <c r="RPM191" s="376"/>
      <c r="RPN191" s="376"/>
      <c r="RPO191" s="321"/>
      <c r="RPP191" s="321"/>
      <c r="RPQ191" s="321"/>
      <c r="RPR191" s="376"/>
      <c r="RPS191" s="321"/>
      <c r="RPT191" s="321"/>
      <c r="RPU191" s="321"/>
      <c r="RPV191" s="321"/>
      <c r="RPW191" s="376"/>
      <c r="RPX191" s="319"/>
      <c r="RPY191" s="319"/>
      <c r="RPZ191" s="319"/>
      <c r="RQA191" s="333"/>
      <c r="RQB191" s="376"/>
      <c r="RQC191" s="376"/>
      <c r="RQD191" s="376"/>
      <c r="RQE191" s="321"/>
      <c r="RQF191" s="321"/>
      <c r="RQG191" s="321"/>
      <c r="RQH191" s="376"/>
      <c r="RQI191" s="321"/>
      <c r="RQJ191" s="321"/>
      <c r="RQK191" s="321"/>
      <c r="RQL191" s="321"/>
      <c r="RQM191" s="376"/>
      <c r="RQN191" s="319"/>
      <c r="RQO191" s="319"/>
      <c r="RQP191" s="319"/>
      <c r="RQQ191" s="333"/>
      <c r="RQR191" s="376"/>
      <c r="RQS191" s="376"/>
      <c r="RQT191" s="376"/>
      <c r="RQU191" s="321"/>
      <c r="RQV191" s="321"/>
      <c r="RQW191" s="321"/>
      <c r="RQX191" s="376"/>
      <c r="RQY191" s="321"/>
      <c r="RQZ191" s="321"/>
      <c r="RRA191" s="321"/>
      <c r="RRB191" s="321"/>
      <c r="RRC191" s="376"/>
      <c r="RRD191" s="319"/>
      <c r="RRE191" s="319"/>
      <c r="RRF191" s="319"/>
      <c r="RRG191" s="333"/>
      <c r="RRH191" s="376"/>
      <c r="RRI191" s="376"/>
      <c r="RRJ191" s="376"/>
      <c r="RRK191" s="321"/>
      <c r="RRL191" s="321"/>
      <c r="RRM191" s="321"/>
      <c r="RRN191" s="376"/>
      <c r="RRO191" s="321"/>
      <c r="RRP191" s="321"/>
      <c r="RRQ191" s="321"/>
      <c r="RRR191" s="321"/>
      <c r="RRS191" s="376"/>
      <c r="RRT191" s="319"/>
      <c r="RRU191" s="319"/>
      <c r="RRV191" s="319"/>
      <c r="RRW191" s="333"/>
      <c r="RRX191" s="376"/>
      <c r="RRY191" s="376"/>
      <c r="RRZ191" s="376"/>
      <c r="RSA191" s="321"/>
      <c r="RSB191" s="321"/>
      <c r="RSC191" s="321"/>
      <c r="RSD191" s="376"/>
      <c r="RSE191" s="321"/>
      <c r="RSF191" s="321"/>
      <c r="RSG191" s="321"/>
      <c r="RSH191" s="321"/>
      <c r="RSI191" s="376"/>
      <c r="RSJ191" s="319"/>
      <c r="RSK191" s="319"/>
      <c r="RSL191" s="319"/>
      <c r="RSM191" s="333"/>
      <c r="RSN191" s="376"/>
      <c r="RSO191" s="376"/>
      <c r="RSP191" s="376"/>
      <c r="RSQ191" s="321"/>
      <c r="RSR191" s="321"/>
      <c r="RSS191" s="321"/>
      <c r="RST191" s="376"/>
      <c r="RSU191" s="321"/>
      <c r="RSV191" s="321"/>
      <c r="RSW191" s="321"/>
      <c r="RSX191" s="321"/>
      <c r="RSY191" s="376"/>
      <c r="RSZ191" s="319"/>
      <c r="RTA191" s="319"/>
      <c r="RTB191" s="319"/>
      <c r="RTC191" s="333"/>
      <c r="RTD191" s="376"/>
      <c r="RTE191" s="376"/>
      <c r="RTF191" s="376"/>
      <c r="RTG191" s="321"/>
      <c r="RTH191" s="321"/>
      <c r="RTI191" s="321"/>
      <c r="RTJ191" s="376"/>
      <c r="RTK191" s="321"/>
      <c r="RTL191" s="321"/>
      <c r="RTM191" s="321"/>
      <c r="RTN191" s="321"/>
      <c r="RTO191" s="376"/>
      <c r="RTP191" s="319"/>
      <c r="RTQ191" s="319"/>
      <c r="RTR191" s="319"/>
      <c r="RTS191" s="333"/>
      <c r="RTT191" s="376"/>
      <c r="RTU191" s="376"/>
      <c r="RTV191" s="376"/>
      <c r="RTW191" s="321"/>
      <c r="RTX191" s="321"/>
      <c r="RTY191" s="321"/>
      <c r="RTZ191" s="376"/>
      <c r="RUA191" s="321"/>
      <c r="RUB191" s="321"/>
      <c r="RUC191" s="321"/>
      <c r="RUD191" s="321"/>
      <c r="RUE191" s="376"/>
      <c r="RUF191" s="319"/>
      <c r="RUG191" s="319"/>
      <c r="RUH191" s="319"/>
      <c r="RUI191" s="333"/>
      <c r="RUJ191" s="376"/>
      <c r="RUK191" s="376"/>
      <c r="RUL191" s="376"/>
      <c r="RUM191" s="321"/>
      <c r="RUN191" s="321"/>
      <c r="RUO191" s="321"/>
      <c r="RUP191" s="376"/>
      <c r="RUQ191" s="321"/>
      <c r="RUR191" s="321"/>
      <c r="RUS191" s="321"/>
      <c r="RUT191" s="321"/>
      <c r="RUU191" s="376"/>
      <c r="RUV191" s="319"/>
      <c r="RUW191" s="319"/>
      <c r="RUX191" s="319"/>
      <c r="RUY191" s="333"/>
      <c r="RUZ191" s="376"/>
      <c r="RVA191" s="376"/>
      <c r="RVB191" s="376"/>
      <c r="RVC191" s="321"/>
      <c r="RVD191" s="321"/>
      <c r="RVE191" s="321"/>
      <c r="RVF191" s="376"/>
      <c r="RVG191" s="321"/>
      <c r="RVH191" s="321"/>
      <c r="RVI191" s="321"/>
      <c r="RVJ191" s="321"/>
      <c r="RVK191" s="376"/>
      <c r="RVL191" s="319"/>
      <c r="RVM191" s="319"/>
      <c r="RVN191" s="319"/>
      <c r="RVO191" s="333"/>
      <c r="RVP191" s="376"/>
      <c r="RVQ191" s="376"/>
      <c r="RVR191" s="376"/>
      <c r="RVS191" s="321"/>
      <c r="RVT191" s="321"/>
      <c r="RVU191" s="321"/>
      <c r="RVV191" s="376"/>
      <c r="RVW191" s="321"/>
      <c r="RVX191" s="321"/>
      <c r="RVY191" s="321"/>
      <c r="RVZ191" s="321"/>
      <c r="RWA191" s="376"/>
      <c r="RWB191" s="319"/>
      <c r="RWC191" s="319"/>
      <c r="RWD191" s="319"/>
      <c r="RWE191" s="333"/>
      <c r="RWF191" s="376"/>
      <c r="RWG191" s="376"/>
      <c r="RWH191" s="376"/>
      <c r="RWI191" s="321"/>
      <c r="RWJ191" s="321"/>
      <c r="RWK191" s="321"/>
      <c r="RWL191" s="376"/>
      <c r="RWM191" s="321"/>
      <c r="RWN191" s="321"/>
      <c r="RWO191" s="321"/>
      <c r="RWP191" s="321"/>
      <c r="RWQ191" s="376"/>
      <c r="RWR191" s="319"/>
      <c r="RWS191" s="319"/>
      <c r="RWT191" s="319"/>
      <c r="RWU191" s="333"/>
      <c r="RWV191" s="376"/>
      <c r="RWW191" s="376"/>
      <c r="RWX191" s="376"/>
      <c r="RWY191" s="321"/>
      <c r="RWZ191" s="321"/>
      <c r="RXA191" s="321"/>
      <c r="RXB191" s="376"/>
      <c r="RXC191" s="321"/>
      <c r="RXD191" s="321"/>
      <c r="RXE191" s="321"/>
      <c r="RXF191" s="321"/>
      <c r="RXG191" s="376"/>
      <c r="RXH191" s="319"/>
      <c r="RXI191" s="319"/>
      <c r="RXJ191" s="319"/>
      <c r="RXK191" s="333"/>
      <c r="RXL191" s="376"/>
      <c r="RXM191" s="376"/>
      <c r="RXN191" s="376"/>
      <c r="RXO191" s="321"/>
      <c r="RXP191" s="321"/>
      <c r="RXQ191" s="321"/>
      <c r="RXR191" s="376"/>
      <c r="RXS191" s="321"/>
      <c r="RXT191" s="321"/>
      <c r="RXU191" s="321"/>
      <c r="RXV191" s="321"/>
      <c r="RXW191" s="376"/>
      <c r="RXX191" s="319"/>
      <c r="RXY191" s="319"/>
      <c r="RXZ191" s="319"/>
      <c r="RYA191" s="333"/>
      <c r="RYB191" s="376"/>
      <c r="RYC191" s="376"/>
      <c r="RYD191" s="376"/>
      <c r="RYE191" s="321"/>
      <c r="RYF191" s="321"/>
      <c r="RYG191" s="321"/>
      <c r="RYH191" s="376"/>
      <c r="RYI191" s="321"/>
      <c r="RYJ191" s="321"/>
      <c r="RYK191" s="321"/>
      <c r="RYL191" s="321"/>
      <c r="RYM191" s="376"/>
      <c r="RYN191" s="319"/>
      <c r="RYO191" s="319"/>
      <c r="RYP191" s="319"/>
      <c r="RYQ191" s="333"/>
      <c r="RYR191" s="376"/>
      <c r="RYS191" s="376"/>
      <c r="RYT191" s="376"/>
      <c r="RYU191" s="321"/>
      <c r="RYV191" s="321"/>
      <c r="RYW191" s="321"/>
      <c r="RYX191" s="376"/>
      <c r="RYY191" s="321"/>
      <c r="RYZ191" s="321"/>
      <c r="RZA191" s="321"/>
      <c r="RZB191" s="321"/>
      <c r="RZC191" s="376"/>
      <c r="RZD191" s="319"/>
      <c r="RZE191" s="319"/>
      <c r="RZF191" s="319"/>
      <c r="RZG191" s="333"/>
      <c r="RZH191" s="376"/>
      <c r="RZI191" s="376"/>
      <c r="RZJ191" s="376"/>
      <c r="RZK191" s="321"/>
      <c r="RZL191" s="321"/>
      <c r="RZM191" s="321"/>
      <c r="RZN191" s="376"/>
      <c r="RZO191" s="321"/>
      <c r="RZP191" s="321"/>
      <c r="RZQ191" s="321"/>
      <c r="RZR191" s="321"/>
      <c r="RZS191" s="376"/>
      <c r="RZT191" s="319"/>
      <c r="RZU191" s="319"/>
      <c r="RZV191" s="319"/>
      <c r="RZW191" s="333"/>
      <c r="RZX191" s="376"/>
      <c r="RZY191" s="376"/>
      <c r="RZZ191" s="376"/>
      <c r="SAA191" s="321"/>
      <c r="SAB191" s="321"/>
      <c r="SAC191" s="321"/>
      <c r="SAD191" s="376"/>
      <c r="SAE191" s="321"/>
      <c r="SAF191" s="321"/>
      <c r="SAG191" s="321"/>
      <c r="SAH191" s="321"/>
      <c r="SAI191" s="376"/>
      <c r="SAJ191" s="319"/>
      <c r="SAK191" s="319"/>
      <c r="SAL191" s="319"/>
      <c r="SAM191" s="333"/>
      <c r="SAN191" s="376"/>
      <c r="SAO191" s="376"/>
      <c r="SAP191" s="376"/>
      <c r="SAQ191" s="321"/>
      <c r="SAR191" s="321"/>
      <c r="SAS191" s="321"/>
      <c r="SAT191" s="376"/>
      <c r="SAU191" s="321"/>
      <c r="SAV191" s="321"/>
      <c r="SAW191" s="321"/>
      <c r="SAX191" s="321"/>
      <c r="SAY191" s="376"/>
      <c r="SAZ191" s="319"/>
      <c r="SBA191" s="319"/>
      <c r="SBB191" s="319"/>
      <c r="SBC191" s="333"/>
      <c r="SBD191" s="376"/>
      <c r="SBE191" s="376"/>
      <c r="SBF191" s="376"/>
      <c r="SBG191" s="321"/>
      <c r="SBH191" s="321"/>
      <c r="SBI191" s="321"/>
      <c r="SBJ191" s="376"/>
      <c r="SBK191" s="321"/>
      <c r="SBL191" s="321"/>
      <c r="SBM191" s="321"/>
      <c r="SBN191" s="321"/>
      <c r="SBO191" s="376"/>
      <c r="SBP191" s="319"/>
      <c r="SBQ191" s="319"/>
      <c r="SBR191" s="319"/>
      <c r="SBS191" s="333"/>
      <c r="SBT191" s="376"/>
      <c r="SBU191" s="376"/>
      <c r="SBV191" s="376"/>
      <c r="SBW191" s="321"/>
      <c r="SBX191" s="321"/>
      <c r="SBY191" s="321"/>
      <c r="SBZ191" s="376"/>
      <c r="SCA191" s="321"/>
      <c r="SCB191" s="321"/>
      <c r="SCC191" s="321"/>
      <c r="SCD191" s="321"/>
      <c r="SCE191" s="376"/>
      <c r="SCF191" s="319"/>
      <c r="SCG191" s="319"/>
      <c r="SCH191" s="319"/>
      <c r="SCI191" s="333"/>
      <c r="SCJ191" s="376"/>
      <c r="SCK191" s="376"/>
      <c r="SCL191" s="376"/>
      <c r="SCM191" s="321"/>
      <c r="SCN191" s="321"/>
      <c r="SCO191" s="321"/>
      <c r="SCP191" s="376"/>
      <c r="SCQ191" s="321"/>
      <c r="SCR191" s="321"/>
      <c r="SCS191" s="321"/>
      <c r="SCT191" s="321"/>
      <c r="SCU191" s="376"/>
      <c r="SCV191" s="319"/>
      <c r="SCW191" s="319"/>
      <c r="SCX191" s="319"/>
      <c r="SCY191" s="333"/>
      <c r="SCZ191" s="376"/>
      <c r="SDA191" s="376"/>
      <c r="SDB191" s="376"/>
      <c r="SDC191" s="321"/>
      <c r="SDD191" s="321"/>
      <c r="SDE191" s="321"/>
      <c r="SDF191" s="376"/>
      <c r="SDG191" s="321"/>
      <c r="SDH191" s="321"/>
      <c r="SDI191" s="321"/>
      <c r="SDJ191" s="321"/>
      <c r="SDK191" s="376"/>
      <c r="SDL191" s="319"/>
      <c r="SDM191" s="319"/>
      <c r="SDN191" s="319"/>
      <c r="SDO191" s="333"/>
      <c r="SDP191" s="376"/>
      <c r="SDQ191" s="376"/>
      <c r="SDR191" s="376"/>
      <c r="SDS191" s="321"/>
      <c r="SDT191" s="321"/>
      <c r="SDU191" s="321"/>
      <c r="SDV191" s="376"/>
      <c r="SDW191" s="321"/>
      <c r="SDX191" s="321"/>
      <c r="SDY191" s="321"/>
      <c r="SDZ191" s="321"/>
      <c r="SEA191" s="376"/>
      <c r="SEB191" s="319"/>
      <c r="SEC191" s="319"/>
      <c r="SED191" s="319"/>
      <c r="SEE191" s="333"/>
      <c r="SEF191" s="376"/>
      <c r="SEG191" s="376"/>
      <c r="SEH191" s="376"/>
      <c r="SEI191" s="321"/>
      <c r="SEJ191" s="321"/>
      <c r="SEK191" s="321"/>
      <c r="SEL191" s="376"/>
      <c r="SEM191" s="321"/>
      <c r="SEN191" s="321"/>
      <c r="SEO191" s="321"/>
      <c r="SEP191" s="321"/>
      <c r="SEQ191" s="376"/>
      <c r="SER191" s="319"/>
      <c r="SES191" s="319"/>
      <c r="SET191" s="319"/>
      <c r="SEU191" s="333"/>
      <c r="SEV191" s="376"/>
      <c r="SEW191" s="376"/>
      <c r="SEX191" s="376"/>
      <c r="SEY191" s="321"/>
      <c r="SEZ191" s="321"/>
      <c r="SFA191" s="321"/>
      <c r="SFB191" s="376"/>
      <c r="SFC191" s="321"/>
      <c r="SFD191" s="321"/>
      <c r="SFE191" s="321"/>
      <c r="SFF191" s="321"/>
      <c r="SFG191" s="376"/>
      <c r="SFH191" s="319"/>
      <c r="SFI191" s="319"/>
      <c r="SFJ191" s="319"/>
      <c r="SFK191" s="333"/>
      <c r="SFL191" s="376"/>
      <c r="SFM191" s="376"/>
      <c r="SFN191" s="376"/>
      <c r="SFO191" s="321"/>
      <c r="SFP191" s="321"/>
      <c r="SFQ191" s="321"/>
      <c r="SFR191" s="376"/>
      <c r="SFS191" s="321"/>
      <c r="SFT191" s="321"/>
      <c r="SFU191" s="321"/>
      <c r="SFV191" s="321"/>
      <c r="SFW191" s="376"/>
      <c r="SFX191" s="319"/>
      <c r="SFY191" s="319"/>
      <c r="SFZ191" s="319"/>
      <c r="SGA191" s="333"/>
      <c r="SGB191" s="376"/>
      <c r="SGC191" s="376"/>
      <c r="SGD191" s="376"/>
      <c r="SGE191" s="321"/>
      <c r="SGF191" s="321"/>
      <c r="SGG191" s="321"/>
      <c r="SGH191" s="376"/>
      <c r="SGI191" s="321"/>
      <c r="SGJ191" s="321"/>
      <c r="SGK191" s="321"/>
      <c r="SGL191" s="321"/>
      <c r="SGM191" s="376"/>
      <c r="SGN191" s="319"/>
      <c r="SGO191" s="319"/>
      <c r="SGP191" s="319"/>
      <c r="SGQ191" s="333"/>
      <c r="SGR191" s="376"/>
      <c r="SGS191" s="376"/>
      <c r="SGT191" s="376"/>
      <c r="SGU191" s="321"/>
      <c r="SGV191" s="321"/>
      <c r="SGW191" s="321"/>
      <c r="SGX191" s="376"/>
      <c r="SGY191" s="321"/>
      <c r="SGZ191" s="321"/>
      <c r="SHA191" s="321"/>
      <c r="SHB191" s="321"/>
      <c r="SHC191" s="376"/>
      <c r="SHD191" s="319"/>
      <c r="SHE191" s="319"/>
      <c r="SHF191" s="319"/>
      <c r="SHG191" s="333"/>
      <c r="SHH191" s="376"/>
      <c r="SHI191" s="376"/>
      <c r="SHJ191" s="376"/>
      <c r="SHK191" s="321"/>
      <c r="SHL191" s="321"/>
      <c r="SHM191" s="321"/>
      <c r="SHN191" s="376"/>
      <c r="SHO191" s="321"/>
      <c r="SHP191" s="321"/>
      <c r="SHQ191" s="321"/>
      <c r="SHR191" s="321"/>
      <c r="SHS191" s="376"/>
      <c r="SHT191" s="319"/>
      <c r="SHU191" s="319"/>
      <c r="SHV191" s="319"/>
      <c r="SHW191" s="333"/>
      <c r="SHX191" s="376"/>
      <c r="SHY191" s="376"/>
      <c r="SHZ191" s="376"/>
      <c r="SIA191" s="321"/>
      <c r="SIB191" s="321"/>
      <c r="SIC191" s="321"/>
      <c r="SID191" s="376"/>
      <c r="SIE191" s="321"/>
      <c r="SIF191" s="321"/>
      <c r="SIG191" s="321"/>
      <c r="SIH191" s="321"/>
      <c r="SII191" s="376"/>
      <c r="SIJ191" s="319"/>
      <c r="SIK191" s="319"/>
      <c r="SIL191" s="319"/>
      <c r="SIM191" s="333"/>
      <c r="SIN191" s="376"/>
      <c r="SIO191" s="376"/>
      <c r="SIP191" s="376"/>
      <c r="SIQ191" s="321"/>
      <c r="SIR191" s="321"/>
      <c r="SIS191" s="321"/>
      <c r="SIT191" s="376"/>
      <c r="SIU191" s="321"/>
      <c r="SIV191" s="321"/>
      <c r="SIW191" s="321"/>
      <c r="SIX191" s="321"/>
      <c r="SIY191" s="376"/>
      <c r="SIZ191" s="319"/>
      <c r="SJA191" s="319"/>
      <c r="SJB191" s="319"/>
      <c r="SJC191" s="333"/>
      <c r="SJD191" s="376"/>
      <c r="SJE191" s="376"/>
      <c r="SJF191" s="376"/>
      <c r="SJG191" s="321"/>
      <c r="SJH191" s="321"/>
      <c r="SJI191" s="321"/>
      <c r="SJJ191" s="376"/>
      <c r="SJK191" s="321"/>
      <c r="SJL191" s="321"/>
      <c r="SJM191" s="321"/>
      <c r="SJN191" s="321"/>
      <c r="SJO191" s="376"/>
      <c r="SJP191" s="319"/>
      <c r="SJQ191" s="319"/>
      <c r="SJR191" s="319"/>
      <c r="SJS191" s="333"/>
      <c r="SJT191" s="376"/>
      <c r="SJU191" s="376"/>
      <c r="SJV191" s="376"/>
      <c r="SJW191" s="321"/>
      <c r="SJX191" s="321"/>
      <c r="SJY191" s="321"/>
      <c r="SJZ191" s="376"/>
      <c r="SKA191" s="321"/>
      <c r="SKB191" s="321"/>
      <c r="SKC191" s="321"/>
      <c r="SKD191" s="321"/>
      <c r="SKE191" s="376"/>
      <c r="SKF191" s="319"/>
      <c r="SKG191" s="319"/>
      <c r="SKH191" s="319"/>
      <c r="SKI191" s="333"/>
      <c r="SKJ191" s="376"/>
      <c r="SKK191" s="376"/>
      <c r="SKL191" s="376"/>
      <c r="SKM191" s="321"/>
      <c r="SKN191" s="321"/>
      <c r="SKO191" s="321"/>
      <c r="SKP191" s="376"/>
      <c r="SKQ191" s="321"/>
      <c r="SKR191" s="321"/>
      <c r="SKS191" s="321"/>
      <c r="SKT191" s="321"/>
      <c r="SKU191" s="376"/>
      <c r="SKV191" s="319"/>
      <c r="SKW191" s="319"/>
      <c r="SKX191" s="319"/>
      <c r="SKY191" s="333"/>
      <c r="SKZ191" s="376"/>
      <c r="SLA191" s="376"/>
      <c r="SLB191" s="376"/>
      <c r="SLC191" s="321"/>
      <c r="SLD191" s="321"/>
      <c r="SLE191" s="321"/>
      <c r="SLF191" s="376"/>
      <c r="SLG191" s="321"/>
      <c r="SLH191" s="321"/>
      <c r="SLI191" s="321"/>
      <c r="SLJ191" s="321"/>
      <c r="SLK191" s="376"/>
      <c r="SLL191" s="319"/>
      <c r="SLM191" s="319"/>
      <c r="SLN191" s="319"/>
      <c r="SLO191" s="333"/>
      <c r="SLP191" s="376"/>
      <c r="SLQ191" s="376"/>
      <c r="SLR191" s="376"/>
      <c r="SLS191" s="321"/>
      <c r="SLT191" s="321"/>
      <c r="SLU191" s="321"/>
      <c r="SLV191" s="376"/>
      <c r="SLW191" s="321"/>
      <c r="SLX191" s="321"/>
      <c r="SLY191" s="321"/>
      <c r="SLZ191" s="321"/>
      <c r="SMA191" s="376"/>
      <c r="SMB191" s="319"/>
      <c r="SMC191" s="319"/>
      <c r="SMD191" s="319"/>
      <c r="SME191" s="333"/>
      <c r="SMF191" s="376"/>
      <c r="SMG191" s="376"/>
      <c r="SMH191" s="376"/>
      <c r="SMI191" s="321"/>
      <c r="SMJ191" s="321"/>
      <c r="SMK191" s="321"/>
      <c r="SML191" s="376"/>
      <c r="SMM191" s="321"/>
      <c r="SMN191" s="321"/>
      <c r="SMO191" s="321"/>
      <c r="SMP191" s="321"/>
      <c r="SMQ191" s="376"/>
      <c r="SMR191" s="319"/>
      <c r="SMS191" s="319"/>
      <c r="SMT191" s="319"/>
      <c r="SMU191" s="333"/>
      <c r="SMV191" s="376"/>
      <c r="SMW191" s="376"/>
      <c r="SMX191" s="376"/>
      <c r="SMY191" s="321"/>
      <c r="SMZ191" s="321"/>
      <c r="SNA191" s="321"/>
      <c r="SNB191" s="376"/>
      <c r="SNC191" s="321"/>
      <c r="SND191" s="321"/>
      <c r="SNE191" s="321"/>
      <c r="SNF191" s="321"/>
      <c r="SNG191" s="376"/>
      <c r="SNH191" s="319"/>
      <c r="SNI191" s="319"/>
      <c r="SNJ191" s="319"/>
      <c r="SNK191" s="333"/>
      <c r="SNL191" s="376"/>
      <c r="SNM191" s="376"/>
      <c r="SNN191" s="376"/>
      <c r="SNO191" s="321"/>
      <c r="SNP191" s="321"/>
      <c r="SNQ191" s="321"/>
      <c r="SNR191" s="376"/>
      <c r="SNS191" s="321"/>
      <c r="SNT191" s="321"/>
      <c r="SNU191" s="321"/>
      <c r="SNV191" s="321"/>
      <c r="SNW191" s="376"/>
      <c r="SNX191" s="319"/>
      <c r="SNY191" s="319"/>
      <c r="SNZ191" s="319"/>
      <c r="SOA191" s="333"/>
      <c r="SOB191" s="376"/>
      <c r="SOC191" s="376"/>
      <c r="SOD191" s="376"/>
      <c r="SOE191" s="321"/>
      <c r="SOF191" s="321"/>
      <c r="SOG191" s="321"/>
      <c r="SOH191" s="376"/>
      <c r="SOI191" s="321"/>
      <c r="SOJ191" s="321"/>
      <c r="SOK191" s="321"/>
      <c r="SOL191" s="321"/>
      <c r="SOM191" s="376"/>
      <c r="SON191" s="319"/>
      <c r="SOO191" s="319"/>
      <c r="SOP191" s="319"/>
      <c r="SOQ191" s="333"/>
      <c r="SOR191" s="376"/>
      <c r="SOS191" s="376"/>
      <c r="SOT191" s="376"/>
      <c r="SOU191" s="321"/>
      <c r="SOV191" s="321"/>
      <c r="SOW191" s="321"/>
      <c r="SOX191" s="376"/>
      <c r="SOY191" s="321"/>
      <c r="SOZ191" s="321"/>
      <c r="SPA191" s="321"/>
      <c r="SPB191" s="321"/>
      <c r="SPC191" s="376"/>
      <c r="SPD191" s="319"/>
      <c r="SPE191" s="319"/>
      <c r="SPF191" s="319"/>
      <c r="SPG191" s="333"/>
      <c r="SPH191" s="376"/>
      <c r="SPI191" s="376"/>
      <c r="SPJ191" s="376"/>
      <c r="SPK191" s="321"/>
      <c r="SPL191" s="321"/>
      <c r="SPM191" s="321"/>
      <c r="SPN191" s="376"/>
      <c r="SPO191" s="321"/>
      <c r="SPP191" s="321"/>
      <c r="SPQ191" s="321"/>
      <c r="SPR191" s="321"/>
      <c r="SPS191" s="376"/>
      <c r="SPT191" s="319"/>
      <c r="SPU191" s="319"/>
      <c r="SPV191" s="319"/>
      <c r="SPW191" s="333"/>
      <c r="SPX191" s="376"/>
      <c r="SPY191" s="376"/>
      <c r="SPZ191" s="376"/>
      <c r="SQA191" s="321"/>
      <c r="SQB191" s="321"/>
      <c r="SQC191" s="321"/>
      <c r="SQD191" s="376"/>
      <c r="SQE191" s="321"/>
      <c r="SQF191" s="321"/>
      <c r="SQG191" s="321"/>
      <c r="SQH191" s="321"/>
      <c r="SQI191" s="376"/>
      <c r="SQJ191" s="319"/>
      <c r="SQK191" s="319"/>
      <c r="SQL191" s="319"/>
      <c r="SQM191" s="333"/>
      <c r="SQN191" s="376"/>
      <c r="SQO191" s="376"/>
      <c r="SQP191" s="376"/>
      <c r="SQQ191" s="321"/>
      <c r="SQR191" s="321"/>
      <c r="SQS191" s="321"/>
      <c r="SQT191" s="376"/>
      <c r="SQU191" s="321"/>
      <c r="SQV191" s="321"/>
      <c r="SQW191" s="321"/>
      <c r="SQX191" s="321"/>
      <c r="SQY191" s="376"/>
      <c r="SQZ191" s="319"/>
      <c r="SRA191" s="319"/>
      <c r="SRB191" s="319"/>
      <c r="SRC191" s="333"/>
      <c r="SRD191" s="376"/>
      <c r="SRE191" s="376"/>
      <c r="SRF191" s="376"/>
      <c r="SRG191" s="321"/>
      <c r="SRH191" s="321"/>
      <c r="SRI191" s="321"/>
      <c r="SRJ191" s="376"/>
      <c r="SRK191" s="321"/>
      <c r="SRL191" s="321"/>
      <c r="SRM191" s="321"/>
      <c r="SRN191" s="321"/>
      <c r="SRO191" s="376"/>
      <c r="SRP191" s="319"/>
      <c r="SRQ191" s="319"/>
      <c r="SRR191" s="319"/>
      <c r="SRS191" s="333"/>
      <c r="SRT191" s="376"/>
      <c r="SRU191" s="376"/>
      <c r="SRV191" s="376"/>
      <c r="SRW191" s="321"/>
      <c r="SRX191" s="321"/>
      <c r="SRY191" s="321"/>
      <c r="SRZ191" s="376"/>
      <c r="SSA191" s="321"/>
      <c r="SSB191" s="321"/>
      <c r="SSC191" s="321"/>
      <c r="SSD191" s="321"/>
      <c r="SSE191" s="376"/>
      <c r="SSF191" s="319"/>
      <c r="SSG191" s="319"/>
      <c r="SSH191" s="319"/>
      <c r="SSI191" s="333"/>
      <c r="SSJ191" s="376"/>
      <c r="SSK191" s="376"/>
      <c r="SSL191" s="376"/>
      <c r="SSM191" s="321"/>
      <c r="SSN191" s="321"/>
      <c r="SSO191" s="321"/>
      <c r="SSP191" s="376"/>
      <c r="SSQ191" s="321"/>
      <c r="SSR191" s="321"/>
      <c r="SSS191" s="321"/>
      <c r="SST191" s="321"/>
      <c r="SSU191" s="376"/>
      <c r="SSV191" s="319"/>
      <c r="SSW191" s="319"/>
      <c r="SSX191" s="319"/>
      <c r="SSY191" s="333"/>
      <c r="SSZ191" s="376"/>
      <c r="STA191" s="376"/>
      <c r="STB191" s="376"/>
      <c r="STC191" s="321"/>
      <c r="STD191" s="321"/>
      <c r="STE191" s="321"/>
      <c r="STF191" s="376"/>
      <c r="STG191" s="321"/>
      <c r="STH191" s="321"/>
      <c r="STI191" s="321"/>
      <c r="STJ191" s="321"/>
      <c r="STK191" s="376"/>
      <c r="STL191" s="319"/>
      <c r="STM191" s="319"/>
      <c r="STN191" s="319"/>
      <c r="STO191" s="333"/>
      <c r="STP191" s="376"/>
      <c r="STQ191" s="376"/>
      <c r="STR191" s="376"/>
      <c r="STS191" s="321"/>
      <c r="STT191" s="321"/>
      <c r="STU191" s="321"/>
      <c r="STV191" s="376"/>
      <c r="STW191" s="321"/>
      <c r="STX191" s="321"/>
      <c r="STY191" s="321"/>
      <c r="STZ191" s="321"/>
      <c r="SUA191" s="376"/>
      <c r="SUB191" s="319"/>
      <c r="SUC191" s="319"/>
      <c r="SUD191" s="319"/>
      <c r="SUE191" s="333"/>
      <c r="SUF191" s="376"/>
      <c r="SUG191" s="376"/>
      <c r="SUH191" s="376"/>
      <c r="SUI191" s="321"/>
      <c r="SUJ191" s="321"/>
      <c r="SUK191" s="321"/>
      <c r="SUL191" s="376"/>
      <c r="SUM191" s="321"/>
      <c r="SUN191" s="321"/>
      <c r="SUO191" s="321"/>
      <c r="SUP191" s="321"/>
      <c r="SUQ191" s="376"/>
      <c r="SUR191" s="319"/>
      <c r="SUS191" s="319"/>
      <c r="SUT191" s="319"/>
      <c r="SUU191" s="333"/>
      <c r="SUV191" s="376"/>
      <c r="SUW191" s="376"/>
      <c r="SUX191" s="376"/>
      <c r="SUY191" s="321"/>
      <c r="SUZ191" s="321"/>
      <c r="SVA191" s="321"/>
      <c r="SVB191" s="376"/>
      <c r="SVC191" s="321"/>
      <c r="SVD191" s="321"/>
      <c r="SVE191" s="321"/>
      <c r="SVF191" s="321"/>
      <c r="SVG191" s="376"/>
      <c r="SVH191" s="319"/>
      <c r="SVI191" s="319"/>
      <c r="SVJ191" s="319"/>
      <c r="SVK191" s="333"/>
      <c r="SVL191" s="376"/>
      <c r="SVM191" s="376"/>
      <c r="SVN191" s="376"/>
      <c r="SVO191" s="321"/>
      <c r="SVP191" s="321"/>
      <c r="SVQ191" s="321"/>
      <c r="SVR191" s="376"/>
      <c r="SVS191" s="321"/>
      <c r="SVT191" s="321"/>
      <c r="SVU191" s="321"/>
      <c r="SVV191" s="321"/>
      <c r="SVW191" s="376"/>
      <c r="SVX191" s="319"/>
      <c r="SVY191" s="319"/>
      <c r="SVZ191" s="319"/>
      <c r="SWA191" s="333"/>
      <c r="SWB191" s="376"/>
      <c r="SWC191" s="376"/>
      <c r="SWD191" s="376"/>
      <c r="SWE191" s="321"/>
      <c r="SWF191" s="321"/>
      <c r="SWG191" s="321"/>
      <c r="SWH191" s="376"/>
      <c r="SWI191" s="321"/>
      <c r="SWJ191" s="321"/>
      <c r="SWK191" s="321"/>
      <c r="SWL191" s="321"/>
      <c r="SWM191" s="376"/>
      <c r="SWN191" s="319"/>
      <c r="SWO191" s="319"/>
      <c r="SWP191" s="319"/>
      <c r="SWQ191" s="333"/>
      <c r="SWR191" s="376"/>
      <c r="SWS191" s="376"/>
      <c r="SWT191" s="376"/>
      <c r="SWU191" s="321"/>
      <c r="SWV191" s="321"/>
      <c r="SWW191" s="321"/>
      <c r="SWX191" s="376"/>
      <c r="SWY191" s="321"/>
      <c r="SWZ191" s="321"/>
      <c r="SXA191" s="321"/>
      <c r="SXB191" s="321"/>
      <c r="SXC191" s="376"/>
      <c r="SXD191" s="319"/>
      <c r="SXE191" s="319"/>
      <c r="SXF191" s="319"/>
      <c r="SXG191" s="333"/>
      <c r="SXH191" s="376"/>
      <c r="SXI191" s="376"/>
      <c r="SXJ191" s="376"/>
      <c r="SXK191" s="321"/>
      <c r="SXL191" s="321"/>
      <c r="SXM191" s="321"/>
      <c r="SXN191" s="376"/>
      <c r="SXO191" s="321"/>
      <c r="SXP191" s="321"/>
      <c r="SXQ191" s="321"/>
      <c r="SXR191" s="321"/>
      <c r="SXS191" s="376"/>
      <c r="SXT191" s="319"/>
      <c r="SXU191" s="319"/>
      <c r="SXV191" s="319"/>
      <c r="SXW191" s="333"/>
      <c r="SXX191" s="376"/>
      <c r="SXY191" s="376"/>
      <c r="SXZ191" s="376"/>
      <c r="SYA191" s="321"/>
      <c r="SYB191" s="321"/>
      <c r="SYC191" s="321"/>
      <c r="SYD191" s="376"/>
      <c r="SYE191" s="321"/>
      <c r="SYF191" s="321"/>
      <c r="SYG191" s="321"/>
      <c r="SYH191" s="321"/>
      <c r="SYI191" s="376"/>
      <c r="SYJ191" s="319"/>
      <c r="SYK191" s="319"/>
      <c r="SYL191" s="319"/>
      <c r="SYM191" s="333"/>
      <c r="SYN191" s="376"/>
      <c r="SYO191" s="376"/>
      <c r="SYP191" s="376"/>
      <c r="SYQ191" s="321"/>
      <c r="SYR191" s="321"/>
      <c r="SYS191" s="321"/>
      <c r="SYT191" s="376"/>
      <c r="SYU191" s="321"/>
      <c r="SYV191" s="321"/>
      <c r="SYW191" s="321"/>
      <c r="SYX191" s="321"/>
      <c r="SYY191" s="376"/>
      <c r="SYZ191" s="319"/>
      <c r="SZA191" s="319"/>
      <c r="SZB191" s="319"/>
      <c r="SZC191" s="333"/>
      <c r="SZD191" s="376"/>
      <c r="SZE191" s="376"/>
      <c r="SZF191" s="376"/>
      <c r="SZG191" s="321"/>
      <c r="SZH191" s="321"/>
      <c r="SZI191" s="321"/>
      <c r="SZJ191" s="376"/>
      <c r="SZK191" s="321"/>
      <c r="SZL191" s="321"/>
      <c r="SZM191" s="321"/>
      <c r="SZN191" s="321"/>
      <c r="SZO191" s="376"/>
      <c r="SZP191" s="319"/>
      <c r="SZQ191" s="319"/>
      <c r="SZR191" s="319"/>
      <c r="SZS191" s="333"/>
      <c r="SZT191" s="376"/>
      <c r="SZU191" s="376"/>
      <c r="SZV191" s="376"/>
      <c r="SZW191" s="321"/>
      <c r="SZX191" s="321"/>
      <c r="SZY191" s="321"/>
      <c r="SZZ191" s="376"/>
      <c r="TAA191" s="321"/>
      <c r="TAB191" s="321"/>
      <c r="TAC191" s="321"/>
      <c r="TAD191" s="321"/>
      <c r="TAE191" s="376"/>
      <c r="TAF191" s="319"/>
      <c r="TAG191" s="319"/>
      <c r="TAH191" s="319"/>
      <c r="TAI191" s="333"/>
      <c r="TAJ191" s="376"/>
      <c r="TAK191" s="376"/>
      <c r="TAL191" s="376"/>
      <c r="TAM191" s="321"/>
      <c r="TAN191" s="321"/>
      <c r="TAO191" s="321"/>
      <c r="TAP191" s="376"/>
      <c r="TAQ191" s="321"/>
      <c r="TAR191" s="321"/>
      <c r="TAS191" s="321"/>
      <c r="TAT191" s="321"/>
      <c r="TAU191" s="376"/>
      <c r="TAV191" s="319"/>
      <c r="TAW191" s="319"/>
      <c r="TAX191" s="319"/>
      <c r="TAY191" s="333"/>
      <c r="TAZ191" s="376"/>
      <c r="TBA191" s="376"/>
      <c r="TBB191" s="376"/>
      <c r="TBC191" s="321"/>
      <c r="TBD191" s="321"/>
      <c r="TBE191" s="321"/>
      <c r="TBF191" s="376"/>
      <c r="TBG191" s="321"/>
      <c r="TBH191" s="321"/>
      <c r="TBI191" s="321"/>
      <c r="TBJ191" s="321"/>
      <c r="TBK191" s="376"/>
      <c r="TBL191" s="319"/>
      <c r="TBM191" s="319"/>
      <c r="TBN191" s="319"/>
      <c r="TBO191" s="333"/>
      <c r="TBP191" s="376"/>
      <c r="TBQ191" s="376"/>
      <c r="TBR191" s="376"/>
      <c r="TBS191" s="321"/>
      <c r="TBT191" s="321"/>
      <c r="TBU191" s="321"/>
      <c r="TBV191" s="376"/>
      <c r="TBW191" s="321"/>
      <c r="TBX191" s="321"/>
      <c r="TBY191" s="321"/>
      <c r="TBZ191" s="321"/>
      <c r="TCA191" s="376"/>
      <c r="TCB191" s="319"/>
      <c r="TCC191" s="319"/>
      <c r="TCD191" s="319"/>
      <c r="TCE191" s="333"/>
      <c r="TCF191" s="376"/>
      <c r="TCG191" s="376"/>
      <c r="TCH191" s="376"/>
      <c r="TCI191" s="321"/>
      <c r="TCJ191" s="321"/>
      <c r="TCK191" s="321"/>
      <c r="TCL191" s="376"/>
      <c r="TCM191" s="321"/>
      <c r="TCN191" s="321"/>
      <c r="TCO191" s="321"/>
      <c r="TCP191" s="321"/>
      <c r="TCQ191" s="376"/>
      <c r="TCR191" s="319"/>
      <c r="TCS191" s="319"/>
      <c r="TCT191" s="319"/>
      <c r="TCU191" s="333"/>
      <c r="TCV191" s="376"/>
      <c r="TCW191" s="376"/>
      <c r="TCX191" s="376"/>
      <c r="TCY191" s="321"/>
      <c r="TCZ191" s="321"/>
      <c r="TDA191" s="321"/>
      <c r="TDB191" s="376"/>
      <c r="TDC191" s="321"/>
      <c r="TDD191" s="321"/>
      <c r="TDE191" s="321"/>
      <c r="TDF191" s="321"/>
      <c r="TDG191" s="376"/>
      <c r="TDH191" s="319"/>
      <c r="TDI191" s="319"/>
      <c r="TDJ191" s="319"/>
      <c r="TDK191" s="333"/>
      <c r="TDL191" s="376"/>
      <c r="TDM191" s="376"/>
      <c r="TDN191" s="376"/>
      <c r="TDO191" s="321"/>
      <c r="TDP191" s="321"/>
      <c r="TDQ191" s="321"/>
      <c r="TDR191" s="376"/>
      <c r="TDS191" s="321"/>
      <c r="TDT191" s="321"/>
      <c r="TDU191" s="321"/>
      <c r="TDV191" s="321"/>
      <c r="TDW191" s="376"/>
      <c r="TDX191" s="319"/>
      <c r="TDY191" s="319"/>
      <c r="TDZ191" s="319"/>
      <c r="TEA191" s="333"/>
      <c r="TEB191" s="376"/>
      <c r="TEC191" s="376"/>
      <c r="TED191" s="376"/>
      <c r="TEE191" s="321"/>
      <c r="TEF191" s="321"/>
      <c r="TEG191" s="321"/>
      <c r="TEH191" s="376"/>
      <c r="TEI191" s="321"/>
      <c r="TEJ191" s="321"/>
      <c r="TEK191" s="321"/>
      <c r="TEL191" s="321"/>
      <c r="TEM191" s="376"/>
      <c r="TEN191" s="319"/>
      <c r="TEO191" s="319"/>
      <c r="TEP191" s="319"/>
      <c r="TEQ191" s="333"/>
      <c r="TER191" s="376"/>
      <c r="TES191" s="376"/>
      <c r="TET191" s="376"/>
      <c r="TEU191" s="321"/>
      <c r="TEV191" s="321"/>
      <c r="TEW191" s="321"/>
      <c r="TEX191" s="376"/>
      <c r="TEY191" s="321"/>
      <c r="TEZ191" s="321"/>
      <c r="TFA191" s="321"/>
      <c r="TFB191" s="321"/>
      <c r="TFC191" s="376"/>
      <c r="TFD191" s="319"/>
      <c r="TFE191" s="319"/>
      <c r="TFF191" s="319"/>
      <c r="TFG191" s="333"/>
      <c r="TFH191" s="376"/>
      <c r="TFI191" s="376"/>
      <c r="TFJ191" s="376"/>
      <c r="TFK191" s="321"/>
      <c r="TFL191" s="321"/>
      <c r="TFM191" s="321"/>
      <c r="TFN191" s="376"/>
      <c r="TFO191" s="321"/>
      <c r="TFP191" s="321"/>
      <c r="TFQ191" s="321"/>
      <c r="TFR191" s="321"/>
      <c r="TFS191" s="376"/>
      <c r="TFT191" s="319"/>
      <c r="TFU191" s="319"/>
      <c r="TFV191" s="319"/>
      <c r="TFW191" s="333"/>
      <c r="TFX191" s="376"/>
      <c r="TFY191" s="376"/>
      <c r="TFZ191" s="376"/>
      <c r="TGA191" s="321"/>
      <c r="TGB191" s="321"/>
      <c r="TGC191" s="321"/>
      <c r="TGD191" s="376"/>
      <c r="TGE191" s="321"/>
      <c r="TGF191" s="321"/>
      <c r="TGG191" s="321"/>
      <c r="TGH191" s="321"/>
      <c r="TGI191" s="376"/>
      <c r="TGJ191" s="319"/>
      <c r="TGK191" s="319"/>
      <c r="TGL191" s="319"/>
      <c r="TGM191" s="333"/>
      <c r="TGN191" s="376"/>
      <c r="TGO191" s="376"/>
      <c r="TGP191" s="376"/>
      <c r="TGQ191" s="321"/>
      <c r="TGR191" s="321"/>
      <c r="TGS191" s="321"/>
      <c r="TGT191" s="376"/>
      <c r="TGU191" s="321"/>
      <c r="TGV191" s="321"/>
      <c r="TGW191" s="321"/>
      <c r="TGX191" s="321"/>
      <c r="TGY191" s="376"/>
      <c r="TGZ191" s="319"/>
      <c r="THA191" s="319"/>
      <c r="THB191" s="319"/>
      <c r="THC191" s="333"/>
      <c r="THD191" s="376"/>
      <c r="THE191" s="376"/>
      <c r="THF191" s="376"/>
      <c r="THG191" s="321"/>
      <c r="THH191" s="321"/>
      <c r="THI191" s="321"/>
      <c r="THJ191" s="376"/>
      <c r="THK191" s="321"/>
      <c r="THL191" s="321"/>
      <c r="THM191" s="321"/>
      <c r="THN191" s="321"/>
      <c r="THO191" s="376"/>
      <c r="THP191" s="319"/>
      <c r="THQ191" s="319"/>
      <c r="THR191" s="319"/>
      <c r="THS191" s="333"/>
      <c r="THT191" s="376"/>
      <c r="THU191" s="376"/>
      <c r="THV191" s="376"/>
      <c r="THW191" s="321"/>
      <c r="THX191" s="321"/>
      <c r="THY191" s="321"/>
      <c r="THZ191" s="376"/>
      <c r="TIA191" s="321"/>
      <c r="TIB191" s="321"/>
      <c r="TIC191" s="321"/>
      <c r="TID191" s="321"/>
      <c r="TIE191" s="376"/>
      <c r="TIF191" s="319"/>
      <c r="TIG191" s="319"/>
      <c r="TIH191" s="319"/>
      <c r="TII191" s="333"/>
      <c r="TIJ191" s="376"/>
      <c r="TIK191" s="376"/>
      <c r="TIL191" s="376"/>
      <c r="TIM191" s="321"/>
      <c r="TIN191" s="321"/>
      <c r="TIO191" s="321"/>
      <c r="TIP191" s="376"/>
      <c r="TIQ191" s="321"/>
      <c r="TIR191" s="321"/>
      <c r="TIS191" s="321"/>
      <c r="TIT191" s="321"/>
      <c r="TIU191" s="376"/>
      <c r="TIV191" s="319"/>
      <c r="TIW191" s="319"/>
      <c r="TIX191" s="319"/>
      <c r="TIY191" s="333"/>
      <c r="TIZ191" s="376"/>
      <c r="TJA191" s="376"/>
      <c r="TJB191" s="376"/>
      <c r="TJC191" s="321"/>
      <c r="TJD191" s="321"/>
      <c r="TJE191" s="321"/>
      <c r="TJF191" s="376"/>
      <c r="TJG191" s="321"/>
      <c r="TJH191" s="321"/>
      <c r="TJI191" s="321"/>
      <c r="TJJ191" s="321"/>
      <c r="TJK191" s="376"/>
      <c r="TJL191" s="319"/>
      <c r="TJM191" s="319"/>
      <c r="TJN191" s="319"/>
      <c r="TJO191" s="333"/>
      <c r="TJP191" s="376"/>
      <c r="TJQ191" s="376"/>
      <c r="TJR191" s="376"/>
      <c r="TJS191" s="321"/>
      <c r="TJT191" s="321"/>
      <c r="TJU191" s="321"/>
      <c r="TJV191" s="376"/>
      <c r="TJW191" s="321"/>
      <c r="TJX191" s="321"/>
      <c r="TJY191" s="321"/>
      <c r="TJZ191" s="321"/>
      <c r="TKA191" s="376"/>
      <c r="TKB191" s="319"/>
      <c r="TKC191" s="319"/>
      <c r="TKD191" s="319"/>
      <c r="TKE191" s="333"/>
      <c r="TKF191" s="376"/>
      <c r="TKG191" s="376"/>
      <c r="TKH191" s="376"/>
      <c r="TKI191" s="321"/>
      <c r="TKJ191" s="321"/>
      <c r="TKK191" s="321"/>
      <c r="TKL191" s="376"/>
      <c r="TKM191" s="321"/>
      <c r="TKN191" s="321"/>
      <c r="TKO191" s="321"/>
      <c r="TKP191" s="321"/>
      <c r="TKQ191" s="376"/>
      <c r="TKR191" s="319"/>
      <c r="TKS191" s="319"/>
      <c r="TKT191" s="319"/>
      <c r="TKU191" s="333"/>
      <c r="TKV191" s="376"/>
      <c r="TKW191" s="376"/>
      <c r="TKX191" s="376"/>
      <c r="TKY191" s="321"/>
      <c r="TKZ191" s="321"/>
      <c r="TLA191" s="321"/>
      <c r="TLB191" s="376"/>
      <c r="TLC191" s="321"/>
      <c r="TLD191" s="321"/>
      <c r="TLE191" s="321"/>
      <c r="TLF191" s="321"/>
      <c r="TLG191" s="376"/>
      <c r="TLH191" s="319"/>
      <c r="TLI191" s="319"/>
      <c r="TLJ191" s="319"/>
      <c r="TLK191" s="333"/>
      <c r="TLL191" s="376"/>
      <c r="TLM191" s="376"/>
      <c r="TLN191" s="376"/>
      <c r="TLO191" s="321"/>
      <c r="TLP191" s="321"/>
      <c r="TLQ191" s="321"/>
      <c r="TLR191" s="376"/>
      <c r="TLS191" s="321"/>
      <c r="TLT191" s="321"/>
      <c r="TLU191" s="321"/>
      <c r="TLV191" s="321"/>
      <c r="TLW191" s="376"/>
      <c r="TLX191" s="319"/>
      <c r="TLY191" s="319"/>
      <c r="TLZ191" s="319"/>
      <c r="TMA191" s="333"/>
      <c r="TMB191" s="376"/>
      <c r="TMC191" s="376"/>
      <c r="TMD191" s="376"/>
      <c r="TME191" s="321"/>
      <c r="TMF191" s="321"/>
      <c r="TMG191" s="321"/>
      <c r="TMH191" s="376"/>
      <c r="TMI191" s="321"/>
      <c r="TMJ191" s="321"/>
      <c r="TMK191" s="321"/>
      <c r="TML191" s="321"/>
      <c r="TMM191" s="376"/>
      <c r="TMN191" s="319"/>
      <c r="TMO191" s="319"/>
      <c r="TMP191" s="319"/>
      <c r="TMQ191" s="333"/>
      <c r="TMR191" s="376"/>
      <c r="TMS191" s="376"/>
      <c r="TMT191" s="376"/>
      <c r="TMU191" s="321"/>
      <c r="TMV191" s="321"/>
      <c r="TMW191" s="321"/>
      <c r="TMX191" s="376"/>
      <c r="TMY191" s="321"/>
      <c r="TMZ191" s="321"/>
      <c r="TNA191" s="321"/>
      <c r="TNB191" s="321"/>
      <c r="TNC191" s="376"/>
      <c r="TND191" s="319"/>
      <c r="TNE191" s="319"/>
      <c r="TNF191" s="319"/>
      <c r="TNG191" s="333"/>
      <c r="TNH191" s="376"/>
      <c r="TNI191" s="376"/>
      <c r="TNJ191" s="376"/>
      <c r="TNK191" s="321"/>
      <c r="TNL191" s="321"/>
      <c r="TNM191" s="321"/>
      <c r="TNN191" s="376"/>
      <c r="TNO191" s="321"/>
      <c r="TNP191" s="321"/>
      <c r="TNQ191" s="321"/>
      <c r="TNR191" s="321"/>
      <c r="TNS191" s="376"/>
      <c r="TNT191" s="319"/>
      <c r="TNU191" s="319"/>
      <c r="TNV191" s="319"/>
      <c r="TNW191" s="333"/>
      <c r="TNX191" s="376"/>
      <c r="TNY191" s="376"/>
      <c r="TNZ191" s="376"/>
      <c r="TOA191" s="321"/>
      <c r="TOB191" s="321"/>
      <c r="TOC191" s="321"/>
      <c r="TOD191" s="376"/>
      <c r="TOE191" s="321"/>
      <c r="TOF191" s="321"/>
      <c r="TOG191" s="321"/>
      <c r="TOH191" s="321"/>
      <c r="TOI191" s="376"/>
      <c r="TOJ191" s="319"/>
      <c r="TOK191" s="319"/>
      <c r="TOL191" s="319"/>
      <c r="TOM191" s="333"/>
      <c r="TON191" s="376"/>
      <c r="TOO191" s="376"/>
      <c r="TOP191" s="376"/>
      <c r="TOQ191" s="321"/>
      <c r="TOR191" s="321"/>
      <c r="TOS191" s="321"/>
      <c r="TOT191" s="376"/>
      <c r="TOU191" s="321"/>
      <c r="TOV191" s="321"/>
      <c r="TOW191" s="321"/>
      <c r="TOX191" s="321"/>
      <c r="TOY191" s="376"/>
      <c r="TOZ191" s="319"/>
      <c r="TPA191" s="319"/>
      <c r="TPB191" s="319"/>
      <c r="TPC191" s="333"/>
      <c r="TPD191" s="376"/>
      <c r="TPE191" s="376"/>
      <c r="TPF191" s="376"/>
      <c r="TPG191" s="321"/>
      <c r="TPH191" s="321"/>
      <c r="TPI191" s="321"/>
      <c r="TPJ191" s="376"/>
      <c r="TPK191" s="321"/>
      <c r="TPL191" s="321"/>
      <c r="TPM191" s="321"/>
      <c r="TPN191" s="321"/>
      <c r="TPO191" s="376"/>
      <c r="TPP191" s="319"/>
      <c r="TPQ191" s="319"/>
      <c r="TPR191" s="319"/>
      <c r="TPS191" s="333"/>
      <c r="TPT191" s="376"/>
      <c r="TPU191" s="376"/>
      <c r="TPV191" s="376"/>
      <c r="TPW191" s="321"/>
      <c r="TPX191" s="321"/>
      <c r="TPY191" s="321"/>
      <c r="TPZ191" s="376"/>
      <c r="TQA191" s="321"/>
      <c r="TQB191" s="321"/>
      <c r="TQC191" s="321"/>
      <c r="TQD191" s="321"/>
      <c r="TQE191" s="376"/>
      <c r="TQF191" s="319"/>
      <c r="TQG191" s="319"/>
      <c r="TQH191" s="319"/>
      <c r="TQI191" s="333"/>
      <c r="TQJ191" s="376"/>
      <c r="TQK191" s="376"/>
      <c r="TQL191" s="376"/>
      <c r="TQM191" s="321"/>
      <c r="TQN191" s="321"/>
      <c r="TQO191" s="321"/>
      <c r="TQP191" s="376"/>
      <c r="TQQ191" s="321"/>
      <c r="TQR191" s="321"/>
      <c r="TQS191" s="321"/>
      <c r="TQT191" s="321"/>
      <c r="TQU191" s="376"/>
      <c r="TQV191" s="319"/>
      <c r="TQW191" s="319"/>
      <c r="TQX191" s="319"/>
      <c r="TQY191" s="333"/>
      <c r="TQZ191" s="376"/>
      <c r="TRA191" s="376"/>
      <c r="TRB191" s="376"/>
      <c r="TRC191" s="321"/>
      <c r="TRD191" s="321"/>
      <c r="TRE191" s="321"/>
      <c r="TRF191" s="376"/>
      <c r="TRG191" s="321"/>
      <c r="TRH191" s="321"/>
      <c r="TRI191" s="321"/>
      <c r="TRJ191" s="321"/>
      <c r="TRK191" s="376"/>
      <c r="TRL191" s="319"/>
      <c r="TRM191" s="319"/>
      <c r="TRN191" s="319"/>
      <c r="TRO191" s="333"/>
      <c r="TRP191" s="376"/>
      <c r="TRQ191" s="376"/>
      <c r="TRR191" s="376"/>
      <c r="TRS191" s="321"/>
      <c r="TRT191" s="321"/>
      <c r="TRU191" s="321"/>
      <c r="TRV191" s="376"/>
      <c r="TRW191" s="321"/>
      <c r="TRX191" s="321"/>
      <c r="TRY191" s="321"/>
      <c r="TRZ191" s="321"/>
      <c r="TSA191" s="376"/>
      <c r="TSB191" s="319"/>
      <c r="TSC191" s="319"/>
      <c r="TSD191" s="319"/>
      <c r="TSE191" s="333"/>
      <c r="TSF191" s="376"/>
      <c r="TSG191" s="376"/>
      <c r="TSH191" s="376"/>
      <c r="TSI191" s="321"/>
      <c r="TSJ191" s="321"/>
      <c r="TSK191" s="321"/>
      <c r="TSL191" s="376"/>
      <c r="TSM191" s="321"/>
      <c r="TSN191" s="321"/>
      <c r="TSO191" s="321"/>
      <c r="TSP191" s="321"/>
      <c r="TSQ191" s="376"/>
      <c r="TSR191" s="319"/>
      <c r="TSS191" s="319"/>
      <c r="TST191" s="319"/>
      <c r="TSU191" s="333"/>
      <c r="TSV191" s="376"/>
      <c r="TSW191" s="376"/>
      <c r="TSX191" s="376"/>
      <c r="TSY191" s="321"/>
      <c r="TSZ191" s="321"/>
      <c r="TTA191" s="321"/>
      <c r="TTB191" s="376"/>
      <c r="TTC191" s="321"/>
      <c r="TTD191" s="321"/>
      <c r="TTE191" s="321"/>
      <c r="TTF191" s="321"/>
      <c r="TTG191" s="376"/>
      <c r="TTH191" s="319"/>
      <c r="TTI191" s="319"/>
      <c r="TTJ191" s="319"/>
      <c r="TTK191" s="333"/>
      <c r="TTL191" s="376"/>
      <c r="TTM191" s="376"/>
      <c r="TTN191" s="376"/>
      <c r="TTO191" s="321"/>
      <c r="TTP191" s="321"/>
      <c r="TTQ191" s="321"/>
      <c r="TTR191" s="376"/>
      <c r="TTS191" s="321"/>
      <c r="TTT191" s="321"/>
      <c r="TTU191" s="321"/>
      <c r="TTV191" s="321"/>
      <c r="TTW191" s="376"/>
      <c r="TTX191" s="319"/>
      <c r="TTY191" s="319"/>
      <c r="TTZ191" s="319"/>
      <c r="TUA191" s="333"/>
      <c r="TUB191" s="376"/>
      <c r="TUC191" s="376"/>
      <c r="TUD191" s="376"/>
      <c r="TUE191" s="321"/>
      <c r="TUF191" s="321"/>
      <c r="TUG191" s="321"/>
      <c r="TUH191" s="376"/>
      <c r="TUI191" s="321"/>
      <c r="TUJ191" s="321"/>
      <c r="TUK191" s="321"/>
      <c r="TUL191" s="321"/>
      <c r="TUM191" s="376"/>
      <c r="TUN191" s="319"/>
      <c r="TUO191" s="319"/>
      <c r="TUP191" s="319"/>
      <c r="TUQ191" s="333"/>
      <c r="TUR191" s="376"/>
      <c r="TUS191" s="376"/>
      <c r="TUT191" s="376"/>
      <c r="TUU191" s="321"/>
      <c r="TUV191" s="321"/>
      <c r="TUW191" s="321"/>
      <c r="TUX191" s="376"/>
      <c r="TUY191" s="321"/>
      <c r="TUZ191" s="321"/>
      <c r="TVA191" s="321"/>
      <c r="TVB191" s="321"/>
      <c r="TVC191" s="376"/>
      <c r="TVD191" s="319"/>
      <c r="TVE191" s="319"/>
      <c r="TVF191" s="319"/>
      <c r="TVG191" s="333"/>
      <c r="TVH191" s="376"/>
      <c r="TVI191" s="376"/>
      <c r="TVJ191" s="376"/>
      <c r="TVK191" s="321"/>
      <c r="TVL191" s="321"/>
      <c r="TVM191" s="321"/>
      <c r="TVN191" s="376"/>
      <c r="TVO191" s="321"/>
      <c r="TVP191" s="321"/>
      <c r="TVQ191" s="321"/>
      <c r="TVR191" s="321"/>
      <c r="TVS191" s="376"/>
      <c r="TVT191" s="319"/>
      <c r="TVU191" s="319"/>
      <c r="TVV191" s="319"/>
      <c r="TVW191" s="333"/>
      <c r="TVX191" s="376"/>
      <c r="TVY191" s="376"/>
      <c r="TVZ191" s="376"/>
      <c r="TWA191" s="321"/>
      <c r="TWB191" s="321"/>
      <c r="TWC191" s="321"/>
      <c r="TWD191" s="376"/>
      <c r="TWE191" s="321"/>
      <c r="TWF191" s="321"/>
      <c r="TWG191" s="321"/>
      <c r="TWH191" s="321"/>
      <c r="TWI191" s="376"/>
      <c r="TWJ191" s="319"/>
      <c r="TWK191" s="319"/>
      <c r="TWL191" s="319"/>
      <c r="TWM191" s="333"/>
      <c r="TWN191" s="376"/>
      <c r="TWO191" s="376"/>
      <c r="TWP191" s="376"/>
      <c r="TWQ191" s="321"/>
      <c r="TWR191" s="321"/>
      <c r="TWS191" s="321"/>
      <c r="TWT191" s="376"/>
      <c r="TWU191" s="321"/>
      <c r="TWV191" s="321"/>
      <c r="TWW191" s="321"/>
      <c r="TWX191" s="321"/>
      <c r="TWY191" s="376"/>
      <c r="TWZ191" s="319"/>
      <c r="TXA191" s="319"/>
      <c r="TXB191" s="319"/>
      <c r="TXC191" s="333"/>
      <c r="TXD191" s="376"/>
      <c r="TXE191" s="376"/>
      <c r="TXF191" s="376"/>
      <c r="TXG191" s="321"/>
      <c r="TXH191" s="321"/>
      <c r="TXI191" s="321"/>
      <c r="TXJ191" s="376"/>
      <c r="TXK191" s="321"/>
      <c r="TXL191" s="321"/>
      <c r="TXM191" s="321"/>
      <c r="TXN191" s="321"/>
      <c r="TXO191" s="376"/>
      <c r="TXP191" s="319"/>
      <c r="TXQ191" s="319"/>
      <c r="TXR191" s="319"/>
      <c r="TXS191" s="333"/>
      <c r="TXT191" s="376"/>
      <c r="TXU191" s="376"/>
      <c r="TXV191" s="376"/>
      <c r="TXW191" s="321"/>
      <c r="TXX191" s="321"/>
      <c r="TXY191" s="321"/>
      <c r="TXZ191" s="376"/>
      <c r="TYA191" s="321"/>
      <c r="TYB191" s="321"/>
      <c r="TYC191" s="321"/>
      <c r="TYD191" s="321"/>
      <c r="TYE191" s="376"/>
      <c r="TYF191" s="319"/>
      <c r="TYG191" s="319"/>
      <c r="TYH191" s="319"/>
      <c r="TYI191" s="333"/>
      <c r="TYJ191" s="376"/>
      <c r="TYK191" s="376"/>
      <c r="TYL191" s="376"/>
      <c r="TYM191" s="321"/>
      <c r="TYN191" s="321"/>
      <c r="TYO191" s="321"/>
      <c r="TYP191" s="376"/>
      <c r="TYQ191" s="321"/>
      <c r="TYR191" s="321"/>
      <c r="TYS191" s="321"/>
      <c r="TYT191" s="321"/>
      <c r="TYU191" s="376"/>
      <c r="TYV191" s="319"/>
      <c r="TYW191" s="319"/>
      <c r="TYX191" s="319"/>
      <c r="TYY191" s="333"/>
      <c r="TYZ191" s="376"/>
      <c r="TZA191" s="376"/>
      <c r="TZB191" s="376"/>
      <c r="TZC191" s="321"/>
      <c r="TZD191" s="321"/>
      <c r="TZE191" s="321"/>
      <c r="TZF191" s="376"/>
      <c r="TZG191" s="321"/>
      <c r="TZH191" s="321"/>
      <c r="TZI191" s="321"/>
      <c r="TZJ191" s="321"/>
      <c r="TZK191" s="376"/>
      <c r="TZL191" s="319"/>
      <c r="TZM191" s="319"/>
      <c r="TZN191" s="319"/>
      <c r="TZO191" s="333"/>
      <c r="TZP191" s="376"/>
      <c r="TZQ191" s="376"/>
      <c r="TZR191" s="376"/>
      <c r="TZS191" s="321"/>
      <c r="TZT191" s="321"/>
      <c r="TZU191" s="321"/>
      <c r="TZV191" s="376"/>
      <c r="TZW191" s="321"/>
      <c r="TZX191" s="321"/>
      <c r="TZY191" s="321"/>
      <c r="TZZ191" s="321"/>
      <c r="UAA191" s="376"/>
      <c r="UAB191" s="319"/>
      <c r="UAC191" s="319"/>
      <c r="UAD191" s="319"/>
      <c r="UAE191" s="333"/>
      <c r="UAF191" s="376"/>
      <c r="UAG191" s="376"/>
      <c r="UAH191" s="376"/>
      <c r="UAI191" s="321"/>
      <c r="UAJ191" s="321"/>
      <c r="UAK191" s="321"/>
      <c r="UAL191" s="376"/>
      <c r="UAM191" s="321"/>
      <c r="UAN191" s="321"/>
      <c r="UAO191" s="321"/>
      <c r="UAP191" s="321"/>
      <c r="UAQ191" s="376"/>
      <c r="UAR191" s="319"/>
      <c r="UAS191" s="319"/>
      <c r="UAT191" s="319"/>
      <c r="UAU191" s="333"/>
      <c r="UAV191" s="376"/>
      <c r="UAW191" s="376"/>
      <c r="UAX191" s="376"/>
      <c r="UAY191" s="321"/>
      <c r="UAZ191" s="321"/>
      <c r="UBA191" s="321"/>
      <c r="UBB191" s="376"/>
      <c r="UBC191" s="321"/>
      <c r="UBD191" s="321"/>
      <c r="UBE191" s="321"/>
      <c r="UBF191" s="321"/>
      <c r="UBG191" s="376"/>
      <c r="UBH191" s="319"/>
      <c r="UBI191" s="319"/>
      <c r="UBJ191" s="319"/>
      <c r="UBK191" s="333"/>
      <c r="UBL191" s="376"/>
      <c r="UBM191" s="376"/>
      <c r="UBN191" s="376"/>
      <c r="UBO191" s="321"/>
      <c r="UBP191" s="321"/>
      <c r="UBQ191" s="321"/>
      <c r="UBR191" s="376"/>
      <c r="UBS191" s="321"/>
      <c r="UBT191" s="321"/>
      <c r="UBU191" s="321"/>
      <c r="UBV191" s="321"/>
      <c r="UBW191" s="376"/>
      <c r="UBX191" s="319"/>
      <c r="UBY191" s="319"/>
      <c r="UBZ191" s="319"/>
      <c r="UCA191" s="333"/>
      <c r="UCB191" s="376"/>
      <c r="UCC191" s="376"/>
      <c r="UCD191" s="376"/>
      <c r="UCE191" s="321"/>
      <c r="UCF191" s="321"/>
      <c r="UCG191" s="321"/>
      <c r="UCH191" s="376"/>
      <c r="UCI191" s="321"/>
      <c r="UCJ191" s="321"/>
      <c r="UCK191" s="321"/>
      <c r="UCL191" s="321"/>
      <c r="UCM191" s="376"/>
      <c r="UCN191" s="319"/>
      <c r="UCO191" s="319"/>
      <c r="UCP191" s="319"/>
      <c r="UCQ191" s="333"/>
      <c r="UCR191" s="376"/>
      <c r="UCS191" s="376"/>
      <c r="UCT191" s="376"/>
      <c r="UCU191" s="321"/>
      <c r="UCV191" s="321"/>
      <c r="UCW191" s="321"/>
      <c r="UCX191" s="376"/>
      <c r="UCY191" s="321"/>
      <c r="UCZ191" s="321"/>
      <c r="UDA191" s="321"/>
      <c r="UDB191" s="321"/>
      <c r="UDC191" s="376"/>
      <c r="UDD191" s="319"/>
      <c r="UDE191" s="319"/>
      <c r="UDF191" s="319"/>
      <c r="UDG191" s="333"/>
      <c r="UDH191" s="376"/>
      <c r="UDI191" s="376"/>
      <c r="UDJ191" s="376"/>
      <c r="UDK191" s="321"/>
      <c r="UDL191" s="321"/>
      <c r="UDM191" s="321"/>
      <c r="UDN191" s="376"/>
      <c r="UDO191" s="321"/>
      <c r="UDP191" s="321"/>
      <c r="UDQ191" s="321"/>
      <c r="UDR191" s="321"/>
      <c r="UDS191" s="376"/>
      <c r="UDT191" s="319"/>
      <c r="UDU191" s="319"/>
      <c r="UDV191" s="319"/>
      <c r="UDW191" s="333"/>
      <c r="UDX191" s="376"/>
      <c r="UDY191" s="376"/>
      <c r="UDZ191" s="376"/>
      <c r="UEA191" s="321"/>
      <c r="UEB191" s="321"/>
      <c r="UEC191" s="321"/>
      <c r="UED191" s="376"/>
      <c r="UEE191" s="321"/>
      <c r="UEF191" s="321"/>
      <c r="UEG191" s="321"/>
      <c r="UEH191" s="321"/>
      <c r="UEI191" s="376"/>
      <c r="UEJ191" s="319"/>
      <c r="UEK191" s="319"/>
      <c r="UEL191" s="319"/>
      <c r="UEM191" s="333"/>
      <c r="UEN191" s="376"/>
      <c r="UEO191" s="376"/>
      <c r="UEP191" s="376"/>
      <c r="UEQ191" s="321"/>
      <c r="UER191" s="321"/>
      <c r="UES191" s="321"/>
      <c r="UET191" s="376"/>
      <c r="UEU191" s="321"/>
      <c r="UEV191" s="321"/>
      <c r="UEW191" s="321"/>
      <c r="UEX191" s="321"/>
      <c r="UEY191" s="376"/>
      <c r="UEZ191" s="319"/>
      <c r="UFA191" s="319"/>
      <c r="UFB191" s="319"/>
      <c r="UFC191" s="333"/>
      <c r="UFD191" s="376"/>
      <c r="UFE191" s="376"/>
      <c r="UFF191" s="376"/>
      <c r="UFG191" s="321"/>
      <c r="UFH191" s="321"/>
      <c r="UFI191" s="321"/>
      <c r="UFJ191" s="376"/>
      <c r="UFK191" s="321"/>
      <c r="UFL191" s="321"/>
      <c r="UFM191" s="321"/>
      <c r="UFN191" s="321"/>
      <c r="UFO191" s="376"/>
      <c r="UFP191" s="319"/>
      <c r="UFQ191" s="319"/>
      <c r="UFR191" s="319"/>
      <c r="UFS191" s="333"/>
      <c r="UFT191" s="376"/>
      <c r="UFU191" s="376"/>
      <c r="UFV191" s="376"/>
      <c r="UFW191" s="321"/>
      <c r="UFX191" s="321"/>
      <c r="UFY191" s="321"/>
      <c r="UFZ191" s="376"/>
      <c r="UGA191" s="321"/>
      <c r="UGB191" s="321"/>
      <c r="UGC191" s="321"/>
      <c r="UGD191" s="321"/>
      <c r="UGE191" s="376"/>
      <c r="UGF191" s="319"/>
      <c r="UGG191" s="319"/>
      <c r="UGH191" s="319"/>
      <c r="UGI191" s="333"/>
      <c r="UGJ191" s="376"/>
      <c r="UGK191" s="376"/>
      <c r="UGL191" s="376"/>
      <c r="UGM191" s="321"/>
      <c r="UGN191" s="321"/>
      <c r="UGO191" s="321"/>
      <c r="UGP191" s="376"/>
      <c r="UGQ191" s="321"/>
      <c r="UGR191" s="321"/>
      <c r="UGS191" s="321"/>
      <c r="UGT191" s="321"/>
      <c r="UGU191" s="376"/>
      <c r="UGV191" s="319"/>
      <c r="UGW191" s="319"/>
      <c r="UGX191" s="319"/>
      <c r="UGY191" s="333"/>
      <c r="UGZ191" s="376"/>
      <c r="UHA191" s="376"/>
      <c r="UHB191" s="376"/>
      <c r="UHC191" s="321"/>
      <c r="UHD191" s="321"/>
      <c r="UHE191" s="321"/>
      <c r="UHF191" s="376"/>
      <c r="UHG191" s="321"/>
      <c r="UHH191" s="321"/>
      <c r="UHI191" s="321"/>
      <c r="UHJ191" s="321"/>
      <c r="UHK191" s="376"/>
      <c r="UHL191" s="319"/>
      <c r="UHM191" s="319"/>
      <c r="UHN191" s="319"/>
      <c r="UHO191" s="333"/>
      <c r="UHP191" s="376"/>
      <c r="UHQ191" s="376"/>
      <c r="UHR191" s="376"/>
      <c r="UHS191" s="321"/>
      <c r="UHT191" s="321"/>
      <c r="UHU191" s="321"/>
      <c r="UHV191" s="376"/>
      <c r="UHW191" s="321"/>
      <c r="UHX191" s="321"/>
      <c r="UHY191" s="321"/>
      <c r="UHZ191" s="321"/>
      <c r="UIA191" s="376"/>
      <c r="UIB191" s="319"/>
      <c r="UIC191" s="319"/>
      <c r="UID191" s="319"/>
      <c r="UIE191" s="333"/>
      <c r="UIF191" s="376"/>
      <c r="UIG191" s="376"/>
      <c r="UIH191" s="376"/>
      <c r="UII191" s="321"/>
      <c r="UIJ191" s="321"/>
      <c r="UIK191" s="321"/>
      <c r="UIL191" s="376"/>
      <c r="UIM191" s="321"/>
      <c r="UIN191" s="321"/>
      <c r="UIO191" s="321"/>
      <c r="UIP191" s="321"/>
      <c r="UIQ191" s="376"/>
      <c r="UIR191" s="319"/>
      <c r="UIS191" s="319"/>
      <c r="UIT191" s="319"/>
      <c r="UIU191" s="333"/>
      <c r="UIV191" s="376"/>
      <c r="UIW191" s="376"/>
      <c r="UIX191" s="376"/>
      <c r="UIY191" s="321"/>
      <c r="UIZ191" s="321"/>
      <c r="UJA191" s="321"/>
      <c r="UJB191" s="376"/>
      <c r="UJC191" s="321"/>
      <c r="UJD191" s="321"/>
      <c r="UJE191" s="321"/>
      <c r="UJF191" s="321"/>
      <c r="UJG191" s="376"/>
      <c r="UJH191" s="319"/>
      <c r="UJI191" s="319"/>
      <c r="UJJ191" s="319"/>
      <c r="UJK191" s="333"/>
      <c r="UJL191" s="376"/>
      <c r="UJM191" s="376"/>
      <c r="UJN191" s="376"/>
      <c r="UJO191" s="321"/>
      <c r="UJP191" s="321"/>
      <c r="UJQ191" s="321"/>
      <c r="UJR191" s="376"/>
      <c r="UJS191" s="321"/>
      <c r="UJT191" s="321"/>
      <c r="UJU191" s="321"/>
      <c r="UJV191" s="321"/>
      <c r="UJW191" s="376"/>
      <c r="UJX191" s="319"/>
      <c r="UJY191" s="319"/>
      <c r="UJZ191" s="319"/>
      <c r="UKA191" s="333"/>
      <c r="UKB191" s="376"/>
      <c r="UKC191" s="376"/>
      <c r="UKD191" s="376"/>
      <c r="UKE191" s="321"/>
      <c r="UKF191" s="321"/>
      <c r="UKG191" s="321"/>
      <c r="UKH191" s="376"/>
      <c r="UKI191" s="321"/>
      <c r="UKJ191" s="321"/>
      <c r="UKK191" s="321"/>
      <c r="UKL191" s="321"/>
      <c r="UKM191" s="376"/>
      <c r="UKN191" s="319"/>
      <c r="UKO191" s="319"/>
      <c r="UKP191" s="319"/>
      <c r="UKQ191" s="333"/>
      <c r="UKR191" s="376"/>
      <c r="UKS191" s="376"/>
      <c r="UKT191" s="376"/>
      <c r="UKU191" s="321"/>
      <c r="UKV191" s="321"/>
      <c r="UKW191" s="321"/>
      <c r="UKX191" s="376"/>
      <c r="UKY191" s="321"/>
      <c r="UKZ191" s="321"/>
      <c r="ULA191" s="321"/>
      <c r="ULB191" s="321"/>
      <c r="ULC191" s="376"/>
      <c r="ULD191" s="319"/>
      <c r="ULE191" s="319"/>
      <c r="ULF191" s="319"/>
      <c r="ULG191" s="333"/>
      <c r="ULH191" s="376"/>
      <c r="ULI191" s="376"/>
      <c r="ULJ191" s="376"/>
      <c r="ULK191" s="321"/>
      <c r="ULL191" s="321"/>
      <c r="ULM191" s="321"/>
      <c r="ULN191" s="376"/>
      <c r="ULO191" s="321"/>
      <c r="ULP191" s="321"/>
      <c r="ULQ191" s="321"/>
      <c r="ULR191" s="321"/>
      <c r="ULS191" s="376"/>
      <c r="ULT191" s="319"/>
      <c r="ULU191" s="319"/>
      <c r="ULV191" s="319"/>
      <c r="ULW191" s="333"/>
      <c r="ULX191" s="376"/>
      <c r="ULY191" s="376"/>
      <c r="ULZ191" s="376"/>
      <c r="UMA191" s="321"/>
      <c r="UMB191" s="321"/>
      <c r="UMC191" s="321"/>
      <c r="UMD191" s="376"/>
      <c r="UME191" s="321"/>
      <c r="UMF191" s="321"/>
      <c r="UMG191" s="321"/>
      <c r="UMH191" s="321"/>
      <c r="UMI191" s="376"/>
      <c r="UMJ191" s="319"/>
      <c r="UMK191" s="319"/>
      <c r="UML191" s="319"/>
      <c r="UMM191" s="333"/>
      <c r="UMN191" s="376"/>
      <c r="UMO191" s="376"/>
      <c r="UMP191" s="376"/>
      <c r="UMQ191" s="321"/>
      <c r="UMR191" s="321"/>
      <c r="UMS191" s="321"/>
      <c r="UMT191" s="376"/>
      <c r="UMU191" s="321"/>
      <c r="UMV191" s="321"/>
      <c r="UMW191" s="321"/>
      <c r="UMX191" s="321"/>
      <c r="UMY191" s="376"/>
      <c r="UMZ191" s="319"/>
      <c r="UNA191" s="319"/>
      <c r="UNB191" s="319"/>
      <c r="UNC191" s="333"/>
      <c r="UND191" s="376"/>
      <c r="UNE191" s="376"/>
      <c r="UNF191" s="376"/>
      <c r="UNG191" s="321"/>
      <c r="UNH191" s="321"/>
      <c r="UNI191" s="321"/>
      <c r="UNJ191" s="376"/>
      <c r="UNK191" s="321"/>
      <c r="UNL191" s="321"/>
      <c r="UNM191" s="321"/>
      <c r="UNN191" s="321"/>
      <c r="UNO191" s="376"/>
      <c r="UNP191" s="319"/>
      <c r="UNQ191" s="319"/>
      <c r="UNR191" s="319"/>
      <c r="UNS191" s="333"/>
      <c r="UNT191" s="376"/>
      <c r="UNU191" s="376"/>
      <c r="UNV191" s="376"/>
      <c r="UNW191" s="321"/>
      <c r="UNX191" s="321"/>
      <c r="UNY191" s="321"/>
      <c r="UNZ191" s="376"/>
      <c r="UOA191" s="321"/>
      <c r="UOB191" s="321"/>
      <c r="UOC191" s="321"/>
      <c r="UOD191" s="321"/>
      <c r="UOE191" s="376"/>
      <c r="UOF191" s="319"/>
      <c r="UOG191" s="319"/>
      <c r="UOH191" s="319"/>
      <c r="UOI191" s="333"/>
      <c r="UOJ191" s="376"/>
      <c r="UOK191" s="376"/>
      <c r="UOL191" s="376"/>
      <c r="UOM191" s="321"/>
      <c r="UON191" s="321"/>
      <c r="UOO191" s="321"/>
      <c r="UOP191" s="376"/>
      <c r="UOQ191" s="321"/>
      <c r="UOR191" s="321"/>
      <c r="UOS191" s="321"/>
      <c r="UOT191" s="321"/>
      <c r="UOU191" s="376"/>
      <c r="UOV191" s="319"/>
      <c r="UOW191" s="319"/>
      <c r="UOX191" s="319"/>
      <c r="UOY191" s="333"/>
      <c r="UOZ191" s="376"/>
      <c r="UPA191" s="376"/>
      <c r="UPB191" s="376"/>
      <c r="UPC191" s="321"/>
      <c r="UPD191" s="321"/>
      <c r="UPE191" s="321"/>
      <c r="UPF191" s="376"/>
      <c r="UPG191" s="321"/>
      <c r="UPH191" s="321"/>
      <c r="UPI191" s="321"/>
      <c r="UPJ191" s="321"/>
      <c r="UPK191" s="376"/>
      <c r="UPL191" s="319"/>
      <c r="UPM191" s="319"/>
      <c r="UPN191" s="319"/>
      <c r="UPO191" s="333"/>
      <c r="UPP191" s="376"/>
      <c r="UPQ191" s="376"/>
      <c r="UPR191" s="376"/>
      <c r="UPS191" s="321"/>
      <c r="UPT191" s="321"/>
      <c r="UPU191" s="321"/>
      <c r="UPV191" s="376"/>
      <c r="UPW191" s="321"/>
      <c r="UPX191" s="321"/>
      <c r="UPY191" s="321"/>
      <c r="UPZ191" s="321"/>
      <c r="UQA191" s="376"/>
      <c r="UQB191" s="319"/>
      <c r="UQC191" s="319"/>
      <c r="UQD191" s="319"/>
      <c r="UQE191" s="333"/>
      <c r="UQF191" s="376"/>
      <c r="UQG191" s="376"/>
      <c r="UQH191" s="376"/>
      <c r="UQI191" s="321"/>
      <c r="UQJ191" s="321"/>
      <c r="UQK191" s="321"/>
      <c r="UQL191" s="376"/>
      <c r="UQM191" s="321"/>
      <c r="UQN191" s="321"/>
      <c r="UQO191" s="321"/>
      <c r="UQP191" s="321"/>
      <c r="UQQ191" s="376"/>
      <c r="UQR191" s="319"/>
      <c r="UQS191" s="319"/>
      <c r="UQT191" s="319"/>
      <c r="UQU191" s="333"/>
      <c r="UQV191" s="376"/>
      <c r="UQW191" s="376"/>
      <c r="UQX191" s="376"/>
      <c r="UQY191" s="321"/>
      <c r="UQZ191" s="321"/>
      <c r="URA191" s="321"/>
      <c r="URB191" s="376"/>
      <c r="URC191" s="321"/>
      <c r="URD191" s="321"/>
      <c r="URE191" s="321"/>
      <c r="URF191" s="321"/>
      <c r="URG191" s="376"/>
      <c r="URH191" s="319"/>
      <c r="URI191" s="319"/>
      <c r="URJ191" s="319"/>
      <c r="URK191" s="333"/>
      <c r="URL191" s="376"/>
      <c r="URM191" s="376"/>
      <c r="URN191" s="376"/>
      <c r="URO191" s="321"/>
      <c r="URP191" s="321"/>
      <c r="URQ191" s="321"/>
      <c r="URR191" s="376"/>
      <c r="URS191" s="321"/>
      <c r="URT191" s="321"/>
      <c r="URU191" s="321"/>
      <c r="URV191" s="321"/>
      <c r="URW191" s="376"/>
      <c r="URX191" s="319"/>
      <c r="URY191" s="319"/>
      <c r="URZ191" s="319"/>
      <c r="USA191" s="333"/>
      <c r="USB191" s="376"/>
      <c r="USC191" s="376"/>
      <c r="USD191" s="376"/>
      <c r="USE191" s="321"/>
      <c r="USF191" s="321"/>
      <c r="USG191" s="321"/>
      <c r="USH191" s="376"/>
      <c r="USI191" s="321"/>
      <c r="USJ191" s="321"/>
      <c r="USK191" s="321"/>
      <c r="USL191" s="321"/>
      <c r="USM191" s="376"/>
      <c r="USN191" s="319"/>
      <c r="USO191" s="319"/>
      <c r="USP191" s="319"/>
      <c r="USQ191" s="333"/>
      <c r="USR191" s="376"/>
      <c r="USS191" s="376"/>
      <c r="UST191" s="376"/>
      <c r="USU191" s="321"/>
      <c r="USV191" s="321"/>
      <c r="USW191" s="321"/>
      <c r="USX191" s="376"/>
      <c r="USY191" s="321"/>
      <c r="USZ191" s="321"/>
      <c r="UTA191" s="321"/>
      <c r="UTB191" s="321"/>
      <c r="UTC191" s="376"/>
      <c r="UTD191" s="319"/>
      <c r="UTE191" s="319"/>
      <c r="UTF191" s="319"/>
      <c r="UTG191" s="333"/>
      <c r="UTH191" s="376"/>
      <c r="UTI191" s="376"/>
      <c r="UTJ191" s="376"/>
      <c r="UTK191" s="321"/>
      <c r="UTL191" s="321"/>
      <c r="UTM191" s="321"/>
      <c r="UTN191" s="376"/>
      <c r="UTO191" s="321"/>
      <c r="UTP191" s="321"/>
      <c r="UTQ191" s="321"/>
      <c r="UTR191" s="321"/>
      <c r="UTS191" s="376"/>
      <c r="UTT191" s="319"/>
      <c r="UTU191" s="319"/>
      <c r="UTV191" s="319"/>
      <c r="UTW191" s="333"/>
      <c r="UTX191" s="376"/>
      <c r="UTY191" s="376"/>
      <c r="UTZ191" s="376"/>
      <c r="UUA191" s="321"/>
      <c r="UUB191" s="321"/>
      <c r="UUC191" s="321"/>
      <c r="UUD191" s="376"/>
      <c r="UUE191" s="321"/>
      <c r="UUF191" s="321"/>
      <c r="UUG191" s="321"/>
      <c r="UUH191" s="321"/>
      <c r="UUI191" s="376"/>
      <c r="UUJ191" s="319"/>
      <c r="UUK191" s="319"/>
      <c r="UUL191" s="319"/>
      <c r="UUM191" s="333"/>
      <c r="UUN191" s="376"/>
      <c r="UUO191" s="376"/>
      <c r="UUP191" s="376"/>
      <c r="UUQ191" s="321"/>
      <c r="UUR191" s="321"/>
      <c r="UUS191" s="321"/>
      <c r="UUT191" s="376"/>
      <c r="UUU191" s="321"/>
      <c r="UUV191" s="321"/>
      <c r="UUW191" s="321"/>
      <c r="UUX191" s="321"/>
      <c r="UUY191" s="376"/>
      <c r="UUZ191" s="319"/>
      <c r="UVA191" s="319"/>
      <c r="UVB191" s="319"/>
      <c r="UVC191" s="333"/>
      <c r="UVD191" s="376"/>
      <c r="UVE191" s="376"/>
      <c r="UVF191" s="376"/>
      <c r="UVG191" s="321"/>
      <c r="UVH191" s="321"/>
      <c r="UVI191" s="321"/>
      <c r="UVJ191" s="376"/>
      <c r="UVK191" s="321"/>
      <c r="UVL191" s="321"/>
      <c r="UVM191" s="321"/>
      <c r="UVN191" s="321"/>
      <c r="UVO191" s="376"/>
      <c r="UVP191" s="319"/>
      <c r="UVQ191" s="319"/>
      <c r="UVR191" s="319"/>
      <c r="UVS191" s="333"/>
      <c r="UVT191" s="376"/>
      <c r="UVU191" s="376"/>
      <c r="UVV191" s="376"/>
      <c r="UVW191" s="321"/>
      <c r="UVX191" s="321"/>
      <c r="UVY191" s="321"/>
      <c r="UVZ191" s="376"/>
      <c r="UWA191" s="321"/>
      <c r="UWB191" s="321"/>
      <c r="UWC191" s="321"/>
      <c r="UWD191" s="321"/>
      <c r="UWE191" s="376"/>
      <c r="UWF191" s="319"/>
      <c r="UWG191" s="319"/>
      <c r="UWH191" s="319"/>
      <c r="UWI191" s="333"/>
      <c r="UWJ191" s="376"/>
      <c r="UWK191" s="376"/>
      <c r="UWL191" s="376"/>
      <c r="UWM191" s="321"/>
      <c r="UWN191" s="321"/>
      <c r="UWO191" s="321"/>
      <c r="UWP191" s="376"/>
      <c r="UWQ191" s="321"/>
      <c r="UWR191" s="321"/>
      <c r="UWS191" s="321"/>
      <c r="UWT191" s="321"/>
      <c r="UWU191" s="376"/>
      <c r="UWV191" s="319"/>
      <c r="UWW191" s="319"/>
      <c r="UWX191" s="319"/>
      <c r="UWY191" s="333"/>
      <c r="UWZ191" s="376"/>
      <c r="UXA191" s="376"/>
      <c r="UXB191" s="376"/>
      <c r="UXC191" s="321"/>
      <c r="UXD191" s="321"/>
      <c r="UXE191" s="321"/>
      <c r="UXF191" s="376"/>
      <c r="UXG191" s="321"/>
      <c r="UXH191" s="321"/>
      <c r="UXI191" s="321"/>
      <c r="UXJ191" s="321"/>
      <c r="UXK191" s="376"/>
      <c r="UXL191" s="319"/>
      <c r="UXM191" s="319"/>
      <c r="UXN191" s="319"/>
      <c r="UXO191" s="333"/>
      <c r="UXP191" s="376"/>
      <c r="UXQ191" s="376"/>
      <c r="UXR191" s="376"/>
      <c r="UXS191" s="321"/>
      <c r="UXT191" s="321"/>
      <c r="UXU191" s="321"/>
      <c r="UXV191" s="376"/>
      <c r="UXW191" s="321"/>
      <c r="UXX191" s="321"/>
      <c r="UXY191" s="321"/>
      <c r="UXZ191" s="321"/>
      <c r="UYA191" s="376"/>
      <c r="UYB191" s="319"/>
      <c r="UYC191" s="319"/>
      <c r="UYD191" s="319"/>
      <c r="UYE191" s="333"/>
      <c r="UYF191" s="376"/>
      <c r="UYG191" s="376"/>
      <c r="UYH191" s="376"/>
      <c r="UYI191" s="321"/>
      <c r="UYJ191" s="321"/>
      <c r="UYK191" s="321"/>
      <c r="UYL191" s="376"/>
      <c r="UYM191" s="321"/>
      <c r="UYN191" s="321"/>
      <c r="UYO191" s="321"/>
      <c r="UYP191" s="321"/>
      <c r="UYQ191" s="376"/>
      <c r="UYR191" s="319"/>
      <c r="UYS191" s="319"/>
      <c r="UYT191" s="319"/>
      <c r="UYU191" s="333"/>
      <c r="UYV191" s="376"/>
      <c r="UYW191" s="376"/>
      <c r="UYX191" s="376"/>
      <c r="UYY191" s="321"/>
      <c r="UYZ191" s="321"/>
      <c r="UZA191" s="321"/>
      <c r="UZB191" s="376"/>
      <c r="UZC191" s="321"/>
      <c r="UZD191" s="321"/>
      <c r="UZE191" s="321"/>
      <c r="UZF191" s="321"/>
      <c r="UZG191" s="376"/>
      <c r="UZH191" s="319"/>
      <c r="UZI191" s="319"/>
      <c r="UZJ191" s="319"/>
      <c r="UZK191" s="333"/>
      <c r="UZL191" s="376"/>
      <c r="UZM191" s="376"/>
      <c r="UZN191" s="376"/>
      <c r="UZO191" s="321"/>
      <c r="UZP191" s="321"/>
      <c r="UZQ191" s="321"/>
      <c r="UZR191" s="376"/>
      <c r="UZS191" s="321"/>
      <c r="UZT191" s="321"/>
      <c r="UZU191" s="321"/>
      <c r="UZV191" s="321"/>
      <c r="UZW191" s="376"/>
      <c r="UZX191" s="319"/>
      <c r="UZY191" s="319"/>
      <c r="UZZ191" s="319"/>
      <c r="VAA191" s="333"/>
      <c r="VAB191" s="376"/>
      <c r="VAC191" s="376"/>
      <c r="VAD191" s="376"/>
      <c r="VAE191" s="321"/>
      <c r="VAF191" s="321"/>
      <c r="VAG191" s="321"/>
      <c r="VAH191" s="376"/>
      <c r="VAI191" s="321"/>
      <c r="VAJ191" s="321"/>
      <c r="VAK191" s="321"/>
      <c r="VAL191" s="321"/>
      <c r="VAM191" s="376"/>
      <c r="VAN191" s="319"/>
      <c r="VAO191" s="319"/>
      <c r="VAP191" s="319"/>
      <c r="VAQ191" s="333"/>
      <c r="VAR191" s="376"/>
      <c r="VAS191" s="376"/>
      <c r="VAT191" s="376"/>
      <c r="VAU191" s="321"/>
      <c r="VAV191" s="321"/>
      <c r="VAW191" s="321"/>
      <c r="VAX191" s="376"/>
      <c r="VAY191" s="321"/>
      <c r="VAZ191" s="321"/>
      <c r="VBA191" s="321"/>
      <c r="VBB191" s="321"/>
      <c r="VBC191" s="376"/>
      <c r="VBD191" s="319"/>
      <c r="VBE191" s="319"/>
      <c r="VBF191" s="319"/>
      <c r="VBG191" s="333"/>
      <c r="VBH191" s="376"/>
      <c r="VBI191" s="376"/>
      <c r="VBJ191" s="376"/>
      <c r="VBK191" s="321"/>
      <c r="VBL191" s="321"/>
      <c r="VBM191" s="321"/>
      <c r="VBN191" s="376"/>
      <c r="VBO191" s="321"/>
      <c r="VBP191" s="321"/>
      <c r="VBQ191" s="321"/>
      <c r="VBR191" s="321"/>
      <c r="VBS191" s="376"/>
      <c r="VBT191" s="319"/>
      <c r="VBU191" s="319"/>
      <c r="VBV191" s="319"/>
      <c r="VBW191" s="333"/>
      <c r="VBX191" s="376"/>
      <c r="VBY191" s="376"/>
      <c r="VBZ191" s="376"/>
      <c r="VCA191" s="321"/>
      <c r="VCB191" s="321"/>
      <c r="VCC191" s="321"/>
      <c r="VCD191" s="376"/>
      <c r="VCE191" s="321"/>
      <c r="VCF191" s="321"/>
      <c r="VCG191" s="321"/>
      <c r="VCH191" s="321"/>
      <c r="VCI191" s="376"/>
      <c r="VCJ191" s="319"/>
      <c r="VCK191" s="319"/>
      <c r="VCL191" s="319"/>
      <c r="VCM191" s="333"/>
      <c r="VCN191" s="376"/>
      <c r="VCO191" s="376"/>
      <c r="VCP191" s="376"/>
      <c r="VCQ191" s="321"/>
      <c r="VCR191" s="321"/>
      <c r="VCS191" s="321"/>
      <c r="VCT191" s="376"/>
      <c r="VCU191" s="321"/>
      <c r="VCV191" s="321"/>
      <c r="VCW191" s="321"/>
      <c r="VCX191" s="321"/>
      <c r="VCY191" s="376"/>
      <c r="VCZ191" s="319"/>
      <c r="VDA191" s="319"/>
      <c r="VDB191" s="319"/>
      <c r="VDC191" s="333"/>
      <c r="VDD191" s="376"/>
      <c r="VDE191" s="376"/>
      <c r="VDF191" s="376"/>
      <c r="VDG191" s="321"/>
      <c r="VDH191" s="321"/>
      <c r="VDI191" s="321"/>
      <c r="VDJ191" s="376"/>
      <c r="VDK191" s="321"/>
      <c r="VDL191" s="321"/>
      <c r="VDM191" s="321"/>
      <c r="VDN191" s="321"/>
      <c r="VDO191" s="376"/>
      <c r="VDP191" s="319"/>
      <c r="VDQ191" s="319"/>
      <c r="VDR191" s="319"/>
      <c r="VDS191" s="333"/>
      <c r="VDT191" s="376"/>
      <c r="VDU191" s="376"/>
      <c r="VDV191" s="376"/>
      <c r="VDW191" s="321"/>
      <c r="VDX191" s="321"/>
      <c r="VDY191" s="321"/>
      <c r="VDZ191" s="376"/>
      <c r="VEA191" s="321"/>
      <c r="VEB191" s="321"/>
      <c r="VEC191" s="321"/>
      <c r="VED191" s="321"/>
      <c r="VEE191" s="376"/>
      <c r="VEF191" s="319"/>
      <c r="VEG191" s="319"/>
      <c r="VEH191" s="319"/>
      <c r="VEI191" s="333"/>
      <c r="VEJ191" s="376"/>
      <c r="VEK191" s="376"/>
      <c r="VEL191" s="376"/>
      <c r="VEM191" s="321"/>
      <c r="VEN191" s="321"/>
      <c r="VEO191" s="321"/>
      <c r="VEP191" s="376"/>
      <c r="VEQ191" s="321"/>
      <c r="VER191" s="321"/>
      <c r="VES191" s="321"/>
      <c r="VET191" s="321"/>
      <c r="VEU191" s="376"/>
      <c r="VEV191" s="319"/>
      <c r="VEW191" s="319"/>
      <c r="VEX191" s="319"/>
      <c r="VEY191" s="333"/>
      <c r="VEZ191" s="376"/>
      <c r="VFA191" s="376"/>
      <c r="VFB191" s="376"/>
      <c r="VFC191" s="321"/>
      <c r="VFD191" s="321"/>
      <c r="VFE191" s="321"/>
      <c r="VFF191" s="376"/>
      <c r="VFG191" s="321"/>
      <c r="VFH191" s="321"/>
      <c r="VFI191" s="321"/>
      <c r="VFJ191" s="321"/>
      <c r="VFK191" s="376"/>
      <c r="VFL191" s="319"/>
      <c r="VFM191" s="319"/>
      <c r="VFN191" s="319"/>
      <c r="VFO191" s="333"/>
      <c r="VFP191" s="376"/>
      <c r="VFQ191" s="376"/>
      <c r="VFR191" s="376"/>
      <c r="VFS191" s="321"/>
      <c r="VFT191" s="321"/>
      <c r="VFU191" s="321"/>
      <c r="VFV191" s="376"/>
      <c r="VFW191" s="321"/>
      <c r="VFX191" s="321"/>
      <c r="VFY191" s="321"/>
      <c r="VFZ191" s="321"/>
      <c r="VGA191" s="376"/>
      <c r="VGB191" s="319"/>
      <c r="VGC191" s="319"/>
      <c r="VGD191" s="319"/>
      <c r="VGE191" s="333"/>
      <c r="VGF191" s="376"/>
      <c r="VGG191" s="376"/>
      <c r="VGH191" s="376"/>
      <c r="VGI191" s="321"/>
      <c r="VGJ191" s="321"/>
      <c r="VGK191" s="321"/>
      <c r="VGL191" s="376"/>
      <c r="VGM191" s="321"/>
      <c r="VGN191" s="321"/>
      <c r="VGO191" s="321"/>
      <c r="VGP191" s="321"/>
      <c r="VGQ191" s="376"/>
      <c r="VGR191" s="319"/>
      <c r="VGS191" s="319"/>
      <c r="VGT191" s="319"/>
      <c r="VGU191" s="333"/>
      <c r="VGV191" s="376"/>
      <c r="VGW191" s="376"/>
      <c r="VGX191" s="376"/>
      <c r="VGY191" s="321"/>
      <c r="VGZ191" s="321"/>
      <c r="VHA191" s="321"/>
      <c r="VHB191" s="376"/>
      <c r="VHC191" s="321"/>
      <c r="VHD191" s="321"/>
      <c r="VHE191" s="321"/>
      <c r="VHF191" s="321"/>
      <c r="VHG191" s="376"/>
      <c r="VHH191" s="319"/>
      <c r="VHI191" s="319"/>
      <c r="VHJ191" s="319"/>
      <c r="VHK191" s="333"/>
      <c r="VHL191" s="376"/>
      <c r="VHM191" s="376"/>
      <c r="VHN191" s="376"/>
      <c r="VHO191" s="321"/>
      <c r="VHP191" s="321"/>
      <c r="VHQ191" s="321"/>
      <c r="VHR191" s="376"/>
      <c r="VHS191" s="321"/>
      <c r="VHT191" s="321"/>
      <c r="VHU191" s="321"/>
      <c r="VHV191" s="321"/>
      <c r="VHW191" s="376"/>
      <c r="VHX191" s="319"/>
      <c r="VHY191" s="319"/>
      <c r="VHZ191" s="319"/>
      <c r="VIA191" s="333"/>
      <c r="VIB191" s="376"/>
      <c r="VIC191" s="376"/>
      <c r="VID191" s="376"/>
      <c r="VIE191" s="321"/>
      <c r="VIF191" s="321"/>
      <c r="VIG191" s="321"/>
      <c r="VIH191" s="376"/>
      <c r="VII191" s="321"/>
      <c r="VIJ191" s="321"/>
      <c r="VIK191" s="321"/>
      <c r="VIL191" s="321"/>
      <c r="VIM191" s="376"/>
      <c r="VIN191" s="319"/>
      <c r="VIO191" s="319"/>
      <c r="VIP191" s="319"/>
      <c r="VIQ191" s="333"/>
      <c r="VIR191" s="376"/>
      <c r="VIS191" s="376"/>
      <c r="VIT191" s="376"/>
      <c r="VIU191" s="321"/>
      <c r="VIV191" s="321"/>
      <c r="VIW191" s="321"/>
      <c r="VIX191" s="376"/>
      <c r="VIY191" s="321"/>
      <c r="VIZ191" s="321"/>
      <c r="VJA191" s="321"/>
      <c r="VJB191" s="321"/>
      <c r="VJC191" s="376"/>
      <c r="VJD191" s="319"/>
      <c r="VJE191" s="319"/>
      <c r="VJF191" s="319"/>
      <c r="VJG191" s="333"/>
      <c r="VJH191" s="376"/>
      <c r="VJI191" s="376"/>
      <c r="VJJ191" s="376"/>
      <c r="VJK191" s="321"/>
      <c r="VJL191" s="321"/>
      <c r="VJM191" s="321"/>
      <c r="VJN191" s="376"/>
      <c r="VJO191" s="321"/>
      <c r="VJP191" s="321"/>
      <c r="VJQ191" s="321"/>
      <c r="VJR191" s="321"/>
      <c r="VJS191" s="376"/>
      <c r="VJT191" s="319"/>
      <c r="VJU191" s="319"/>
      <c r="VJV191" s="319"/>
      <c r="VJW191" s="333"/>
      <c r="VJX191" s="376"/>
      <c r="VJY191" s="376"/>
      <c r="VJZ191" s="376"/>
      <c r="VKA191" s="321"/>
      <c r="VKB191" s="321"/>
      <c r="VKC191" s="321"/>
      <c r="VKD191" s="376"/>
      <c r="VKE191" s="321"/>
      <c r="VKF191" s="321"/>
      <c r="VKG191" s="321"/>
      <c r="VKH191" s="321"/>
      <c r="VKI191" s="376"/>
      <c r="VKJ191" s="319"/>
      <c r="VKK191" s="319"/>
      <c r="VKL191" s="319"/>
      <c r="VKM191" s="333"/>
      <c r="VKN191" s="376"/>
      <c r="VKO191" s="376"/>
      <c r="VKP191" s="376"/>
      <c r="VKQ191" s="321"/>
      <c r="VKR191" s="321"/>
      <c r="VKS191" s="321"/>
      <c r="VKT191" s="376"/>
      <c r="VKU191" s="321"/>
      <c r="VKV191" s="321"/>
      <c r="VKW191" s="321"/>
      <c r="VKX191" s="321"/>
      <c r="VKY191" s="376"/>
      <c r="VKZ191" s="319"/>
      <c r="VLA191" s="319"/>
      <c r="VLB191" s="319"/>
      <c r="VLC191" s="333"/>
      <c r="VLD191" s="376"/>
      <c r="VLE191" s="376"/>
      <c r="VLF191" s="376"/>
      <c r="VLG191" s="321"/>
      <c r="VLH191" s="321"/>
      <c r="VLI191" s="321"/>
      <c r="VLJ191" s="376"/>
      <c r="VLK191" s="321"/>
      <c r="VLL191" s="321"/>
      <c r="VLM191" s="321"/>
      <c r="VLN191" s="321"/>
      <c r="VLO191" s="376"/>
      <c r="VLP191" s="319"/>
      <c r="VLQ191" s="319"/>
      <c r="VLR191" s="319"/>
      <c r="VLS191" s="333"/>
      <c r="VLT191" s="376"/>
      <c r="VLU191" s="376"/>
      <c r="VLV191" s="376"/>
      <c r="VLW191" s="321"/>
      <c r="VLX191" s="321"/>
      <c r="VLY191" s="321"/>
      <c r="VLZ191" s="376"/>
      <c r="VMA191" s="321"/>
      <c r="VMB191" s="321"/>
      <c r="VMC191" s="321"/>
      <c r="VMD191" s="321"/>
      <c r="VME191" s="376"/>
      <c r="VMF191" s="319"/>
      <c r="VMG191" s="319"/>
      <c r="VMH191" s="319"/>
      <c r="VMI191" s="333"/>
      <c r="VMJ191" s="376"/>
      <c r="VMK191" s="376"/>
      <c r="VML191" s="376"/>
      <c r="VMM191" s="321"/>
      <c r="VMN191" s="321"/>
      <c r="VMO191" s="321"/>
      <c r="VMP191" s="376"/>
      <c r="VMQ191" s="321"/>
      <c r="VMR191" s="321"/>
      <c r="VMS191" s="321"/>
      <c r="VMT191" s="321"/>
      <c r="VMU191" s="376"/>
      <c r="VMV191" s="319"/>
      <c r="VMW191" s="319"/>
      <c r="VMX191" s="319"/>
      <c r="VMY191" s="333"/>
      <c r="VMZ191" s="376"/>
      <c r="VNA191" s="376"/>
      <c r="VNB191" s="376"/>
      <c r="VNC191" s="321"/>
      <c r="VND191" s="321"/>
      <c r="VNE191" s="321"/>
      <c r="VNF191" s="376"/>
      <c r="VNG191" s="321"/>
      <c r="VNH191" s="321"/>
      <c r="VNI191" s="321"/>
      <c r="VNJ191" s="321"/>
      <c r="VNK191" s="376"/>
      <c r="VNL191" s="319"/>
      <c r="VNM191" s="319"/>
      <c r="VNN191" s="319"/>
      <c r="VNO191" s="333"/>
      <c r="VNP191" s="376"/>
      <c r="VNQ191" s="376"/>
      <c r="VNR191" s="376"/>
      <c r="VNS191" s="321"/>
      <c r="VNT191" s="321"/>
      <c r="VNU191" s="321"/>
      <c r="VNV191" s="376"/>
      <c r="VNW191" s="321"/>
      <c r="VNX191" s="321"/>
      <c r="VNY191" s="321"/>
      <c r="VNZ191" s="321"/>
      <c r="VOA191" s="376"/>
      <c r="VOB191" s="319"/>
      <c r="VOC191" s="319"/>
      <c r="VOD191" s="319"/>
      <c r="VOE191" s="333"/>
      <c r="VOF191" s="376"/>
      <c r="VOG191" s="376"/>
      <c r="VOH191" s="376"/>
      <c r="VOI191" s="321"/>
      <c r="VOJ191" s="321"/>
      <c r="VOK191" s="321"/>
      <c r="VOL191" s="376"/>
      <c r="VOM191" s="321"/>
      <c r="VON191" s="321"/>
      <c r="VOO191" s="321"/>
      <c r="VOP191" s="321"/>
      <c r="VOQ191" s="376"/>
      <c r="VOR191" s="319"/>
      <c r="VOS191" s="319"/>
      <c r="VOT191" s="319"/>
      <c r="VOU191" s="333"/>
      <c r="VOV191" s="376"/>
      <c r="VOW191" s="376"/>
      <c r="VOX191" s="376"/>
      <c r="VOY191" s="321"/>
      <c r="VOZ191" s="321"/>
      <c r="VPA191" s="321"/>
      <c r="VPB191" s="376"/>
      <c r="VPC191" s="321"/>
      <c r="VPD191" s="321"/>
      <c r="VPE191" s="321"/>
      <c r="VPF191" s="321"/>
      <c r="VPG191" s="376"/>
      <c r="VPH191" s="319"/>
      <c r="VPI191" s="319"/>
      <c r="VPJ191" s="319"/>
      <c r="VPK191" s="333"/>
      <c r="VPL191" s="376"/>
      <c r="VPM191" s="376"/>
      <c r="VPN191" s="376"/>
      <c r="VPO191" s="321"/>
      <c r="VPP191" s="321"/>
      <c r="VPQ191" s="321"/>
      <c r="VPR191" s="376"/>
      <c r="VPS191" s="321"/>
      <c r="VPT191" s="321"/>
      <c r="VPU191" s="321"/>
      <c r="VPV191" s="321"/>
      <c r="VPW191" s="376"/>
      <c r="VPX191" s="319"/>
      <c r="VPY191" s="319"/>
      <c r="VPZ191" s="319"/>
      <c r="VQA191" s="333"/>
      <c r="VQB191" s="376"/>
      <c r="VQC191" s="376"/>
      <c r="VQD191" s="376"/>
      <c r="VQE191" s="321"/>
      <c r="VQF191" s="321"/>
      <c r="VQG191" s="321"/>
      <c r="VQH191" s="376"/>
      <c r="VQI191" s="321"/>
      <c r="VQJ191" s="321"/>
      <c r="VQK191" s="321"/>
      <c r="VQL191" s="321"/>
      <c r="VQM191" s="376"/>
      <c r="VQN191" s="319"/>
      <c r="VQO191" s="319"/>
      <c r="VQP191" s="319"/>
      <c r="VQQ191" s="333"/>
      <c r="VQR191" s="376"/>
      <c r="VQS191" s="376"/>
      <c r="VQT191" s="376"/>
      <c r="VQU191" s="321"/>
      <c r="VQV191" s="321"/>
      <c r="VQW191" s="321"/>
      <c r="VQX191" s="376"/>
      <c r="VQY191" s="321"/>
      <c r="VQZ191" s="321"/>
      <c r="VRA191" s="321"/>
      <c r="VRB191" s="321"/>
      <c r="VRC191" s="376"/>
      <c r="VRD191" s="319"/>
      <c r="VRE191" s="319"/>
      <c r="VRF191" s="319"/>
      <c r="VRG191" s="333"/>
      <c r="VRH191" s="376"/>
      <c r="VRI191" s="376"/>
      <c r="VRJ191" s="376"/>
      <c r="VRK191" s="321"/>
      <c r="VRL191" s="321"/>
      <c r="VRM191" s="321"/>
      <c r="VRN191" s="376"/>
      <c r="VRO191" s="321"/>
      <c r="VRP191" s="321"/>
      <c r="VRQ191" s="321"/>
      <c r="VRR191" s="321"/>
      <c r="VRS191" s="376"/>
      <c r="VRT191" s="319"/>
      <c r="VRU191" s="319"/>
      <c r="VRV191" s="319"/>
      <c r="VRW191" s="333"/>
      <c r="VRX191" s="376"/>
      <c r="VRY191" s="376"/>
      <c r="VRZ191" s="376"/>
      <c r="VSA191" s="321"/>
      <c r="VSB191" s="321"/>
      <c r="VSC191" s="321"/>
      <c r="VSD191" s="376"/>
      <c r="VSE191" s="321"/>
      <c r="VSF191" s="321"/>
      <c r="VSG191" s="321"/>
      <c r="VSH191" s="321"/>
      <c r="VSI191" s="376"/>
      <c r="VSJ191" s="319"/>
      <c r="VSK191" s="319"/>
      <c r="VSL191" s="319"/>
      <c r="VSM191" s="333"/>
      <c r="VSN191" s="376"/>
      <c r="VSO191" s="376"/>
      <c r="VSP191" s="376"/>
      <c r="VSQ191" s="321"/>
      <c r="VSR191" s="321"/>
      <c r="VSS191" s="321"/>
      <c r="VST191" s="376"/>
      <c r="VSU191" s="321"/>
      <c r="VSV191" s="321"/>
      <c r="VSW191" s="321"/>
      <c r="VSX191" s="321"/>
      <c r="VSY191" s="376"/>
      <c r="VSZ191" s="319"/>
      <c r="VTA191" s="319"/>
      <c r="VTB191" s="319"/>
      <c r="VTC191" s="333"/>
      <c r="VTD191" s="376"/>
      <c r="VTE191" s="376"/>
      <c r="VTF191" s="376"/>
      <c r="VTG191" s="321"/>
      <c r="VTH191" s="321"/>
      <c r="VTI191" s="321"/>
      <c r="VTJ191" s="376"/>
      <c r="VTK191" s="321"/>
      <c r="VTL191" s="321"/>
      <c r="VTM191" s="321"/>
      <c r="VTN191" s="321"/>
      <c r="VTO191" s="376"/>
      <c r="VTP191" s="319"/>
      <c r="VTQ191" s="319"/>
      <c r="VTR191" s="319"/>
      <c r="VTS191" s="333"/>
      <c r="VTT191" s="376"/>
      <c r="VTU191" s="376"/>
      <c r="VTV191" s="376"/>
      <c r="VTW191" s="321"/>
      <c r="VTX191" s="321"/>
      <c r="VTY191" s="321"/>
      <c r="VTZ191" s="376"/>
      <c r="VUA191" s="321"/>
      <c r="VUB191" s="321"/>
      <c r="VUC191" s="321"/>
      <c r="VUD191" s="321"/>
      <c r="VUE191" s="376"/>
      <c r="VUF191" s="319"/>
      <c r="VUG191" s="319"/>
      <c r="VUH191" s="319"/>
      <c r="VUI191" s="333"/>
      <c r="VUJ191" s="376"/>
      <c r="VUK191" s="376"/>
      <c r="VUL191" s="376"/>
      <c r="VUM191" s="321"/>
      <c r="VUN191" s="321"/>
      <c r="VUO191" s="321"/>
      <c r="VUP191" s="376"/>
      <c r="VUQ191" s="321"/>
      <c r="VUR191" s="321"/>
      <c r="VUS191" s="321"/>
      <c r="VUT191" s="321"/>
      <c r="VUU191" s="376"/>
      <c r="VUV191" s="319"/>
      <c r="VUW191" s="319"/>
      <c r="VUX191" s="319"/>
      <c r="VUY191" s="333"/>
      <c r="VUZ191" s="376"/>
      <c r="VVA191" s="376"/>
      <c r="VVB191" s="376"/>
      <c r="VVC191" s="321"/>
      <c r="VVD191" s="321"/>
      <c r="VVE191" s="321"/>
      <c r="VVF191" s="376"/>
      <c r="VVG191" s="321"/>
      <c r="VVH191" s="321"/>
      <c r="VVI191" s="321"/>
      <c r="VVJ191" s="321"/>
      <c r="VVK191" s="376"/>
      <c r="VVL191" s="319"/>
      <c r="VVM191" s="319"/>
      <c r="VVN191" s="319"/>
      <c r="VVO191" s="333"/>
      <c r="VVP191" s="376"/>
      <c r="VVQ191" s="376"/>
      <c r="VVR191" s="376"/>
      <c r="VVS191" s="321"/>
      <c r="VVT191" s="321"/>
      <c r="VVU191" s="321"/>
      <c r="VVV191" s="376"/>
      <c r="VVW191" s="321"/>
      <c r="VVX191" s="321"/>
      <c r="VVY191" s="321"/>
      <c r="VVZ191" s="321"/>
      <c r="VWA191" s="376"/>
      <c r="VWB191" s="319"/>
      <c r="VWC191" s="319"/>
      <c r="VWD191" s="319"/>
      <c r="VWE191" s="333"/>
      <c r="VWF191" s="376"/>
      <c r="VWG191" s="376"/>
      <c r="VWH191" s="376"/>
      <c r="VWI191" s="321"/>
      <c r="VWJ191" s="321"/>
      <c r="VWK191" s="321"/>
      <c r="VWL191" s="376"/>
      <c r="VWM191" s="321"/>
      <c r="VWN191" s="321"/>
      <c r="VWO191" s="321"/>
      <c r="VWP191" s="321"/>
      <c r="VWQ191" s="376"/>
      <c r="VWR191" s="319"/>
      <c r="VWS191" s="319"/>
      <c r="VWT191" s="319"/>
      <c r="VWU191" s="333"/>
      <c r="VWV191" s="376"/>
      <c r="VWW191" s="376"/>
      <c r="VWX191" s="376"/>
      <c r="VWY191" s="321"/>
      <c r="VWZ191" s="321"/>
      <c r="VXA191" s="321"/>
      <c r="VXB191" s="376"/>
      <c r="VXC191" s="321"/>
      <c r="VXD191" s="321"/>
      <c r="VXE191" s="321"/>
      <c r="VXF191" s="321"/>
      <c r="VXG191" s="376"/>
      <c r="VXH191" s="319"/>
      <c r="VXI191" s="319"/>
      <c r="VXJ191" s="319"/>
      <c r="VXK191" s="333"/>
      <c r="VXL191" s="376"/>
      <c r="VXM191" s="376"/>
      <c r="VXN191" s="376"/>
      <c r="VXO191" s="321"/>
      <c r="VXP191" s="321"/>
      <c r="VXQ191" s="321"/>
      <c r="VXR191" s="376"/>
      <c r="VXS191" s="321"/>
      <c r="VXT191" s="321"/>
      <c r="VXU191" s="321"/>
      <c r="VXV191" s="321"/>
      <c r="VXW191" s="376"/>
      <c r="VXX191" s="319"/>
      <c r="VXY191" s="319"/>
      <c r="VXZ191" s="319"/>
      <c r="VYA191" s="333"/>
      <c r="VYB191" s="376"/>
      <c r="VYC191" s="376"/>
      <c r="VYD191" s="376"/>
      <c r="VYE191" s="321"/>
      <c r="VYF191" s="321"/>
      <c r="VYG191" s="321"/>
      <c r="VYH191" s="376"/>
      <c r="VYI191" s="321"/>
      <c r="VYJ191" s="321"/>
      <c r="VYK191" s="321"/>
      <c r="VYL191" s="321"/>
      <c r="VYM191" s="376"/>
      <c r="VYN191" s="319"/>
      <c r="VYO191" s="319"/>
      <c r="VYP191" s="319"/>
      <c r="VYQ191" s="333"/>
      <c r="VYR191" s="376"/>
      <c r="VYS191" s="376"/>
      <c r="VYT191" s="376"/>
      <c r="VYU191" s="321"/>
      <c r="VYV191" s="321"/>
      <c r="VYW191" s="321"/>
      <c r="VYX191" s="376"/>
      <c r="VYY191" s="321"/>
      <c r="VYZ191" s="321"/>
      <c r="VZA191" s="321"/>
      <c r="VZB191" s="321"/>
      <c r="VZC191" s="376"/>
      <c r="VZD191" s="319"/>
      <c r="VZE191" s="319"/>
      <c r="VZF191" s="319"/>
      <c r="VZG191" s="333"/>
      <c r="VZH191" s="376"/>
      <c r="VZI191" s="376"/>
      <c r="VZJ191" s="376"/>
      <c r="VZK191" s="321"/>
      <c r="VZL191" s="321"/>
      <c r="VZM191" s="321"/>
      <c r="VZN191" s="376"/>
      <c r="VZO191" s="321"/>
      <c r="VZP191" s="321"/>
      <c r="VZQ191" s="321"/>
      <c r="VZR191" s="321"/>
      <c r="VZS191" s="376"/>
      <c r="VZT191" s="319"/>
      <c r="VZU191" s="319"/>
      <c r="VZV191" s="319"/>
      <c r="VZW191" s="333"/>
      <c r="VZX191" s="376"/>
      <c r="VZY191" s="376"/>
      <c r="VZZ191" s="376"/>
      <c r="WAA191" s="321"/>
      <c r="WAB191" s="321"/>
      <c r="WAC191" s="321"/>
      <c r="WAD191" s="376"/>
      <c r="WAE191" s="321"/>
      <c r="WAF191" s="321"/>
      <c r="WAG191" s="321"/>
      <c r="WAH191" s="321"/>
      <c r="WAI191" s="376"/>
      <c r="WAJ191" s="319"/>
      <c r="WAK191" s="319"/>
      <c r="WAL191" s="319"/>
      <c r="WAM191" s="333"/>
      <c r="WAN191" s="376"/>
      <c r="WAO191" s="376"/>
      <c r="WAP191" s="376"/>
      <c r="WAQ191" s="321"/>
      <c r="WAR191" s="321"/>
      <c r="WAS191" s="321"/>
      <c r="WAT191" s="376"/>
      <c r="WAU191" s="321"/>
      <c r="WAV191" s="321"/>
      <c r="WAW191" s="321"/>
      <c r="WAX191" s="321"/>
      <c r="WAY191" s="376"/>
      <c r="WAZ191" s="319"/>
      <c r="WBA191" s="319"/>
      <c r="WBB191" s="319"/>
      <c r="WBC191" s="333"/>
      <c r="WBD191" s="376"/>
      <c r="WBE191" s="376"/>
      <c r="WBF191" s="376"/>
      <c r="WBG191" s="321"/>
      <c r="WBH191" s="321"/>
      <c r="WBI191" s="321"/>
      <c r="WBJ191" s="376"/>
      <c r="WBK191" s="321"/>
      <c r="WBL191" s="321"/>
      <c r="WBM191" s="321"/>
      <c r="WBN191" s="321"/>
      <c r="WBO191" s="376"/>
      <c r="WBP191" s="319"/>
      <c r="WBQ191" s="319"/>
      <c r="WBR191" s="319"/>
      <c r="WBS191" s="333"/>
      <c r="WBT191" s="376"/>
      <c r="WBU191" s="376"/>
      <c r="WBV191" s="376"/>
      <c r="WBW191" s="321"/>
      <c r="WBX191" s="321"/>
      <c r="WBY191" s="321"/>
      <c r="WBZ191" s="376"/>
      <c r="WCA191" s="321"/>
      <c r="WCB191" s="321"/>
      <c r="WCC191" s="321"/>
      <c r="WCD191" s="321"/>
      <c r="WCE191" s="376"/>
      <c r="WCF191" s="319"/>
      <c r="WCG191" s="319"/>
      <c r="WCH191" s="319"/>
      <c r="WCI191" s="333"/>
      <c r="WCJ191" s="376"/>
      <c r="WCK191" s="376"/>
      <c r="WCL191" s="376"/>
      <c r="WCM191" s="321"/>
      <c r="WCN191" s="321"/>
      <c r="WCO191" s="321"/>
      <c r="WCP191" s="376"/>
      <c r="WCQ191" s="321"/>
      <c r="WCR191" s="321"/>
      <c r="WCS191" s="321"/>
      <c r="WCT191" s="321"/>
      <c r="WCU191" s="376"/>
      <c r="WCV191" s="319"/>
      <c r="WCW191" s="319"/>
      <c r="WCX191" s="319"/>
      <c r="WCY191" s="333"/>
      <c r="WCZ191" s="376"/>
      <c r="WDA191" s="376"/>
      <c r="WDB191" s="376"/>
      <c r="WDC191" s="321"/>
      <c r="WDD191" s="321"/>
      <c r="WDE191" s="321"/>
      <c r="WDF191" s="376"/>
      <c r="WDG191" s="321"/>
      <c r="WDH191" s="321"/>
      <c r="WDI191" s="321"/>
      <c r="WDJ191" s="321"/>
      <c r="WDK191" s="376"/>
      <c r="WDL191" s="319"/>
      <c r="WDM191" s="319"/>
      <c r="WDN191" s="319"/>
      <c r="WDO191" s="333"/>
      <c r="WDP191" s="376"/>
      <c r="WDQ191" s="376"/>
      <c r="WDR191" s="376"/>
      <c r="WDS191" s="321"/>
      <c r="WDT191" s="321"/>
      <c r="WDU191" s="321"/>
      <c r="WDV191" s="376"/>
      <c r="WDW191" s="321"/>
      <c r="WDX191" s="321"/>
      <c r="WDY191" s="321"/>
      <c r="WDZ191" s="321"/>
      <c r="WEA191" s="376"/>
      <c r="WEB191" s="319"/>
      <c r="WEC191" s="319"/>
      <c r="WED191" s="319"/>
      <c r="WEE191" s="333"/>
      <c r="WEF191" s="376"/>
      <c r="WEG191" s="376"/>
      <c r="WEH191" s="376"/>
      <c r="WEI191" s="321"/>
      <c r="WEJ191" s="321"/>
      <c r="WEK191" s="321"/>
      <c r="WEL191" s="376"/>
      <c r="WEM191" s="321"/>
      <c r="WEN191" s="321"/>
      <c r="WEO191" s="321"/>
      <c r="WEP191" s="321"/>
      <c r="WEQ191" s="376"/>
      <c r="WER191" s="319"/>
      <c r="WES191" s="319"/>
      <c r="WET191" s="319"/>
      <c r="WEU191" s="333"/>
      <c r="WEV191" s="376"/>
      <c r="WEW191" s="376"/>
      <c r="WEX191" s="376"/>
      <c r="WEY191" s="321"/>
      <c r="WEZ191" s="321"/>
      <c r="WFA191" s="321"/>
      <c r="WFB191" s="376"/>
      <c r="WFC191" s="321"/>
      <c r="WFD191" s="321"/>
      <c r="WFE191" s="321"/>
      <c r="WFF191" s="321"/>
      <c r="WFG191" s="376"/>
      <c r="WFH191" s="319"/>
      <c r="WFI191" s="319"/>
      <c r="WFJ191" s="319"/>
      <c r="WFK191" s="333"/>
      <c r="WFL191" s="376"/>
      <c r="WFM191" s="376"/>
      <c r="WFN191" s="376"/>
      <c r="WFO191" s="321"/>
      <c r="WFP191" s="321"/>
      <c r="WFQ191" s="321"/>
      <c r="WFR191" s="376"/>
      <c r="WFS191" s="321"/>
      <c r="WFT191" s="321"/>
      <c r="WFU191" s="321"/>
      <c r="WFV191" s="321"/>
      <c r="WFW191" s="376"/>
      <c r="WFX191" s="319"/>
      <c r="WFY191" s="319"/>
      <c r="WFZ191" s="319"/>
      <c r="WGA191" s="333"/>
      <c r="WGB191" s="376"/>
      <c r="WGC191" s="376"/>
      <c r="WGD191" s="376"/>
      <c r="WGE191" s="321"/>
      <c r="WGF191" s="321"/>
      <c r="WGG191" s="321"/>
      <c r="WGH191" s="376"/>
      <c r="WGI191" s="321"/>
      <c r="WGJ191" s="321"/>
      <c r="WGK191" s="321"/>
      <c r="WGL191" s="321"/>
      <c r="WGM191" s="376"/>
      <c r="WGN191" s="319"/>
      <c r="WGO191" s="319"/>
      <c r="WGP191" s="319"/>
      <c r="WGQ191" s="333"/>
      <c r="WGR191" s="376"/>
      <c r="WGS191" s="376"/>
      <c r="WGT191" s="376"/>
      <c r="WGU191" s="321"/>
      <c r="WGV191" s="321"/>
      <c r="WGW191" s="321"/>
      <c r="WGX191" s="376"/>
      <c r="WGY191" s="321"/>
      <c r="WGZ191" s="321"/>
      <c r="WHA191" s="321"/>
      <c r="WHB191" s="321"/>
      <c r="WHC191" s="376"/>
      <c r="WHD191" s="319"/>
      <c r="WHE191" s="319"/>
      <c r="WHF191" s="319"/>
      <c r="WHG191" s="333"/>
      <c r="WHH191" s="376"/>
      <c r="WHI191" s="376"/>
      <c r="WHJ191" s="376"/>
      <c r="WHK191" s="321"/>
      <c r="WHL191" s="321"/>
      <c r="WHM191" s="321"/>
      <c r="WHN191" s="376"/>
      <c r="WHO191" s="321"/>
      <c r="WHP191" s="321"/>
      <c r="WHQ191" s="321"/>
      <c r="WHR191" s="321"/>
      <c r="WHS191" s="376"/>
      <c r="WHT191" s="319"/>
      <c r="WHU191" s="319"/>
      <c r="WHV191" s="319"/>
      <c r="WHW191" s="333"/>
      <c r="WHX191" s="376"/>
      <c r="WHY191" s="376"/>
      <c r="WHZ191" s="376"/>
      <c r="WIA191" s="321"/>
      <c r="WIB191" s="321"/>
      <c r="WIC191" s="321"/>
      <c r="WID191" s="376"/>
      <c r="WIE191" s="321"/>
      <c r="WIF191" s="321"/>
      <c r="WIG191" s="321"/>
      <c r="WIH191" s="321"/>
      <c r="WII191" s="376"/>
      <c r="WIJ191" s="319"/>
      <c r="WIK191" s="319"/>
      <c r="WIL191" s="319"/>
      <c r="WIM191" s="333"/>
      <c r="WIN191" s="376"/>
      <c r="WIO191" s="376"/>
      <c r="WIP191" s="376"/>
      <c r="WIQ191" s="321"/>
      <c r="WIR191" s="321"/>
      <c r="WIS191" s="321"/>
      <c r="WIT191" s="376"/>
      <c r="WIU191" s="321"/>
      <c r="WIV191" s="321"/>
      <c r="WIW191" s="321"/>
      <c r="WIX191" s="321"/>
      <c r="WIY191" s="376"/>
      <c r="WIZ191" s="319"/>
      <c r="WJA191" s="319"/>
      <c r="WJB191" s="319"/>
      <c r="WJC191" s="333"/>
      <c r="WJD191" s="376"/>
      <c r="WJE191" s="376"/>
      <c r="WJF191" s="376"/>
      <c r="WJG191" s="321"/>
      <c r="WJH191" s="321"/>
      <c r="WJI191" s="321"/>
      <c r="WJJ191" s="376"/>
      <c r="WJK191" s="321"/>
      <c r="WJL191" s="321"/>
      <c r="WJM191" s="321"/>
      <c r="WJN191" s="321"/>
      <c r="WJO191" s="376"/>
      <c r="WJP191" s="319"/>
      <c r="WJQ191" s="319"/>
      <c r="WJR191" s="319"/>
      <c r="WJS191" s="333"/>
      <c r="WJT191" s="376"/>
      <c r="WJU191" s="376"/>
      <c r="WJV191" s="376"/>
      <c r="WJW191" s="321"/>
      <c r="WJX191" s="321"/>
      <c r="WJY191" s="321"/>
      <c r="WJZ191" s="376"/>
      <c r="WKA191" s="321"/>
      <c r="WKB191" s="321"/>
      <c r="WKC191" s="321"/>
      <c r="WKD191" s="321"/>
      <c r="WKE191" s="376"/>
      <c r="WKF191" s="319"/>
      <c r="WKG191" s="319"/>
      <c r="WKH191" s="319"/>
      <c r="WKI191" s="333"/>
      <c r="WKJ191" s="376"/>
      <c r="WKK191" s="376"/>
      <c r="WKL191" s="376"/>
      <c r="WKM191" s="321"/>
      <c r="WKN191" s="321"/>
      <c r="WKO191" s="321"/>
      <c r="WKP191" s="376"/>
      <c r="WKQ191" s="321"/>
      <c r="WKR191" s="321"/>
      <c r="WKS191" s="321"/>
      <c r="WKT191" s="321"/>
      <c r="WKU191" s="376"/>
      <c r="WKV191" s="319"/>
      <c r="WKW191" s="319"/>
      <c r="WKX191" s="319"/>
      <c r="WKY191" s="333"/>
      <c r="WKZ191" s="376"/>
      <c r="WLA191" s="376"/>
      <c r="WLB191" s="376"/>
      <c r="WLC191" s="321"/>
      <c r="WLD191" s="321"/>
      <c r="WLE191" s="321"/>
      <c r="WLF191" s="376"/>
      <c r="WLG191" s="321"/>
      <c r="WLH191" s="321"/>
      <c r="WLI191" s="321"/>
      <c r="WLJ191" s="321"/>
      <c r="WLK191" s="376"/>
      <c r="WLL191" s="319"/>
      <c r="WLM191" s="319"/>
      <c r="WLN191" s="319"/>
      <c r="WLO191" s="333"/>
      <c r="WLP191" s="376"/>
      <c r="WLQ191" s="376"/>
      <c r="WLR191" s="376"/>
      <c r="WLS191" s="321"/>
      <c r="WLT191" s="321"/>
      <c r="WLU191" s="321"/>
      <c r="WLV191" s="376"/>
      <c r="WLW191" s="321"/>
      <c r="WLX191" s="321"/>
      <c r="WLY191" s="321"/>
      <c r="WLZ191" s="321"/>
      <c r="WMA191" s="376"/>
      <c r="WMB191" s="319"/>
      <c r="WMC191" s="319"/>
      <c r="WMD191" s="319"/>
      <c r="WME191" s="333"/>
      <c r="WMF191" s="376"/>
      <c r="WMG191" s="376"/>
      <c r="WMH191" s="376"/>
      <c r="WMI191" s="321"/>
      <c r="WMJ191" s="321"/>
      <c r="WMK191" s="321"/>
      <c r="WML191" s="376"/>
      <c r="WMM191" s="321"/>
      <c r="WMN191" s="321"/>
      <c r="WMO191" s="321"/>
      <c r="WMP191" s="321"/>
      <c r="WMQ191" s="376"/>
      <c r="WMR191" s="319"/>
      <c r="WMS191" s="319"/>
      <c r="WMT191" s="319"/>
      <c r="WMU191" s="333"/>
      <c r="WMV191" s="376"/>
      <c r="WMW191" s="376"/>
      <c r="WMX191" s="376"/>
      <c r="WMY191" s="321"/>
      <c r="WMZ191" s="321"/>
      <c r="WNA191" s="321"/>
      <c r="WNB191" s="376"/>
      <c r="WNC191" s="321"/>
      <c r="WND191" s="321"/>
      <c r="WNE191" s="321"/>
      <c r="WNF191" s="321"/>
      <c r="WNG191" s="376"/>
      <c r="WNH191" s="319"/>
      <c r="WNI191" s="319"/>
      <c r="WNJ191" s="319"/>
      <c r="WNK191" s="333"/>
      <c r="WNL191" s="376"/>
      <c r="WNM191" s="376"/>
      <c r="WNN191" s="376"/>
      <c r="WNO191" s="321"/>
      <c r="WNP191" s="321"/>
      <c r="WNQ191" s="321"/>
      <c r="WNR191" s="376"/>
      <c r="WNS191" s="321"/>
      <c r="WNT191" s="321"/>
      <c r="WNU191" s="321"/>
      <c r="WNV191" s="321"/>
      <c r="WNW191" s="376"/>
      <c r="WNX191" s="319"/>
      <c r="WNY191" s="319"/>
      <c r="WNZ191" s="319"/>
      <c r="WOA191" s="333"/>
      <c r="WOB191" s="376"/>
      <c r="WOC191" s="376"/>
      <c r="WOD191" s="376"/>
      <c r="WOE191" s="321"/>
      <c r="WOF191" s="321"/>
      <c r="WOG191" s="321"/>
      <c r="WOH191" s="376"/>
      <c r="WOI191" s="321"/>
      <c r="WOJ191" s="321"/>
      <c r="WOK191" s="321"/>
      <c r="WOL191" s="321"/>
      <c r="WOM191" s="376"/>
      <c r="WON191" s="319"/>
      <c r="WOO191" s="319"/>
      <c r="WOP191" s="319"/>
      <c r="WOQ191" s="333"/>
      <c r="WOR191" s="376"/>
      <c r="WOS191" s="376"/>
      <c r="WOT191" s="376"/>
      <c r="WOU191" s="321"/>
      <c r="WOV191" s="321"/>
      <c r="WOW191" s="321"/>
      <c r="WOX191" s="376"/>
      <c r="WOY191" s="321"/>
      <c r="WOZ191" s="321"/>
      <c r="WPA191" s="321"/>
      <c r="WPB191" s="321"/>
      <c r="WPC191" s="376"/>
      <c r="WPD191" s="319"/>
      <c r="WPE191" s="319"/>
      <c r="WPF191" s="319"/>
      <c r="WPG191" s="333"/>
      <c r="WPH191" s="376"/>
      <c r="WPI191" s="376"/>
      <c r="WPJ191" s="376"/>
      <c r="WPK191" s="321"/>
      <c r="WPL191" s="321"/>
      <c r="WPM191" s="321"/>
      <c r="WPN191" s="376"/>
      <c r="WPO191" s="321"/>
      <c r="WPP191" s="321"/>
      <c r="WPQ191" s="321"/>
      <c r="WPR191" s="321"/>
      <c r="WPS191" s="376"/>
      <c r="WPT191" s="319"/>
      <c r="WPU191" s="319"/>
      <c r="WPV191" s="319"/>
      <c r="WPW191" s="333"/>
      <c r="WPX191" s="376"/>
      <c r="WPY191" s="376"/>
      <c r="WPZ191" s="376"/>
      <c r="WQA191" s="321"/>
      <c r="WQB191" s="321"/>
      <c r="WQC191" s="321"/>
      <c r="WQD191" s="376"/>
      <c r="WQE191" s="321"/>
      <c r="WQF191" s="321"/>
      <c r="WQG191" s="321"/>
      <c r="WQH191" s="321"/>
      <c r="WQI191" s="376"/>
      <c r="WQJ191" s="319"/>
      <c r="WQK191" s="319"/>
      <c r="WQL191" s="319"/>
      <c r="WQM191" s="333"/>
      <c r="WQN191" s="376"/>
      <c r="WQO191" s="376"/>
      <c r="WQP191" s="376"/>
      <c r="WQQ191" s="321"/>
      <c r="WQR191" s="321"/>
      <c r="WQS191" s="321"/>
      <c r="WQT191" s="376"/>
      <c r="WQU191" s="321"/>
      <c r="WQV191" s="321"/>
      <c r="WQW191" s="321"/>
      <c r="WQX191" s="321"/>
      <c r="WQY191" s="376"/>
      <c r="WQZ191" s="319"/>
      <c r="WRA191" s="319"/>
      <c r="WRB191" s="319"/>
      <c r="WRC191" s="333"/>
      <c r="WRD191" s="376"/>
      <c r="WRE191" s="376"/>
      <c r="WRF191" s="376"/>
      <c r="WRG191" s="321"/>
      <c r="WRH191" s="321"/>
      <c r="WRI191" s="321"/>
      <c r="WRJ191" s="376"/>
      <c r="WRK191" s="321"/>
      <c r="WRL191" s="321"/>
      <c r="WRM191" s="321"/>
      <c r="WRN191" s="321"/>
      <c r="WRO191" s="376"/>
      <c r="WRP191" s="319"/>
      <c r="WRQ191" s="319"/>
      <c r="WRR191" s="319"/>
      <c r="WRS191" s="333"/>
      <c r="WRT191" s="376"/>
      <c r="WRU191" s="376"/>
      <c r="WRV191" s="376"/>
      <c r="WRW191" s="321"/>
      <c r="WRX191" s="321"/>
      <c r="WRY191" s="321"/>
      <c r="WRZ191" s="376"/>
      <c r="WSA191" s="321"/>
      <c r="WSB191" s="321"/>
      <c r="WSC191" s="321"/>
      <c r="WSD191" s="321"/>
      <c r="WSE191" s="376"/>
      <c r="WSF191" s="319"/>
      <c r="WSG191" s="319"/>
      <c r="WSH191" s="319"/>
      <c r="WSI191" s="333"/>
      <c r="WSJ191" s="376"/>
      <c r="WSK191" s="376"/>
      <c r="WSL191" s="376"/>
      <c r="WSM191" s="321"/>
      <c r="WSN191" s="321"/>
      <c r="WSO191" s="321"/>
      <c r="WSP191" s="376"/>
      <c r="WSQ191" s="321"/>
      <c r="WSR191" s="321"/>
      <c r="WSS191" s="321"/>
      <c r="WST191" s="321"/>
      <c r="WSU191" s="376"/>
      <c r="WSV191" s="319"/>
      <c r="WSW191" s="319"/>
      <c r="WSX191" s="319"/>
      <c r="WSY191" s="333"/>
      <c r="WSZ191" s="376"/>
      <c r="WTA191" s="376"/>
      <c r="WTB191" s="376"/>
      <c r="WTC191" s="321"/>
      <c r="WTD191" s="321"/>
      <c r="WTE191" s="321"/>
      <c r="WTF191" s="376"/>
      <c r="WTG191" s="321"/>
      <c r="WTH191" s="321"/>
      <c r="WTI191" s="321"/>
      <c r="WTJ191" s="321"/>
      <c r="WTK191" s="376"/>
      <c r="WTL191" s="319"/>
      <c r="WTM191" s="319"/>
      <c r="WTN191" s="319"/>
      <c r="WTO191" s="333"/>
      <c r="WTP191" s="376"/>
      <c r="WTQ191" s="376"/>
      <c r="WTR191" s="376"/>
      <c r="WTS191" s="321"/>
      <c r="WTT191" s="321"/>
      <c r="WTU191" s="321"/>
      <c r="WTV191" s="376"/>
      <c r="WTW191" s="321"/>
      <c r="WTX191" s="321"/>
      <c r="WTY191" s="321"/>
      <c r="WTZ191" s="321"/>
      <c r="WUA191" s="376"/>
      <c r="WUB191" s="319"/>
      <c r="WUC191" s="319"/>
      <c r="WUD191" s="319"/>
      <c r="WUE191" s="333"/>
      <c r="WUF191" s="376"/>
      <c r="WUG191" s="376"/>
      <c r="WUH191" s="376"/>
      <c r="WUI191" s="321"/>
      <c r="WUJ191" s="321"/>
      <c r="WUK191" s="321"/>
      <c r="WUL191" s="376"/>
      <c r="WUM191" s="321"/>
      <c r="WUN191" s="321"/>
      <c r="WUO191" s="321"/>
      <c r="WUP191" s="321"/>
      <c r="WUQ191" s="376"/>
      <c r="WUR191" s="319"/>
      <c r="WUS191" s="319"/>
      <c r="WUT191" s="319"/>
      <c r="WUU191" s="333"/>
      <c r="WUV191" s="376"/>
      <c r="WUW191" s="376"/>
      <c r="WUX191" s="376"/>
      <c r="WUY191" s="321"/>
      <c r="WUZ191" s="321"/>
      <c r="WVA191" s="321"/>
      <c r="WVB191" s="376"/>
      <c r="WVC191" s="321"/>
      <c r="WVD191" s="321"/>
      <c r="WVE191" s="321"/>
      <c r="WVF191" s="321"/>
      <c r="WVG191" s="376"/>
      <c r="WVH191" s="319"/>
      <c r="WVI191" s="319"/>
      <c r="WVJ191" s="319"/>
      <c r="WVK191" s="333"/>
      <c r="WVL191" s="376"/>
      <c r="WVM191" s="376"/>
      <c r="WVN191" s="376"/>
      <c r="WVO191" s="321"/>
      <c r="WVP191" s="321"/>
      <c r="WVQ191" s="321"/>
      <c r="WVR191" s="376"/>
      <c r="WVS191" s="321"/>
      <c r="WVT191" s="321"/>
      <c r="WVU191" s="321"/>
      <c r="WVV191" s="321"/>
      <c r="WVW191" s="376"/>
      <c r="WVX191" s="319"/>
      <c r="WVY191" s="319"/>
      <c r="WVZ191" s="319"/>
      <c r="WWA191" s="333"/>
      <c r="WWB191" s="376"/>
      <c r="WWC191" s="376"/>
      <c r="WWD191" s="376"/>
      <c r="WWE191" s="321"/>
      <c r="WWF191" s="321"/>
      <c r="WWG191" s="321"/>
      <c r="WWH191" s="376"/>
      <c r="WWI191" s="321"/>
      <c r="WWJ191" s="321"/>
      <c r="WWK191" s="321"/>
      <c r="WWL191" s="321"/>
      <c r="WWM191" s="376"/>
      <c r="WWN191" s="319"/>
      <c r="WWO191" s="319"/>
      <c r="WWP191" s="319"/>
      <c r="WWQ191" s="333"/>
      <c r="WWR191" s="376"/>
      <c r="WWS191" s="376"/>
      <c r="WWT191" s="376"/>
      <c r="WWU191" s="321"/>
      <c r="WWV191" s="321"/>
      <c r="WWW191" s="321"/>
      <c r="WWX191" s="376"/>
      <c r="WWY191" s="321"/>
      <c r="WWZ191" s="321"/>
      <c r="WXA191" s="321"/>
      <c r="WXB191" s="321"/>
      <c r="WXC191" s="376"/>
      <c r="WXD191" s="319"/>
      <c r="WXE191" s="319"/>
      <c r="WXF191" s="319"/>
      <c r="WXG191" s="333"/>
      <c r="WXH191" s="376"/>
      <c r="WXI191" s="376"/>
      <c r="WXJ191" s="376"/>
      <c r="WXK191" s="321"/>
      <c r="WXL191" s="321"/>
      <c r="WXM191" s="321"/>
      <c r="WXN191" s="376"/>
      <c r="WXO191" s="321"/>
      <c r="WXP191" s="321"/>
      <c r="WXQ191" s="321"/>
      <c r="WXR191" s="321"/>
      <c r="WXS191" s="376"/>
      <c r="WXT191" s="319"/>
      <c r="WXU191" s="319"/>
      <c r="WXV191" s="319"/>
      <c r="WXW191" s="333"/>
      <c r="WXX191" s="376"/>
      <c r="WXY191" s="376"/>
      <c r="WXZ191" s="376"/>
      <c r="WYA191" s="321"/>
      <c r="WYB191" s="321"/>
      <c r="WYC191" s="321"/>
      <c r="WYD191" s="376"/>
      <c r="WYE191" s="321"/>
      <c r="WYF191" s="321"/>
      <c r="WYG191" s="321"/>
      <c r="WYH191" s="321"/>
      <c r="WYI191" s="376"/>
      <c r="WYJ191" s="319"/>
      <c r="WYK191" s="319"/>
      <c r="WYL191" s="319"/>
      <c r="WYM191" s="333"/>
      <c r="WYN191" s="376"/>
      <c r="WYO191" s="376"/>
      <c r="WYP191" s="376"/>
      <c r="WYQ191" s="321"/>
      <c r="WYR191" s="321"/>
      <c r="WYS191" s="321"/>
      <c r="WYT191" s="376"/>
      <c r="WYU191" s="321"/>
      <c r="WYV191" s="321"/>
      <c r="WYW191" s="321"/>
      <c r="WYX191" s="321"/>
      <c r="WYY191" s="376"/>
      <c r="WYZ191" s="319"/>
      <c r="WZA191" s="319"/>
      <c r="WZB191" s="319"/>
      <c r="WZC191" s="333"/>
      <c r="WZD191" s="376"/>
      <c r="WZE191" s="376"/>
      <c r="WZF191" s="376"/>
      <c r="WZG191" s="321"/>
      <c r="WZH191" s="321"/>
      <c r="WZI191" s="321"/>
      <c r="WZJ191" s="376"/>
      <c r="WZK191" s="321"/>
      <c r="WZL191" s="321"/>
      <c r="WZM191" s="321"/>
      <c r="WZN191" s="321"/>
      <c r="WZO191" s="376"/>
      <c r="WZP191" s="319"/>
      <c r="WZQ191" s="319"/>
      <c r="WZR191" s="319"/>
      <c r="WZS191" s="333"/>
      <c r="WZT191" s="376"/>
      <c r="WZU191" s="376"/>
      <c r="WZV191" s="376"/>
      <c r="WZW191" s="321"/>
      <c r="WZX191" s="321"/>
      <c r="WZY191" s="321"/>
      <c r="WZZ191" s="376"/>
      <c r="XAA191" s="321"/>
      <c r="XAB191" s="321"/>
      <c r="XAC191" s="321"/>
      <c r="XAD191" s="321"/>
      <c r="XAE191" s="376"/>
      <c r="XAF191" s="319"/>
      <c r="XAG191" s="319"/>
      <c r="XAH191" s="319"/>
      <c r="XAI191" s="333"/>
      <c r="XAJ191" s="376"/>
      <c r="XAK191" s="376"/>
      <c r="XAL191" s="376"/>
      <c r="XAM191" s="321"/>
      <c r="XAN191" s="321"/>
      <c r="XAO191" s="321"/>
      <c r="XAP191" s="376"/>
      <c r="XAQ191" s="321"/>
      <c r="XAR191" s="321"/>
      <c r="XAS191" s="321"/>
      <c r="XAT191" s="321"/>
      <c r="XAU191" s="376"/>
      <c r="XAV191" s="319"/>
      <c r="XAW191" s="319"/>
      <c r="XAX191" s="319"/>
      <c r="XAY191" s="333"/>
      <c r="XAZ191" s="376"/>
      <c r="XBA191" s="376"/>
      <c r="XBB191" s="376"/>
      <c r="XBC191" s="321"/>
      <c r="XBD191" s="321"/>
      <c r="XBE191" s="321"/>
      <c r="XBF191" s="376"/>
      <c r="XBG191" s="321"/>
      <c r="XBH191" s="321"/>
      <c r="XBI191" s="321"/>
      <c r="XBJ191" s="321"/>
      <c r="XBK191" s="376"/>
      <c r="XBL191" s="319"/>
      <c r="XBM191" s="319"/>
      <c r="XBN191" s="319"/>
      <c r="XBO191" s="333"/>
      <c r="XBP191" s="376"/>
      <c r="XBQ191" s="376"/>
      <c r="XBR191" s="376"/>
      <c r="XBS191" s="321"/>
      <c r="XBT191" s="321"/>
      <c r="XBU191" s="321"/>
      <c r="XBV191" s="376"/>
      <c r="XBW191" s="321"/>
      <c r="XBX191" s="321"/>
      <c r="XBY191" s="321"/>
      <c r="XBZ191" s="321"/>
      <c r="XCA191" s="376"/>
      <c r="XCB191" s="319"/>
      <c r="XCC191" s="319"/>
      <c r="XCD191" s="319"/>
      <c r="XCE191" s="333"/>
      <c r="XCF191" s="376"/>
      <c r="XCG191" s="376"/>
      <c r="XCH191" s="376"/>
      <c r="XCI191" s="321"/>
      <c r="XCJ191" s="321"/>
      <c r="XCK191" s="321"/>
      <c r="XCL191" s="376"/>
      <c r="XCM191" s="321"/>
      <c r="XCN191" s="321"/>
      <c r="XCO191" s="321"/>
      <c r="XCP191" s="321"/>
      <c r="XCQ191" s="376"/>
      <c r="XCR191" s="319"/>
      <c r="XCS191" s="319"/>
      <c r="XCT191" s="319"/>
      <c r="XCU191" s="333"/>
      <c r="XCV191" s="376"/>
      <c r="XCW191" s="376"/>
      <c r="XCX191" s="376"/>
      <c r="XCY191" s="321"/>
      <c r="XCZ191" s="321"/>
      <c r="XDA191" s="321"/>
      <c r="XDB191" s="376"/>
      <c r="XDC191" s="321"/>
      <c r="XDD191" s="321"/>
      <c r="XDE191" s="321"/>
      <c r="XDF191" s="321"/>
      <c r="XDG191" s="376"/>
      <c r="XDH191" s="319"/>
      <c r="XDI191" s="319"/>
      <c r="XDJ191" s="319"/>
      <c r="XDK191" s="333"/>
      <c r="XDL191" s="376"/>
      <c r="XDM191" s="376"/>
      <c r="XDN191" s="376"/>
      <c r="XDO191" s="321"/>
      <c r="XDP191" s="321"/>
      <c r="XDQ191" s="321"/>
      <c r="XDR191" s="376"/>
      <c r="XDS191" s="321"/>
      <c r="XDT191" s="321"/>
      <c r="XDU191" s="321"/>
      <c r="XDV191" s="321"/>
      <c r="XDW191" s="376"/>
      <c r="XDX191" s="319"/>
      <c r="XDY191" s="319"/>
      <c r="XDZ191" s="319"/>
      <c r="XEA191" s="333"/>
      <c r="XEB191" s="376"/>
      <c r="XEC191" s="376"/>
      <c r="XED191" s="376"/>
      <c r="XEE191" s="321"/>
      <c r="XEF191" s="321"/>
      <c r="XEG191" s="321"/>
      <c r="XEH191" s="376"/>
      <c r="XEI191" s="321"/>
      <c r="XEJ191" s="321"/>
      <c r="XEK191" s="321"/>
      <c r="XEL191" s="321"/>
      <c r="XEM191" s="376"/>
      <c r="XEN191" s="319"/>
      <c r="XEO191" s="319"/>
      <c r="XEP191" s="319"/>
      <c r="XEQ191" s="333"/>
      <c r="XER191" s="376"/>
      <c r="XES191" s="376"/>
      <c r="XET191" s="376"/>
      <c r="XEU191" s="321"/>
      <c r="XEV191" s="321"/>
      <c r="XEW191" s="321"/>
      <c r="XEX191" s="376"/>
      <c r="XEY191" s="321"/>
      <c r="XEZ191" s="321"/>
      <c r="XFA191" s="321"/>
      <c r="XFB191" s="321"/>
      <c r="XFC191" s="376"/>
    </row>
    <row r="192" spans="1:16383" s="258" customFormat="1" ht="18.75" customHeight="1">
      <c r="A192" s="319" t="s">
        <v>378</v>
      </c>
      <c r="B192" s="319" t="s">
        <v>379</v>
      </c>
      <c r="C192" s="319" t="s">
        <v>176</v>
      </c>
      <c r="D192" s="333" t="s">
        <v>380</v>
      </c>
      <c r="E192" s="321">
        <v>1885600</v>
      </c>
      <c r="F192" s="321">
        <f t="shared" si="68"/>
        <v>1885600</v>
      </c>
      <c r="G192" s="321">
        <v>0</v>
      </c>
      <c r="H192" s="321">
        <v>0</v>
      </c>
      <c r="I192" s="321">
        <v>0</v>
      </c>
      <c r="J192" s="321">
        <v>0</v>
      </c>
      <c r="K192" s="321">
        <v>0</v>
      </c>
      <c r="L192" s="321">
        <f t="shared" si="58"/>
        <v>0</v>
      </c>
      <c r="M192" s="321">
        <v>0</v>
      </c>
      <c r="N192" s="321">
        <v>0</v>
      </c>
      <c r="O192" s="321">
        <v>0</v>
      </c>
      <c r="P192" s="321">
        <f t="shared" si="56"/>
        <v>1885600</v>
      </c>
      <c r="Q192" s="373"/>
      <c r="R192" s="373"/>
      <c r="S192" s="320"/>
      <c r="T192" s="374"/>
      <c r="U192" s="374"/>
      <c r="V192" s="375"/>
      <c r="W192" s="321"/>
      <c r="X192" s="321"/>
      <c r="Y192" s="321"/>
      <c r="Z192" s="376"/>
      <c r="AA192" s="321"/>
      <c r="AB192" s="321"/>
      <c r="AC192" s="321"/>
      <c r="AD192" s="321"/>
      <c r="AE192" s="376"/>
      <c r="AF192" s="319"/>
      <c r="AG192" s="319"/>
      <c r="AH192" s="319"/>
      <c r="AI192" s="333"/>
      <c r="AJ192" s="376"/>
      <c r="AK192" s="376"/>
      <c r="AL192" s="376"/>
      <c r="AM192" s="321"/>
      <c r="AN192" s="321"/>
      <c r="AO192" s="321"/>
      <c r="AP192" s="376"/>
      <c r="AQ192" s="321"/>
      <c r="AR192" s="321"/>
      <c r="AS192" s="321"/>
      <c r="AT192" s="321"/>
      <c r="AU192" s="376"/>
      <c r="AV192" s="319"/>
      <c r="AW192" s="319"/>
      <c r="AX192" s="319"/>
      <c r="AY192" s="333"/>
      <c r="AZ192" s="376"/>
      <c r="BA192" s="376"/>
      <c r="BB192" s="376"/>
      <c r="BC192" s="321"/>
      <c r="BD192" s="321"/>
      <c r="BE192" s="321"/>
      <c r="BF192" s="376"/>
      <c r="BG192" s="321"/>
      <c r="BH192" s="321"/>
      <c r="BI192" s="321"/>
      <c r="BJ192" s="321"/>
      <c r="BK192" s="376"/>
      <c r="BL192" s="319"/>
      <c r="BM192" s="319"/>
      <c r="BN192" s="319"/>
      <c r="BO192" s="333"/>
      <c r="BP192" s="376"/>
      <c r="BQ192" s="376"/>
      <c r="BR192" s="376"/>
      <c r="BS192" s="321"/>
      <c r="BT192" s="321"/>
      <c r="BU192" s="321"/>
      <c r="BV192" s="376"/>
      <c r="BW192" s="321"/>
      <c r="BX192" s="321"/>
      <c r="BY192" s="321"/>
      <c r="BZ192" s="321"/>
      <c r="CA192" s="376"/>
      <c r="CB192" s="319"/>
      <c r="CC192" s="319"/>
      <c r="CD192" s="319"/>
      <c r="CE192" s="333"/>
      <c r="CF192" s="376"/>
      <c r="CG192" s="376"/>
      <c r="CH192" s="376"/>
      <c r="CI192" s="321"/>
      <c r="CJ192" s="321"/>
      <c r="CK192" s="321"/>
      <c r="CL192" s="376"/>
      <c r="CM192" s="321"/>
      <c r="CN192" s="321"/>
      <c r="CO192" s="321"/>
      <c r="CP192" s="321"/>
      <c r="CQ192" s="376"/>
      <c r="CR192" s="319"/>
      <c r="CS192" s="319"/>
      <c r="CT192" s="319"/>
      <c r="CU192" s="333"/>
      <c r="CV192" s="376"/>
      <c r="CW192" s="376"/>
      <c r="CX192" s="376"/>
      <c r="CY192" s="321"/>
      <c r="CZ192" s="321"/>
      <c r="DA192" s="321"/>
      <c r="DB192" s="376"/>
      <c r="DC192" s="321"/>
      <c r="DD192" s="321"/>
      <c r="DE192" s="321"/>
      <c r="DF192" s="321"/>
      <c r="DG192" s="376"/>
      <c r="DH192" s="319"/>
      <c r="DI192" s="319"/>
      <c r="DJ192" s="319"/>
      <c r="DK192" s="333"/>
      <c r="DL192" s="376"/>
      <c r="DM192" s="376"/>
      <c r="DN192" s="376"/>
      <c r="DO192" s="321"/>
      <c r="DP192" s="321"/>
      <c r="DQ192" s="321"/>
      <c r="DR192" s="376"/>
      <c r="DS192" s="321"/>
      <c r="DT192" s="321"/>
      <c r="DU192" s="321"/>
      <c r="DV192" s="321"/>
      <c r="DW192" s="376"/>
      <c r="DX192" s="319"/>
      <c r="DY192" s="319"/>
      <c r="DZ192" s="319"/>
      <c r="EA192" s="333"/>
      <c r="EB192" s="376"/>
      <c r="EC192" s="376"/>
      <c r="ED192" s="376"/>
      <c r="EE192" s="321"/>
      <c r="EF192" s="321"/>
      <c r="EG192" s="321"/>
      <c r="EH192" s="376"/>
      <c r="EI192" s="321"/>
      <c r="EJ192" s="321"/>
      <c r="EK192" s="321"/>
      <c r="EL192" s="321"/>
      <c r="EM192" s="376"/>
      <c r="EN192" s="319"/>
      <c r="EO192" s="319"/>
      <c r="EP192" s="319"/>
      <c r="EQ192" s="333"/>
      <c r="ER192" s="376"/>
      <c r="ES192" s="376"/>
      <c r="ET192" s="376"/>
      <c r="EU192" s="321"/>
      <c r="EV192" s="321"/>
      <c r="EW192" s="321"/>
      <c r="EX192" s="376"/>
      <c r="EY192" s="321"/>
      <c r="EZ192" s="321"/>
      <c r="FA192" s="321"/>
      <c r="FB192" s="321"/>
      <c r="FC192" s="376"/>
      <c r="FD192" s="319"/>
      <c r="FE192" s="319"/>
      <c r="FF192" s="319"/>
      <c r="FG192" s="333"/>
      <c r="FH192" s="376"/>
      <c r="FI192" s="376"/>
      <c r="FJ192" s="376"/>
      <c r="FK192" s="321"/>
      <c r="FL192" s="321"/>
      <c r="FM192" s="321"/>
      <c r="FN192" s="376"/>
      <c r="FO192" s="321"/>
      <c r="FP192" s="321"/>
      <c r="FQ192" s="321"/>
      <c r="FR192" s="321"/>
      <c r="FS192" s="376"/>
      <c r="FT192" s="319"/>
      <c r="FU192" s="319"/>
      <c r="FV192" s="319"/>
      <c r="FW192" s="333"/>
      <c r="FX192" s="376"/>
      <c r="FY192" s="376"/>
      <c r="FZ192" s="376"/>
      <c r="GA192" s="321"/>
      <c r="GB192" s="321"/>
      <c r="GC192" s="321"/>
      <c r="GD192" s="376"/>
      <c r="GE192" s="321"/>
      <c r="GF192" s="321"/>
      <c r="GG192" s="321"/>
      <c r="GH192" s="321"/>
      <c r="GI192" s="376"/>
      <c r="GJ192" s="319"/>
      <c r="GK192" s="319"/>
      <c r="GL192" s="319"/>
      <c r="GM192" s="333"/>
      <c r="GN192" s="376"/>
      <c r="GO192" s="376"/>
      <c r="GP192" s="376"/>
      <c r="GQ192" s="321"/>
      <c r="GR192" s="321"/>
      <c r="GS192" s="321"/>
      <c r="GT192" s="376"/>
      <c r="GU192" s="321"/>
      <c r="GV192" s="321"/>
      <c r="GW192" s="321"/>
      <c r="GX192" s="321"/>
      <c r="GY192" s="376"/>
      <c r="GZ192" s="319"/>
      <c r="HA192" s="319"/>
      <c r="HB192" s="319"/>
      <c r="HC192" s="333"/>
      <c r="HD192" s="376"/>
      <c r="HE192" s="376"/>
      <c r="HF192" s="376"/>
      <c r="HG192" s="321"/>
      <c r="HH192" s="321"/>
      <c r="HI192" s="321"/>
      <c r="HJ192" s="376"/>
      <c r="HK192" s="321"/>
      <c r="HL192" s="321"/>
      <c r="HM192" s="321"/>
      <c r="HN192" s="321"/>
      <c r="HO192" s="376"/>
      <c r="HP192" s="319"/>
      <c r="HQ192" s="319"/>
      <c r="HR192" s="319"/>
      <c r="HS192" s="333"/>
      <c r="HT192" s="376"/>
      <c r="HU192" s="376"/>
      <c r="HV192" s="376"/>
      <c r="HW192" s="321"/>
      <c r="HX192" s="321"/>
      <c r="HY192" s="321"/>
      <c r="HZ192" s="376"/>
      <c r="IA192" s="321"/>
      <c r="IB192" s="321"/>
      <c r="IC192" s="321"/>
      <c r="ID192" s="321"/>
      <c r="IE192" s="376"/>
      <c r="IF192" s="319"/>
      <c r="IG192" s="319"/>
      <c r="IH192" s="319"/>
      <c r="II192" s="333"/>
      <c r="IJ192" s="376"/>
      <c r="IK192" s="376"/>
      <c r="IL192" s="376"/>
      <c r="IM192" s="321"/>
      <c r="IN192" s="321"/>
      <c r="IO192" s="321"/>
      <c r="IP192" s="376"/>
      <c r="IQ192" s="321"/>
      <c r="IR192" s="321"/>
      <c r="IS192" s="321"/>
      <c r="IT192" s="321"/>
      <c r="IU192" s="376"/>
      <c r="IV192" s="319"/>
      <c r="IW192" s="319"/>
      <c r="IX192" s="319"/>
      <c r="IY192" s="333"/>
      <c r="IZ192" s="376"/>
      <c r="JA192" s="376"/>
      <c r="JB192" s="376"/>
      <c r="JC192" s="321"/>
      <c r="JD192" s="321"/>
      <c r="JE192" s="321"/>
      <c r="JF192" s="376"/>
      <c r="JG192" s="321"/>
      <c r="JH192" s="321"/>
      <c r="JI192" s="321"/>
      <c r="JJ192" s="321"/>
      <c r="JK192" s="376"/>
      <c r="JL192" s="319"/>
      <c r="JM192" s="319"/>
      <c r="JN192" s="319"/>
      <c r="JO192" s="333"/>
      <c r="JP192" s="376"/>
      <c r="JQ192" s="376"/>
      <c r="JR192" s="376"/>
      <c r="JS192" s="321"/>
      <c r="JT192" s="321"/>
      <c r="JU192" s="321"/>
      <c r="JV192" s="376"/>
      <c r="JW192" s="321"/>
      <c r="JX192" s="321"/>
      <c r="JY192" s="321"/>
      <c r="JZ192" s="321"/>
      <c r="KA192" s="376"/>
      <c r="KB192" s="319"/>
      <c r="KC192" s="319"/>
      <c r="KD192" s="319"/>
      <c r="KE192" s="333"/>
      <c r="KF192" s="376"/>
      <c r="KG192" s="376"/>
      <c r="KH192" s="376"/>
      <c r="KI192" s="321"/>
      <c r="KJ192" s="321"/>
      <c r="KK192" s="321"/>
      <c r="KL192" s="376"/>
      <c r="KM192" s="321"/>
      <c r="KN192" s="321"/>
      <c r="KO192" s="321"/>
      <c r="KP192" s="321"/>
      <c r="KQ192" s="376"/>
      <c r="KR192" s="319"/>
      <c r="KS192" s="319"/>
      <c r="KT192" s="319"/>
      <c r="KU192" s="333"/>
      <c r="KV192" s="376"/>
      <c r="KW192" s="376"/>
      <c r="KX192" s="376"/>
      <c r="KY192" s="321"/>
      <c r="KZ192" s="321"/>
      <c r="LA192" s="321"/>
      <c r="LB192" s="376"/>
      <c r="LC192" s="321"/>
      <c r="LD192" s="321"/>
      <c r="LE192" s="321"/>
      <c r="LF192" s="321"/>
      <c r="LG192" s="376"/>
      <c r="LH192" s="319"/>
      <c r="LI192" s="319"/>
      <c r="LJ192" s="319"/>
      <c r="LK192" s="333"/>
      <c r="LL192" s="376"/>
      <c r="LM192" s="376"/>
      <c r="LN192" s="376"/>
      <c r="LO192" s="321"/>
      <c r="LP192" s="321"/>
      <c r="LQ192" s="321"/>
      <c r="LR192" s="376"/>
      <c r="LS192" s="321"/>
      <c r="LT192" s="321"/>
      <c r="LU192" s="321"/>
      <c r="LV192" s="321"/>
      <c r="LW192" s="376"/>
      <c r="LX192" s="319"/>
      <c r="LY192" s="319"/>
      <c r="LZ192" s="319"/>
      <c r="MA192" s="333"/>
      <c r="MB192" s="376"/>
      <c r="MC192" s="376"/>
      <c r="MD192" s="376"/>
      <c r="ME192" s="321"/>
      <c r="MF192" s="321"/>
      <c r="MG192" s="321"/>
      <c r="MH192" s="376"/>
      <c r="MI192" s="321"/>
      <c r="MJ192" s="321"/>
      <c r="MK192" s="321"/>
      <c r="ML192" s="321"/>
      <c r="MM192" s="376"/>
      <c r="MN192" s="319"/>
      <c r="MO192" s="319"/>
      <c r="MP192" s="319"/>
      <c r="MQ192" s="333"/>
      <c r="MR192" s="376"/>
      <c r="MS192" s="376"/>
      <c r="MT192" s="376"/>
      <c r="MU192" s="321"/>
      <c r="MV192" s="321"/>
      <c r="MW192" s="321"/>
      <c r="MX192" s="376"/>
      <c r="MY192" s="321"/>
      <c r="MZ192" s="321"/>
      <c r="NA192" s="321"/>
      <c r="NB192" s="321"/>
      <c r="NC192" s="376"/>
      <c r="ND192" s="319"/>
      <c r="NE192" s="319"/>
      <c r="NF192" s="319"/>
      <c r="NG192" s="333"/>
      <c r="NH192" s="376"/>
      <c r="NI192" s="376"/>
      <c r="NJ192" s="376"/>
      <c r="NK192" s="321"/>
      <c r="NL192" s="321"/>
      <c r="NM192" s="321"/>
      <c r="NN192" s="376"/>
      <c r="NO192" s="321"/>
      <c r="NP192" s="321"/>
      <c r="NQ192" s="321"/>
      <c r="NR192" s="321"/>
      <c r="NS192" s="376"/>
      <c r="NT192" s="319"/>
      <c r="NU192" s="319"/>
      <c r="NV192" s="319"/>
      <c r="NW192" s="333"/>
      <c r="NX192" s="376"/>
      <c r="NY192" s="376"/>
      <c r="NZ192" s="376"/>
      <c r="OA192" s="321"/>
      <c r="OB192" s="321"/>
      <c r="OC192" s="321"/>
      <c r="OD192" s="376"/>
      <c r="OE192" s="321"/>
      <c r="OF192" s="321"/>
      <c r="OG192" s="321"/>
      <c r="OH192" s="321"/>
      <c r="OI192" s="376"/>
      <c r="OJ192" s="319"/>
      <c r="OK192" s="319"/>
      <c r="OL192" s="319"/>
      <c r="OM192" s="333"/>
      <c r="ON192" s="376"/>
      <c r="OO192" s="376"/>
      <c r="OP192" s="376"/>
      <c r="OQ192" s="321"/>
      <c r="OR192" s="321"/>
      <c r="OS192" s="321"/>
      <c r="OT192" s="376"/>
      <c r="OU192" s="321"/>
      <c r="OV192" s="321"/>
      <c r="OW192" s="321"/>
      <c r="OX192" s="321"/>
      <c r="OY192" s="376"/>
      <c r="OZ192" s="319"/>
      <c r="PA192" s="319"/>
      <c r="PB192" s="319"/>
      <c r="PC192" s="333"/>
      <c r="PD192" s="376"/>
      <c r="PE192" s="376"/>
      <c r="PF192" s="376"/>
      <c r="PG192" s="321"/>
      <c r="PH192" s="321"/>
      <c r="PI192" s="321"/>
      <c r="PJ192" s="376"/>
      <c r="PK192" s="321"/>
      <c r="PL192" s="321"/>
      <c r="PM192" s="321"/>
      <c r="PN192" s="321"/>
      <c r="PO192" s="376"/>
      <c r="PP192" s="319"/>
      <c r="PQ192" s="319"/>
      <c r="PR192" s="319"/>
      <c r="PS192" s="333"/>
      <c r="PT192" s="376"/>
      <c r="PU192" s="376"/>
      <c r="PV192" s="376"/>
      <c r="PW192" s="321"/>
      <c r="PX192" s="321"/>
      <c r="PY192" s="321"/>
      <c r="PZ192" s="376"/>
      <c r="QA192" s="321"/>
      <c r="QB192" s="321"/>
      <c r="QC192" s="321"/>
      <c r="QD192" s="321"/>
      <c r="QE192" s="376"/>
      <c r="QF192" s="319"/>
      <c r="QG192" s="319"/>
      <c r="QH192" s="319"/>
      <c r="QI192" s="333"/>
      <c r="QJ192" s="376"/>
      <c r="QK192" s="376"/>
      <c r="QL192" s="376"/>
      <c r="QM192" s="321"/>
      <c r="QN192" s="321"/>
      <c r="QO192" s="321"/>
      <c r="QP192" s="376"/>
      <c r="QQ192" s="321"/>
      <c r="QR192" s="321"/>
      <c r="QS192" s="321"/>
      <c r="QT192" s="321"/>
      <c r="QU192" s="376"/>
      <c r="QV192" s="319"/>
      <c r="QW192" s="319"/>
      <c r="QX192" s="319"/>
      <c r="QY192" s="333"/>
      <c r="QZ192" s="376"/>
      <c r="RA192" s="376"/>
      <c r="RB192" s="376"/>
      <c r="RC192" s="321"/>
      <c r="RD192" s="321"/>
      <c r="RE192" s="321"/>
      <c r="RF192" s="376"/>
      <c r="RG192" s="321"/>
      <c r="RH192" s="321"/>
      <c r="RI192" s="321"/>
      <c r="RJ192" s="321"/>
      <c r="RK192" s="376"/>
      <c r="RL192" s="319"/>
      <c r="RM192" s="319"/>
      <c r="RN192" s="319"/>
      <c r="RO192" s="333"/>
      <c r="RP192" s="376"/>
      <c r="RQ192" s="376"/>
      <c r="RR192" s="376"/>
      <c r="RS192" s="321"/>
      <c r="RT192" s="321"/>
      <c r="RU192" s="321"/>
      <c r="RV192" s="376"/>
      <c r="RW192" s="321"/>
      <c r="RX192" s="321"/>
      <c r="RY192" s="321"/>
      <c r="RZ192" s="321"/>
      <c r="SA192" s="376"/>
      <c r="SB192" s="319"/>
      <c r="SC192" s="319"/>
      <c r="SD192" s="319"/>
      <c r="SE192" s="333"/>
      <c r="SF192" s="376"/>
      <c r="SG192" s="376"/>
      <c r="SH192" s="376"/>
      <c r="SI192" s="321"/>
      <c r="SJ192" s="321"/>
      <c r="SK192" s="321"/>
      <c r="SL192" s="376"/>
      <c r="SM192" s="321"/>
      <c r="SN192" s="321"/>
      <c r="SO192" s="321"/>
      <c r="SP192" s="321"/>
      <c r="SQ192" s="376"/>
      <c r="SR192" s="319"/>
      <c r="SS192" s="319"/>
      <c r="ST192" s="319"/>
      <c r="SU192" s="333"/>
      <c r="SV192" s="376"/>
      <c r="SW192" s="376"/>
      <c r="SX192" s="376"/>
      <c r="SY192" s="321"/>
      <c r="SZ192" s="321"/>
      <c r="TA192" s="321"/>
      <c r="TB192" s="376"/>
      <c r="TC192" s="321"/>
      <c r="TD192" s="321"/>
      <c r="TE192" s="321"/>
      <c r="TF192" s="321"/>
      <c r="TG192" s="376"/>
      <c r="TH192" s="319"/>
      <c r="TI192" s="319"/>
      <c r="TJ192" s="319"/>
      <c r="TK192" s="333"/>
      <c r="TL192" s="376"/>
      <c r="TM192" s="376"/>
      <c r="TN192" s="376"/>
      <c r="TO192" s="321"/>
      <c r="TP192" s="321"/>
      <c r="TQ192" s="321"/>
      <c r="TR192" s="376"/>
      <c r="TS192" s="321"/>
      <c r="TT192" s="321"/>
      <c r="TU192" s="321"/>
      <c r="TV192" s="321"/>
      <c r="TW192" s="376"/>
      <c r="TX192" s="319"/>
      <c r="TY192" s="319"/>
      <c r="TZ192" s="319"/>
      <c r="UA192" s="333"/>
      <c r="UB192" s="376"/>
      <c r="UC192" s="376"/>
      <c r="UD192" s="376"/>
      <c r="UE192" s="321"/>
      <c r="UF192" s="321"/>
      <c r="UG192" s="321"/>
      <c r="UH192" s="376"/>
      <c r="UI192" s="321"/>
      <c r="UJ192" s="321"/>
      <c r="UK192" s="321"/>
      <c r="UL192" s="321"/>
      <c r="UM192" s="376"/>
      <c r="UN192" s="319"/>
      <c r="UO192" s="319"/>
      <c r="UP192" s="319"/>
      <c r="UQ192" s="333"/>
      <c r="UR192" s="376"/>
      <c r="US192" s="376"/>
      <c r="UT192" s="376"/>
      <c r="UU192" s="321"/>
      <c r="UV192" s="321"/>
      <c r="UW192" s="321"/>
      <c r="UX192" s="376"/>
      <c r="UY192" s="321"/>
      <c r="UZ192" s="321"/>
      <c r="VA192" s="321"/>
      <c r="VB192" s="321"/>
      <c r="VC192" s="376"/>
      <c r="VD192" s="319"/>
      <c r="VE192" s="319"/>
      <c r="VF192" s="319"/>
      <c r="VG192" s="333"/>
      <c r="VH192" s="376"/>
      <c r="VI192" s="376"/>
      <c r="VJ192" s="376"/>
      <c r="VK192" s="321"/>
      <c r="VL192" s="321"/>
      <c r="VM192" s="321"/>
      <c r="VN192" s="376"/>
      <c r="VO192" s="321"/>
      <c r="VP192" s="321"/>
      <c r="VQ192" s="321"/>
      <c r="VR192" s="321"/>
      <c r="VS192" s="376"/>
      <c r="VT192" s="319"/>
      <c r="VU192" s="319"/>
      <c r="VV192" s="319"/>
      <c r="VW192" s="333"/>
      <c r="VX192" s="376"/>
      <c r="VY192" s="376"/>
      <c r="VZ192" s="376"/>
      <c r="WA192" s="321"/>
      <c r="WB192" s="321"/>
      <c r="WC192" s="321"/>
      <c r="WD192" s="376"/>
      <c r="WE192" s="321"/>
      <c r="WF192" s="321"/>
      <c r="WG192" s="321"/>
      <c r="WH192" s="321"/>
      <c r="WI192" s="376"/>
      <c r="WJ192" s="319"/>
      <c r="WK192" s="319"/>
      <c r="WL192" s="319"/>
      <c r="WM192" s="333"/>
      <c r="WN192" s="376"/>
      <c r="WO192" s="376"/>
      <c r="WP192" s="376"/>
      <c r="WQ192" s="321"/>
      <c r="WR192" s="321"/>
      <c r="WS192" s="321"/>
      <c r="WT192" s="376"/>
      <c r="WU192" s="321"/>
      <c r="WV192" s="321"/>
      <c r="WW192" s="321"/>
      <c r="WX192" s="321"/>
      <c r="WY192" s="376"/>
      <c r="WZ192" s="319"/>
      <c r="XA192" s="319"/>
      <c r="XB192" s="319"/>
      <c r="XC192" s="333"/>
      <c r="XD192" s="376"/>
      <c r="XE192" s="376"/>
      <c r="XF192" s="376"/>
      <c r="XG192" s="321"/>
      <c r="XH192" s="321"/>
      <c r="XI192" s="321"/>
      <c r="XJ192" s="376"/>
      <c r="XK192" s="321"/>
      <c r="XL192" s="321"/>
      <c r="XM192" s="321"/>
      <c r="XN192" s="321"/>
      <c r="XO192" s="376"/>
      <c r="XP192" s="319"/>
      <c r="XQ192" s="319"/>
      <c r="XR192" s="319"/>
      <c r="XS192" s="333"/>
      <c r="XT192" s="376"/>
      <c r="XU192" s="376"/>
      <c r="XV192" s="376"/>
      <c r="XW192" s="321"/>
      <c r="XX192" s="321"/>
      <c r="XY192" s="321"/>
      <c r="XZ192" s="376"/>
      <c r="YA192" s="321"/>
      <c r="YB192" s="321"/>
      <c r="YC192" s="321"/>
      <c r="YD192" s="321"/>
      <c r="YE192" s="376"/>
      <c r="YF192" s="319"/>
      <c r="YG192" s="319"/>
      <c r="YH192" s="319"/>
      <c r="YI192" s="333"/>
      <c r="YJ192" s="376"/>
      <c r="YK192" s="376"/>
      <c r="YL192" s="376"/>
      <c r="YM192" s="321"/>
      <c r="YN192" s="321"/>
      <c r="YO192" s="321"/>
      <c r="YP192" s="376"/>
      <c r="YQ192" s="321"/>
      <c r="YR192" s="321"/>
      <c r="YS192" s="321"/>
      <c r="YT192" s="321"/>
      <c r="YU192" s="376"/>
      <c r="YV192" s="319"/>
      <c r="YW192" s="319"/>
      <c r="YX192" s="319"/>
      <c r="YY192" s="333"/>
      <c r="YZ192" s="376"/>
      <c r="ZA192" s="376"/>
      <c r="ZB192" s="376"/>
      <c r="ZC192" s="321"/>
      <c r="ZD192" s="321"/>
      <c r="ZE192" s="321"/>
      <c r="ZF192" s="376"/>
      <c r="ZG192" s="321"/>
      <c r="ZH192" s="321"/>
      <c r="ZI192" s="321"/>
      <c r="ZJ192" s="321"/>
      <c r="ZK192" s="376"/>
      <c r="ZL192" s="319"/>
      <c r="ZM192" s="319"/>
      <c r="ZN192" s="319"/>
      <c r="ZO192" s="333"/>
      <c r="ZP192" s="376"/>
      <c r="ZQ192" s="376"/>
      <c r="ZR192" s="376"/>
      <c r="ZS192" s="321"/>
      <c r="ZT192" s="321"/>
      <c r="ZU192" s="321"/>
      <c r="ZV192" s="376"/>
      <c r="ZW192" s="321"/>
      <c r="ZX192" s="321"/>
      <c r="ZY192" s="321"/>
      <c r="ZZ192" s="321"/>
      <c r="AAA192" s="376"/>
      <c r="AAB192" s="319"/>
      <c r="AAC192" s="319"/>
      <c r="AAD192" s="319"/>
      <c r="AAE192" s="333"/>
      <c r="AAF192" s="376"/>
      <c r="AAG192" s="376"/>
      <c r="AAH192" s="376"/>
      <c r="AAI192" s="321"/>
      <c r="AAJ192" s="321"/>
      <c r="AAK192" s="321"/>
      <c r="AAL192" s="376"/>
      <c r="AAM192" s="321"/>
      <c r="AAN192" s="321"/>
      <c r="AAO192" s="321"/>
      <c r="AAP192" s="321"/>
      <c r="AAQ192" s="376"/>
      <c r="AAR192" s="319"/>
      <c r="AAS192" s="319"/>
      <c r="AAT192" s="319"/>
      <c r="AAU192" s="333"/>
      <c r="AAV192" s="376"/>
      <c r="AAW192" s="376"/>
      <c r="AAX192" s="376"/>
      <c r="AAY192" s="321"/>
      <c r="AAZ192" s="321"/>
      <c r="ABA192" s="321"/>
      <c r="ABB192" s="376"/>
      <c r="ABC192" s="321"/>
      <c r="ABD192" s="321"/>
      <c r="ABE192" s="321"/>
      <c r="ABF192" s="321"/>
      <c r="ABG192" s="376"/>
      <c r="ABH192" s="319"/>
      <c r="ABI192" s="319"/>
      <c r="ABJ192" s="319"/>
      <c r="ABK192" s="333"/>
      <c r="ABL192" s="376"/>
      <c r="ABM192" s="376"/>
      <c r="ABN192" s="376"/>
      <c r="ABO192" s="321"/>
      <c r="ABP192" s="321"/>
      <c r="ABQ192" s="321"/>
      <c r="ABR192" s="376"/>
      <c r="ABS192" s="321"/>
      <c r="ABT192" s="321"/>
      <c r="ABU192" s="321"/>
      <c r="ABV192" s="321"/>
      <c r="ABW192" s="376"/>
      <c r="ABX192" s="319"/>
      <c r="ABY192" s="319"/>
      <c r="ABZ192" s="319"/>
      <c r="ACA192" s="333"/>
      <c r="ACB192" s="376"/>
      <c r="ACC192" s="376"/>
      <c r="ACD192" s="376"/>
      <c r="ACE192" s="321"/>
      <c r="ACF192" s="321"/>
      <c r="ACG192" s="321"/>
      <c r="ACH192" s="376"/>
      <c r="ACI192" s="321"/>
      <c r="ACJ192" s="321"/>
      <c r="ACK192" s="321"/>
      <c r="ACL192" s="321"/>
      <c r="ACM192" s="376"/>
      <c r="ACN192" s="319"/>
      <c r="ACO192" s="319"/>
      <c r="ACP192" s="319"/>
      <c r="ACQ192" s="333"/>
      <c r="ACR192" s="376"/>
      <c r="ACS192" s="376"/>
      <c r="ACT192" s="376"/>
      <c r="ACU192" s="321"/>
      <c r="ACV192" s="321"/>
      <c r="ACW192" s="321"/>
      <c r="ACX192" s="376"/>
      <c r="ACY192" s="321"/>
      <c r="ACZ192" s="321"/>
      <c r="ADA192" s="321"/>
      <c r="ADB192" s="321"/>
      <c r="ADC192" s="376"/>
      <c r="ADD192" s="319"/>
      <c r="ADE192" s="319"/>
      <c r="ADF192" s="319"/>
      <c r="ADG192" s="333"/>
      <c r="ADH192" s="376"/>
      <c r="ADI192" s="376"/>
      <c r="ADJ192" s="376"/>
      <c r="ADK192" s="321"/>
      <c r="ADL192" s="321"/>
      <c r="ADM192" s="321"/>
      <c r="ADN192" s="376"/>
      <c r="ADO192" s="321"/>
      <c r="ADP192" s="321"/>
      <c r="ADQ192" s="321"/>
      <c r="ADR192" s="321"/>
      <c r="ADS192" s="376"/>
      <c r="ADT192" s="319"/>
      <c r="ADU192" s="319"/>
      <c r="ADV192" s="319"/>
      <c r="ADW192" s="333"/>
      <c r="ADX192" s="376"/>
      <c r="ADY192" s="376"/>
      <c r="ADZ192" s="376"/>
      <c r="AEA192" s="321"/>
      <c r="AEB192" s="321"/>
      <c r="AEC192" s="321"/>
      <c r="AED192" s="376"/>
      <c r="AEE192" s="321"/>
      <c r="AEF192" s="321"/>
      <c r="AEG192" s="321"/>
      <c r="AEH192" s="321"/>
      <c r="AEI192" s="376"/>
      <c r="AEJ192" s="319"/>
      <c r="AEK192" s="319"/>
      <c r="AEL192" s="319"/>
      <c r="AEM192" s="333"/>
      <c r="AEN192" s="376"/>
      <c r="AEO192" s="376"/>
      <c r="AEP192" s="376"/>
      <c r="AEQ192" s="321"/>
      <c r="AER192" s="321"/>
      <c r="AES192" s="321"/>
      <c r="AET192" s="376"/>
      <c r="AEU192" s="321"/>
      <c r="AEV192" s="321"/>
      <c r="AEW192" s="321"/>
      <c r="AEX192" s="321"/>
      <c r="AEY192" s="376"/>
      <c r="AEZ192" s="319"/>
      <c r="AFA192" s="319"/>
      <c r="AFB192" s="319"/>
      <c r="AFC192" s="333"/>
      <c r="AFD192" s="376"/>
      <c r="AFE192" s="376"/>
      <c r="AFF192" s="376"/>
      <c r="AFG192" s="321"/>
      <c r="AFH192" s="321"/>
      <c r="AFI192" s="321"/>
      <c r="AFJ192" s="376"/>
      <c r="AFK192" s="321"/>
      <c r="AFL192" s="321"/>
      <c r="AFM192" s="321"/>
      <c r="AFN192" s="321"/>
      <c r="AFO192" s="376"/>
      <c r="AFP192" s="319"/>
      <c r="AFQ192" s="319"/>
      <c r="AFR192" s="319"/>
      <c r="AFS192" s="333"/>
      <c r="AFT192" s="376"/>
      <c r="AFU192" s="376"/>
      <c r="AFV192" s="376"/>
      <c r="AFW192" s="321"/>
      <c r="AFX192" s="321"/>
      <c r="AFY192" s="321"/>
      <c r="AFZ192" s="376"/>
      <c r="AGA192" s="321"/>
      <c r="AGB192" s="321"/>
      <c r="AGC192" s="321"/>
      <c r="AGD192" s="321"/>
      <c r="AGE192" s="376"/>
      <c r="AGF192" s="319"/>
      <c r="AGG192" s="319"/>
      <c r="AGH192" s="319"/>
      <c r="AGI192" s="333"/>
      <c r="AGJ192" s="376"/>
      <c r="AGK192" s="376"/>
      <c r="AGL192" s="376"/>
      <c r="AGM192" s="321"/>
      <c r="AGN192" s="321"/>
      <c r="AGO192" s="321"/>
      <c r="AGP192" s="376"/>
      <c r="AGQ192" s="321"/>
      <c r="AGR192" s="321"/>
      <c r="AGS192" s="321"/>
      <c r="AGT192" s="321"/>
      <c r="AGU192" s="376"/>
      <c r="AGV192" s="319"/>
      <c r="AGW192" s="319"/>
      <c r="AGX192" s="319"/>
      <c r="AGY192" s="333"/>
      <c r="AGZ192" s="376"/>
      <c r="AHA192" s="376"/>
      <c r="AHB192" s="376"/>
      <c r="AHC192" s="321"/>
      <c r="AHD192" s="321"/>
      <c r="AHE192" s="321"/>
      <c r="AHF192" s="376"/>
      <c r="AHG192" s="321"/>
      <c r="AHH192" s="321"/>
      <c r="AHI192" s="321"/>
      <c r="AHJ192" s="321"/>
      <c r="AHK192" s="376"/>
      <c r="AHL192" s="319"/>
      <c r="AHM192" s="319"/>
      <c r="AHN192" s="319"/>
      <c r="AHO192" s="333"/>
      <c r="AHP192" s="376"/>
      <c r="AHQ192" s="376"/>
      <c r="AHR192" s="376"/>
      <c r="AHS192" s="321"/>
      <c r="AHT192" s="321"/>
      <c r="AHU192" s="321"/>
      <c r="AHV192" s="376"/>
      <c r="AHW192" s="321"/>
      <c r="AHX192" s="321"/>
      <c r="AHY192" s="321"/>
      <c r="AHZ192" s="321"/>
      <c r="AIA192" s="376"/>
      <c r="AIB192" s="319"/>
      <c r="AIC192" s="319"/>
      <c r="AID192" s="319"/>
      <c r="AIE192" s="333"/>
      <c r="AIF192" s="376"/>
      <c r="AIG192" s="376"/>
      <c r="AIH192" s="376"/>
      <c r="AII192" s="321"/>
      <c r="AIJ192" s="321"/>
      <c r="AIK192" s="321"/>
      <c r="AIL192" s="376"/>
      <c r="AIM192" s="321"/>
      <c r="AIN192" s="321"/>
      <c r="AIO192" s="321"/>
      <c r="AIP192" s="321"/>
      <c r="AIQ192" s="376"/>
      <c r="AIR192" s="319"/>
      <c r="AIS192" s="319"/>
      <c r="AIT192" s="319"/>
      <c r="AIU192" s="333"/>
      <c r="AIV192" s="376"/>
      <c r="AIW192" s="376"/>
      <c r="AIX192" s="376"/>
      <c r="AIY192" s="321"/>
      <c r="AIZ192" s="321"/>
      <c r="AJA192" s="321"/>
      <c r="AJB192" s="376"/>
      <c r="AJC192" s="321"/>
      <c r="AJD192" s="321"/>
      <c r="AJE192" s="321"/>
      <c r="AJF192" s="321"/>
      <c r="AJG192" s="376"/>
      <c r="AJH192" s="319"/>
      <c r="AJI192" s="319"/>
      <c r="AJJ192" s="319"/>
      <c r="AJK192" s="333"/>
      <c r="AJL192" s="376"/>
      <c r="AJM192" s="376"/>
      <c r="AJN192" s="376"/>
      <c r="AJO192" s="321"/>
      <c r="AJP192" s="321"/>
      <c r="AJQ192" s="321"/>
      <c r="AJR192" s="376"/>
      <c r="AJS192" s="321"/>
      <c r="AJT192" s="321"/>
      <c r="AJU192" s="321"/>
      <c r="AJV192" s="321"/>
      <c r="AJW192" s="376"/>
      <c r="AJX192" s="319"/>
      <c r="AJY192" s="319"/>
      <c r="AJZ192" s="319"/>
      <c r="AKA192" s="333"/>
      <c r="AKB192" s="376"/>
      <c r="AKC192" s="376"/>
      <c r="AKD192" s="376"/>
      <c r="AKE192" s="321"/>
      <c r="AKF192" s="321"/>
      <c r="AKG192" s="321"/>
      <c r="AKH192" s="376"/>
      <c r="AKI192" s="321"/>
      <c r="AKJ192" s="321"/>
      <c r="AKK192" s="321"/>
      <c r="AKL192" s="321"/>
      <c r="AKM192" s="376"/>
      <c r="AKN192" s="319"/>
      <c r="AKO192" s="319"/>
      <c r="AKP192" s="319"/>
      <c r="AKQ192" s="333"/>
      <c r="AKR192" s="376"/>
      <c r="AKS192" s="376"/>
      <c r="AKT192" s="376"/>
      <c r="AKU192" s="321"/>
      <c r="AKV192" s="321"/>
      <c r="AKW192" s="321"/>
      <c r="AKX192" s="376"/>
      <c r="AKY192" s="321"/>
      <c r="AKZ192" s="321"/>
      <c r="ALA192" s="321"/>
      <c r="ALB192" s="321"/>
      <c r="ALC192" s="376"/>
      <c r="ALD192" s="319"/>
      <c r="ALE192" s="319"/>
      <c r="ALF192" s="319"/>
      <c r="ALG192" s="333"/>
      <c r="ALH192" s="376"/>
      <c r="ALI192" s="376"/>
      <c r="ALJ192" s="376"/>
      <c r="ALK192" s="321"/>
      <c r="ALL192" s="321"/>
      <c r="ALM192" s="321"/>
      <c r="ALN192" s="376"/>
      <c r="ALO192" s="321"/>
      <c r="ALP192" s="321"/>
      <c r="ALQ192" s="321"/>
      <c r="ALR192" s="321"/>
      <c r="ALS192" s="376"/>
      <c r="ALT192" s="319"/>
      <c r="ALU192" s="319"/>
      <c r="ALV192" s="319"/>
      <c r="ALW192" s="333"/>
      <c r="ALX192" s="376"/>
      <c r="ALY192" s="376"/>
      <c r="ALZ192" s="376"/>
      <c r="AMA192" s="321"/>
      <c r="AMB192" s="321"/>
      <c r="AMC192" s="321"/>
      <c r="AMD192" s="376"/>
      <c r="AME192" s="321"/>
      <c r="AMF192" s="321"/>
      <c r="AMG192" s="321"/>
      <c r="AMH192" s="321"/>
      <c r="AMI192" s="376"/>
      <c r="AMJ192" s="319"/>
      <c r="AMK192" s="319"/>
      <c r="AML192" s="319"/>
      <c r="AMM192" s="333"/>
      <c r="AMN192" s="376"/>
      <c r="AMO192" s="376"/>
      <c r="AMP192" s="376"/>
      <c r="AMQ192" s="321"/>
      <c r="AMR192" s="321"/>
      <c r="AMS192" s="321"/>
      <c r="AMT192" s="376"/>
      <c r="AMU192" s="321"/>
      <c r="AMV192" s="321"/>
      <c r="AMW192" s="321"/>
      <c r="AMX192" s="321"/>
      <c r="AMY192" s="376"/>
      <c r="AMZ192" s="319"/>
      <c r="ANA192" s="319"/>
      <c r="ANB192" s="319"/>
      <c r="ANC192" s="333"/>
      <c r="AND192" s="376"/>
      <c r="ANE192" s="376"/>
      <c r="ANF192" s="376"/>
      <c r="ANG192" s="321"/>
      <c r="ANH192" s="321"/>
      <c r="ANI192" s="321"/>
      <c r="ANJ192" s="376"/>
      <c r="ANK192" s="321"/>
      <c r="ANL192" s="321"/>
      <c r="ANM192" s="321"/>
      <c r="ANN192" s="321"/>
      <c r="ANO192" s="376"/>
      <c r="ANP192" s="319"/>
      <c r="ANQ192" s="319"/>
      <c r="ANR192" s="319"/>
      <c r="ANS192" s="333"/>
      <c r="ANT192" s="376"/>
      <c r="ANU192" s="376"/>
      <c r="ANV192" s="376"/>
      <c r="ANW192" s="321"/>
      <c r="ANX192" s="321"/>
      <c r="ANY192" s="321"/>
      <c r="ANZ192" s="376"/>
      <c r="AOA192" s="321"/>
      <c r="AOB192" s="321"/>
      <c r="AOC192" s="321"/>
      <c r="AOD192" s="321"/>
      <c r="AOE192" s="376"/>
      <c r="AOF192" s="319"/>
      <c r="AOG192" s="319"/>
      <c r="AOH192" s="319"/>
      <c r="AOI192" s="333"/>
      <c r="AOJ192" s="376"/>
      <c r="AOK192" s="376"/>
      <c r="AOL192" s="376"/>
      <c r="AOM192" s="321"/>
      <c r="AON192" s="321"/>
      <c r="AOO192" s="321"/>
      <c r="AOP192" s="376"/>
      <c r="AOQ192" s="321"/>
      <c r="AOR192" s="321"/>
      <c r="AOS192" s="321"/>
      <c r="AOT192" s="321"/>
      <c r="AOU192" s="376"/>
      <c r="AOV192" s="319"/>
      <c r="AOW192" s="319"/>
      <c r="AOX192" s="319"/>
      <c r="AOY192" s="333"/>
      <c r="AOZ192" s="376"/>
      <c r="APA192" s="376"/>
      <c r="APB192" s="376"/>
      <c r="APC192" s="321"/>
      <c r="APD192" s="321"/>
      <c r="APE192" s="321"/>
      <c r="APF192" s="376"/>
      <c r="APG192" s="321"/>
      <c r="APH192" s="321"/>
      <c r="API192" s="321"/>
      <c r="APJ192" s="321"/>
      <c r="APK192" s="376"/>
      <c r="APL192" s="319"/>
      <c r="APM192" s="319"/>
      <c r="APN192" s="319"/>
      <c r="APO192" s="333"/>
      <c r="APP192" s="376"/>
      <c r="APQ192" s="376"/>
      <c r="APR192" s="376"/>
      <c r="APS192" s="321"/>
      <c r="APT192" s="321"/>
      <c r="APU192" s="321"/>
      <c r="APV192" s="376"/>
      <c r="APW192" s="321"/>
      <c r="APX192" s="321"/>
      <c r="APY192" s="321"/>
      <c r="APZ192" s="321"/>
      <c r="AQA192" s="376"/>
      <c r="AQB192" s="319"/>
      <c r="AQC192" s="319"/>
      <c r="AQD192" s="319"/>
      <c r="AQE192" s="333"/>
      <c r="AQF192" s="376"/>
      <c r="AQG192" s="376"/>
      <c r="AQH192" s="376"/>
      <c r="AQI192" s="321"/>
      <c r="AQJ192" s="321"/>
      <c r="AQK192" s="321"/>
      <c r="AQL192" s="376"/>
      <c r="AQM192" s="321"/>
      <c r="AQN192" s="321"/>
      <c r="AQO192" s="321"/>
      <c r="AQP192" s="321"/>
      <c r="AQQ192" s="376"/>
      <c r="AQR192" s="319"/>
      <c r="AQS192" s="319"/>
      <c r="AQT192" s="319"/>
      <c r="AQU192" s="333"/>
      <c r="AQV192" s="376"/>
      <c r="AQW192" s="376"/>
      <c r="AQX192" s="376"/>
      <c r="AQY192" s="321"/>
      <c r="AQZ192" s="321"/>
      <c r="ARA192" s="321"/>
      <c r="ARB192" s="376"/>
      <c r="ARC192" s="321"/>
      <c r="ARD192" s="321"/>
      <c r="ARE192" s="321"/>
      <c r="ARF192" s="321"/>
      <c r="ARG192" s="376"/>
      <c r="ARH192" s="319"/>
      <c r="ARI192" s="319"/>
      <c r="ARJ192" s="319"/>
      <c r="ARK192" s="333"/>
      <c r="ARL192" s="376"/>
      <c r="ARM192" s="376"/>
      <c r="ARN192" s="376"/>
      <c r="ARO192" s="321"/>
      <c r="ARP192" s="321"/>
      <c r="ARQ192" s="321"/>
      <c r="ARR192" s="376"/>
      <c r="ARS192" s="321"/>
      <c r="ART192" s="321"/>
      <c r="ARU192" s="321"/>
      <c r="ARV192" s="321"/>
      <c r="ARW192" s="376"/>
      <c r="ARX192" s="319"/>
      <c r="ARY192" s="319"/>
      <c r="ARZ192" s="319"/>
      <c r="ASA192" s="333"/>
      <c r="ASB192" s="376"/>
      <c r="ASC192" s="376"/>
      <c r="ASD192" s="376"/>
      <c r="ASE192" s="321"/>
      <c r="ASF192" s="321"/>
      <c r="ASG192" s="321"/>
      <c r="ASH192" s="376"/>
      <c r="ASI192" s="321"/>
      <c r="ASJ192" s="321"/>
      <c r="ASK192" s="321"/>
      <c r="ASL192" s="321"/>
      <c r="ASM192" s="376"/>
      <c r="ASN192" s="319"/>
      <c r="ASO192" s="319"/>
      <c r="ASP192" s="319"/>
      <c r="ASQ192" s="333"/>
      <c r="ASR192" s="376"/>
      <c r="ASS192" s="376"/>
      <c r="AST192" s="376"/>
      <c r="ASU192" s="321"/>
      <c r="ASV192" s="321"/>
      <c r="ASW192" s="321"/>
      <c r="ASX192" s="376"/>
      <c r="ASY192" s="321"/>
      <c r="ASZ192" s="321"/>
      <c r="ATA192" s="321"/>
      <c r="ATB192" s="321"/>
      <c r="ATC192" s="376"/>
      <c r="ATD192" s="319"/>
      <c r="ATE192" s="319"/>
      <c r="ATF192" s="319"/>
      <c r="ATG192" s="333"/>
      <c r="ATH192" s="376"/>
      <c r="ATI192" s="376"/>
      <c r="ATJ192" s="376"/>
      <c r="ATK192" s="321"/>
      <c r="ATL192" s="321"/>
      <c r="ATM192" s="321"/>
      <c r="ATN192" s="376"/>
      <c r="ATO192" s="321"/>
      <c r="ATP192" s="321"/>
      <c r="ATQ192" s="321"/>
      <c r="ATR192" s="321"/>
      <c r="ATS192" s="376"/>
      <c r="ATT192" s="319"/>
      <c r="ATU192" s="319"/>
      <c r="ATV192" s="319"/>
      <c r="ATW192" s="333"/>
      <c r="ATX192" s="376"/>
      <c r="ATY192" s="376"/>
      <c r="ATZ192" s="376"/>
      <c r="AUA192" s="321"/>
      <c r="AUB192" s="321"/>
      <c r="AUC192" s="321"/>
      <c r="AUD192" s="376"/>
      <c r="AUE192" s="321"/>
      <c r="AUF192" s="321"/>
      <c r="AUG192" s="321"/>
      <c r="AUH192" s="321"/>
      <c r="AUI192" s="376"/>
      <c r="AUJ192" s="319"/>
      <c r="AUK192" s="319"/>
      <c r="AUL192" s="319"/>
      <c r="AUM192" s="333"/>
      <c r="AUN192" s="376"/>
      <c r="AUO192" s="376"/>
      <c r="AUP192" s="376"/>
      <c r="AUQ192" s="321"/>
      <c r="AUR192" s="321"/>
      <c r="AUS192" s="321"/>
      <c r="AUT192" s="376"/>
      <c r="AUU192" s="321"/>
      <c r="AUV192" s="321"/>
      <c r="AUW192" s="321"/>
      <c r="AUX192" s="321"/>
      <c r="AUY192" s="376"/>
      <c r="AUZ192" s="319"/>
      <c r="AVA192" s="319"/>
      <c r="AVB192" s="319"/>
      <c r="AVC192" s="333"/>
      <c r="AVD192" s="376"/>
      <c r="AVE192" s="376"/>
      <c r="AVF192" s="376"/>
      <c r="AVG192" s="321"/>
      <c r="AVH192" s="321"/>
      <c r="AVI192" s="321"/>
      <c r="AVJ192" s="376"/>
      <c r="AVK192" s="321"/>
      <c r="AVL192" s="321"/>
      <c r="AVM192" s="321"/>
      <c r="AVN192" s="321"/>
      <c r="AVO192" s="376"/>
      <c r="AVP192" s="319"/>
      <c r="AVQ192" s="319"/>
      <c r="AVR192" s="319"/>
      <c r="AVS192" s="333"/>
      <c r="AVT192" s="376"/>
      <c r="AVU192" s="376"/>
      <c r="AVV192" s="376"/>
      <c r="AVW192" s="321"/>
      <c r="AVX192" s="321"/>
      <c r="AVY192" s="321"/>
      <c r="AVZ192" s="376"/>
      <c r="AWA192" s="321"/>
      <c r="AWB192" s="321"/>
      <c r="AWC192" s="321"/>
      <c r="AWD192" s="321"/>
      <c r="AWE192" s="376"/>
      <c r="AWF192" s="319"/>
      <c r="AWG192" s="319"/>
      <c r="AWH192" s="319"/>
      <c r="AWI192" s="333"/>
      <c r="AWJ192" s="376"/>
      <c r="AWK192" s="376"/>
      <c r="AWL192" s="376"/>
      <c r="AWM192" s="321"/>
      <c r="AWN192" s="321"/>
      <c r="AWO192" s="321"/>
      <c r="AWP192" s="376"/>
      <c r="AWQ192" s="321"/>
      <c r="AWR192" s="321"/>
      <c r="AWS192" s="321"/>
      <c r="AWT192" s="321"/>
      <c r="AWU192" s="376"/>
      <c r="AWV192" s="319"/>
      <c r="AWW192" s="319"/>
      <c r="AWX192" s="319"/>
      <c r="AWY192" s="333"/>
      <c r="AWZ192" s="376"/>
      <c r="AXA192" s="376"/>
      <c r="AXB192" s="376"/>
      <c r="AXC192" s="321"/>
      <c r="AXD192" s="321"/>
      <c r="AXE192" s="321"/>
      <c r="AXF192" s="376"/>
      <c r="AXG192" s="321"/>
      <c r="AXH192" s="321"/>
      <c r="AXI192" s="321"/>
      <c r="AXJ192" s="321"/>
      <c r="AXK192" s="376"/>
      <c r="AXL192" s="319"/>
      <c r="AXM192" s="319"/>
      <c r="AXN192" s="319"/>
      <c r="AXO192" s="333"/>
      <c r="AXP192" s="376"/>
      <c r="AXQ192" s="376"/>
      <c r="AXR192" s="376"/>
      <c r="AXS192" s="321"/>
      <c r="AXT192" s="321"/>
      <c r="AXU192" s="321"/>
      <c r="AXV192" s="376"/>
      <c r="AXW192" s="321"/>
      <c r="AXX192" s="321"/>
      <c r="AXY192" s="321"/>
      <c r="AXZ192" s="321"/>
      <c r="AYA192" s="376"/>
      <c r="AYB192" s="319"/>
      <c r="AYC192" s="319"/>
      <c r="AYD192" s="319"/>
      <c r="AYE192" s="333"/>
      <c r="AYF192" s="376"/>
      <c r="AYG192" s="376"/>
      <c r="AYH192" s="376"/>
      <c r="AYI192" s="321"/>
      <c r="AYJ192" s="321"/>
      <c r="AYK192" s="321"/>
      <c r="AYL192" s="376"/>
      <c r="AYM192" s="321"/>
      <c r="AYN192" s="321"/>
      <c r="AYO192" s="321"/>
      <c r="AYP192" s="321"/>
      <c r="AYQ192" s="376"/>
      <c r="AYR192" s="319"/>
      <c r="AYS192" s="319"/>
      <c r="AYT192" s="319"/>
      <c r="AYU192" s="333"/>
      <c r="AYV192" s="376"/>
      <c r="AYW192" s="376"/>
      <c r="AYX192" s="376"/>
      <c r="AYY192" s="321"/>
      <c r="AYZ192" s="321"/>
      <c r="AZA192" s="321"/>
      <c r="AZB192" s="376"/>
      <c r="AZC192" s="321"/>
      <c r="AZD192" s="321"/>
      <c r="AZE192" s="321"/>
      <c r="AZF192" s="321"/>
      <c r="AZG192" s="376"/>
      <c r="AZH192" s="319"/>
      <c r="AZI192" s="319"/>
      <c r="AZJ192" s="319"/>
      <c r="AZK192" s="333"/>
      <c r="AZL192" s="376"/>
      <c r="AZM192" s="376"/>
      <c r="AZN192" s="376"/>
      <c r="AZO192" s="321"/>
      <c r="AZP192" s="321"/>
      <c r="AZQ192" s="321"/>
      <c r="AZR192" s="376"/>
      <c r="AZS192" s="321"/>
      <c r="AZT192" s="321"/>
      <c r="AZU192" s="321"/>
      <c r="AZV192" s="321"/>
      <c r="AZW192" s="376"/>
      <c r="AZX192" s="319"/>
      <c r="AZY192" s="319"/>
      <c r="AZZ192" s="319"/>
      <c r="BAA192" s="333"/>
      <c r="BAB192" s="376"/>
      <c r="BAC192" s="376"/>
      <c r="BAD192" s="376"/>
      <c r="BAE192" s="321"/>
      <c r="BAF192" s="321"/>
      <c r="BAG192" s="321"/>
      <c r="BAH192" s="376"/>
      <c r="BAI192" s="321"/>
      <c r="BAJ192" s="321"/>
      <c r="BAK192" s="321"/>
      <c r="BAL192" s="321"/>
      <c r="BAM192" s="376"/>
      <c r="BAN192" s="319"/>
      <c r="BAO192" s="319"/>
      <c r="BAP192" s="319"/>
      <c r="BAQ192" s="333"/>
      <c r="BAR192" s="376"/>
      <c r="BAS192" s="376"/>
      <c r="BAT192" s="376"/>
      <c r="BAU192" s="321"/>
      <c r="BAV192" s="321"/>
      <c r="BAW192" s="321"/>
      <c r="BAX192" s="376"/>
      <c r="BAY192" s="321"/>
      <c r="BAZ192" s="321"/>
      <c r="BBA192" s="321"/>
      <c r="BBB192" s="321"/>
      <c r="BBC192" s="376"/>
      <c r="BBD192" s="319"/>
      <c r="BBE192" s="319"/>
      <c r="BBF192" s="319"/>
      <c r="BBG192" s="333"/>
      <c r="BBH192" s="376"/>
      <c r="BBI192" s="376"/>
      <c r="BBJ192" s="376"/>
      <c r="BBK192" s="321"/>
      <c r="BBL192" s="321"/>
      <c r="BBM192" s="321"/>
      <c r="BBN192" s="376"/>
      <c r="BBO192" s="321"/>
      <c r="BBP192" s="321"/>
      <c r="BBQ192" s="321"/>
      <c r="BBR192" s="321"/>
      <c r="BBS192" s="376"/>
      <c r="BBT192" s="319"/>
      <c r="BBU192" s="319"/>
      <c r="BBV192" s="319"/>
      <c r="BBW192" s="333"/>
      <c r="BBX192" s="376"/>
      <c r="BBY192" s="376"/>
      <c r="BBZ192" s="376"/>
      <c r="BCA192" s="321"/>
      <c r="BCB192" s="321"/>
      <c r="BCC192" s="321"/>
      <c r="BCD192" s="376"/>
      <c r="BCE192" s="321"/>
      <c r="BCF192" s="321"/>
      <c r="BCG192" s="321"/>
      <c r="BCH192" s="321"/>
      <c r="BCI192" s="376"/>
      <c r="BCJ192" s="319"/>
      <c r="BCK192" s="319"/>
      <c r="BCL192" s="319"/>
      <c r="BCM192" s="333"/>
      <c r="BCN192" s="376"/>
      <c r="BCO192" s="376"/>
      <c r="BCP192" s="376"/>
      <c r="BCQ192" s="321"/>
      <c r="BCR192" s="321"/>
      <c r="BCS192" s="321"/>
      <c r="BCT192" s="376"/>
      <c r="BCU192" s="321"/>
      <c r="BCV192" s="321"/>
      <c r="BCW192" s="321"/>
      <c r="BCX192" s="321"/>
      <c r="BCY192" s="376"/>
      <c r="BCZ192" s="319"/>
      <c r="BDA192" s="319"/>
      <c r="BDB192" s="319"/>
      <c r="BDC192" s="333"/>
      <c r="BDD192" s="376"/>
      <c r="BDE192" s="376"/>
      <c r="BDF192" s="376"/>
      <c r="BDG192" s="321"/>
      <c r="BDH192" s="321"/>
      <c r="BDI192" s="321"/>
      <c r="BDJ192" s="376"/>
      <c r="BDK192" s="321"/>
      <c r="BDL192" s="321"/>
      <c r="BDM192" s="321"/>
      <c r="BDN192" s="321"/>
      <c r="BDO192" s="376"/>
      <c r="BDP192" s="319"/>
      <c r="BDQ192" s="319"/>
      <c r="BDR192" s="319"/>
      <c r="BDS192" s="333"/>
      <c r="BDT192" s="376"/>
      <c r="BDU192" s="376"/>
      <c r="BDV192" s="376"/>
      <c r="BDW192" s="321"/>
      <c r="BDX192" s="321"/>
      <c r="BDY192" s="321"/>
      <c r="BDZ192" s="376"/>
      <c r="BEA192" s="321"/>
      <c r="BEB192" s="321"/>
      <c r="BEC192" s="321"/>
      <c r="BED192" s="321"/>
      <c r="BEE192" s="376"/>
      <c r="BEF192" s="319"/>
      <c r="BEG192" s="319"/>
      <c r="BEH192" s="319"/>
      <c r="BEI192" s="333"/>
      <c r="BEJ192" s="376"/>
      <c r="BEK192" s="376"/>
      <c r="BEL192" s="376"/>
      <c r="BEM192" s="321"/>
      <c r="BEN192" s="321"/>
      <c r="BEO192" s="321"/>
      <c r="BEP192" s="376"/>
      <c r="BEQ192" s="321"/>
      <c r="BER192" s="321"/>
      <c r="BES192" s="321"/>
      <c r="BET192" s="321"/>
      <c r="BEU192" s="376"/>
      <c r="BEV192" s="319"/>
      <c r="BEW192" s="319"/>
      <c r="BEX192" s="319"/>
      <c r="BEY192" s="333"/>
      <c r="BEZ192" s="376"/>
      <c r="BFA192" s="376"/>
      <c r="BFB192" s="376"/>
      <c r="BFC192" s="321"/>
      <c r="BFD192" s="321"/>
      <c r="BFE192" s="321"/>
      <c r="BFF192" s="376"/>
      <c r="BFG192" s="321"/>
      <c r="BFH192" s="321"/>
      <c r="BFI192" s="321"/>
      <c r="BFJ192" s="321"/>
      <c r="BFK192" s="376"/>
      <c r="BFL192" s="319"/>
      <c r="BFM192" s="319"/>
      <c r="BFN192" s="319"/>
      <c r="BFO192" s="333"/>
      <c r="BFP192" s="376"/>
      <c r="BFQ192" s="376"/>
      <c r="BFR192" s="376"/>
      <c r="BFS192" s="321"/>
      <c r="BFT192" s="321"/>
      <c r="BFU192" s="321"/>
      <c r="BFV192" s="376"/>
      <c r="BFW192" s="321"/>
      <c r="BFX192" s="321"/>
      <c r="BFY192" s="321"/>
      <c r="BFZ192" s="321"/>
      <c r="BGA192" s="376"/>
      <c r="BGB192" s="319"/>
      <c r="BGC192" s="319"/>
      <c r="BGD192" s="319"/>
      <c r="BGE192" s="333"/>
      <c r="BGF192" s="376"/>
      <c r="BGG192" s="376"/>
      <c r="BGH192" s="376"/>
      <c r="BGI192" s="321"/>
      <c r="BGJ192" s="321"/>
      <c r="BGK192" s="321"/>
      <c r="BGL192" s="376"/>
      <c r="BGM192" s="321"/>
      <c r="BGN192" s="321"/>
      <c r="BGO192" s="321"/>
      <c r="BGP192" s="321"/>
      <c r="BGQ192" s="376"/>
      <c r="BGR192" s="319"/>
      <c r="BGS192" s="319"/>
      <c r="BGT192" s="319"/>
      <c r="BGU192" s="333"/>
      <c r="BGV192" s="376"/>
      <c r="BGW192" s="376"/>
      <c r="BGX192" s="376"/>
      <c r="BGY192" s="321"/>
      <c r="BGZ192" s="321"/>
      <c r="BHA192" s="321"/>
      <c r="BHB192" s="376"/>
      <c r="BHC192" s="321"/>
      <c r="BHD192" s="321"/>
      <c r="BHE192" s="321"/>
      <c r="BHF192" s="321"/>
      <c r="BHG192" s="376"/>
      <c r="BHH192" s="319"/>
      <c r="BHI192" s="319"/>
      <c r="BHJ192" s="319"/>
      <c r="BHK192" s="333"/>
      <c r="BHL192" s="376"/>
      <c r="BHM192" s="376"/>
      <c r="BHN192" s="376"/>
      <c r="BHO192" s="321"/>
      <c r="BHP192" s="321"/>
      <c r="BHQ192" s="321"/>
      <c r="BHR192" s="376"/>
      <c r="BHS192" s="321"/>
      <c r="BHT192" s="321"/>
      <c r="BHU192" s="321"/>
      <c r="BHV192" s="321"/>
      <c r="BHW192" s="376"/>
      <c r="BHX192" s="319"/>
      <c r="BHY192" s="319"/>
      <c r="BHZ192" s="319"/>
      <c r="BIA192" s="333"/>
      <c r="BIB192" s="376"/>
      <c r="BIC192" s="376"/>
      <c r="BID192" s="376"/>
      <c r="BIE192" s="321"/>
      <c r="BIF192" s="321"/>
      <c r="BIG192" s="321"/>
      <c r="BIH192" s="376"/>
      <c r="BII192" s="321"/>
      <c r="BIJ192" s="321"/>
      <c r="BIK192" s="321"/>
      <c r="BIL192" s="321"/>
      <c r="BIM192" s="376"/>
      <c r="BIN192" s="319"/>
      <c r="BIO192" s="319"/>
      <c r="BIP192" s="319"/>
      <c r="BIQ192" s="333"/>
      <c r="BIR192" s="376"/>
      <c r="BIS192" s="376"/>
      <c r="BIT192" s="376"/>
      <c r="BIU192" s="321"/>
      <c r="BIV192" s="321"/>
      <c r="BIW192" s="321"/>
      <c r="BIX192" s="376"/>
      <c r="BIY192" s="321"/>
      <c r="BIZ192" s="321"/>
      <c r="BJA192" s="321"/>
      <c r="BJB192" s="321"/>
      <c r="BJC192" s="376"/>
      <c r="BJD192" s="319"/>
      <c r="BJE192" s="319"/>
      <c r="BJF192" s="319"/>
      <c r="BJG192" s="333"/>
      <c r="BJH192" s="376"/>
      <c r="BJI192" s="376"/>
      <c r="BJJ192" s="376"/>
      <c r="BJK192" s="321"/>
      <c r="BJL192" s="321"/>
      <c r="BJM192" s="321"/>
      <c r="BJN192" s="376"/>
      <c r="BJO192" s="321"/>
      <c r="BJP192" s="321"/>
      <c r="BJQ192" s="321"/>
      <c r="BJR192" s="321"/>
      <c r="BJS192" s="376"/>
      <c r="BJT192" s="319"/>
      <c r="BJU192" s="319"/>
      <c r="BJV192" s="319"/>
      <c r="BJW192" s="333"/>
      <c r="BJX192" s="376"/>
      <c r="BJY192" s="376"/>
      <c r="BJZ192" s="376"/>
      <c r="BKA192" s="321"/>
      <c r="BKB192" s="321"/>
      <c r="BKC192" s="321"/>
      <c r="BKD192" s="376"/>
      <c r="BKE192" s="321"/>
      <c r="BKF192" s="321"/>
      <c r="BKG192" s="321"/>
      <c r="BKH192" s="321"/>
      <c r="BKI192" s="376"/>
      <c r="BKJ192" s="319"/>
      <c r="BKK192" s="319"/>
      <c r="BKL192" s="319"/>
      <c r="BKM192" s="333"/>
      <c r="BKN192" s="376"/>
      <c r="BKO192" s="376"/>
      <c r="BKP192" s="376"/>
      <c r="BKQ192" s="321"/>
      <c r="BKR192" s="321"/>
      <c r="BKS192" s="321"/>
      <c r="BKT192" s="376"/>
      <c r="BKU192" s="321"/>
      <c r="BKV192" s="321"/>
      <c r="BKW192" s="321"/>
      <c r="BKX192" s="321"/>
      <c r="BKY192" s="376"/>
      <c r="BKZ192" s="319"/>
      <c r="BLA192" s="319"/>
      <c r="BLB192" s="319"/>
      <c r="BLC192" s="333"/>
      <c r="BLD192" s="376"/>
      <c r="BLE192" s="376"/>
      <c r="BLF192" s="376"/>
      <c r="BLG192" s="321"/>
      <c r="BLH192" s="321"/>
      <c r="BLI192" s="321"/>
      <c r="BLJ192" s="376"/>
      <c r="BLK192" s="321"/>
      <c r="BLL192" s="321"/>
      <c r="BLM192" s="321"/>
      <c r="BLN192" s="321"/>
      <c r="BLO192" s="376"/>
      <c r="BLP192" s="319"/>
      <c r="BLQ192" s="319"/>
      <c r="BLR192" s="319"/>
      <c r="BLS192" s="333"/>
      <c r="BLT192" s="376"/>
      <c r="BLU192" s="376"/>
      <c r="BLV192" s="376"/>
      <c r="BLW192" s="321"/>
      <c r="BLX192" s="321"/>
      <c r="BLY192" s="321"/>
      <c r="BLZ192" s="376"/>
      <c r="BMA192" s="321"/>
      <c r="BMB192" s="321"/>
      <c r="BMC192" s="321"/>
      <c r="BMD192" s="321"/>
      <c r="BME192" s="376"/>
      <c r="BMF192" s="319"/>
      <c r="BMG192" s="319"/>
      <c r="BMH192" s="319"/>
      <c r="BMI192" s="333"/>
      <c r="BMJ192" s="376"/>
      <c r="BMK192" s="376"/>
      <c r="BML192" s="376"/>
      <c r="BMM192" s="321"/>
      <c r="BMN192" s="321"/>
      <c r="BMO192" s="321"/>
      <c r="BMP192" s="376"/>
      <c r="BMQ192" s="321"/>
      <c r="BMR192" s="321"/>
      <c r="BMS192" s="321"/>
      <c r="BMT192" s="321"/>
      <c r="BMU192" s="376"/>
      <c r="BMV192" s="319"/>
      <c r="BMW192" s="319"/>
      <c r="BMX192" s="319"/>
      <c r="BMY192" s="333"/>
      <c r="BMZ192" s="376"/>
      <c r="BNA192" s="376"/>
      <c r="BNB192" s="376"/>
      <c r="BNC192" s="321"/>
      <c r="BND192" s="321"/>
      <c r="BNE192" s="321"/>
      <c r="BNF192" s="376"/>
      <c r="BNG192" s="321"/>
      <c r="BNH192" s="321"/>
      <c r="BNI192" s="321"/>
      <c r="BNJ192" s="321"/>
      <c r="BNK192" s="376"/>
      <c r="BNL192" s="319"/>
      <c r="BNM192" s="319"/>
      <c r="BNN192" s="319"/>
      <c r="BNO192" s="333"/>
      <c r="BNP192" s="376"/>
      <c r="BNQ192" s="376"/>
      <c r="BNR192" s="376"/>
      <c r="BNS192" s="321"/>
      <c r="BNT192" s="321"/>
      <c r="BNU192" s="321"/>
      <c r="BNV192" s="376"/>
      <c r="BNW192" s="321"/>
      <c r="BNX192" s="321"/>
      <c r="BNY192" s="321"/>
      <c r="BNZ192" s="321"/>
      <c r="BOA192" s="376"/>
      <c r="BOB192" s="319"/>
      <c r="BOC192" s="319"/>
      <c r="BOD192" s="319"/>
      <c r="BOE192" s="333"/>
      <c r="BOF192" s="376"/>
      <c r="BOG192" s="376"/>
      <c r="BOH192" s="376"/>
      <c r="BOI192" s="321"/>
      <c r="BOJ192" s="321"/>
      <c r="BOK192" s="321"/>
      <c r="BOL192" s="376"/>
      <c r="BOM192" s="321"/>
      <c r="BON192" s="321"/>
      <c r="BOO192" s="321"/>
      <c r="BOP192" s="321"/>
      <c r="BOQ192" s="376"/>
      <c r="BOR192" s="319"/>
      <c r="BOS192" s="319"/>
      <c r="BOT192" s="319"/>
      <c r="BOU192" s="333"/>
      <c r="BOV192" s="376"/>
      <c r="BOW192" s="376"/>
      <c r="BOX192" s="376"/>
      <c r="BOY192" s="321"/>
      <c r="BOZ192" s="321"/>
      <c r="BPA192" s="321"/>
      <c r="BPB192" s="376"/>
      <c r="BPC192" s="321"/>
      <c r="BPD192" s="321"/>
      <c r="BPE192" s="321"/>
      <c r="BPF192" s="321"/>
      <c r="BPG192" s="376"/>
      <c r="BPH192" s="319"/>
      <c r="BPI192" s="319"/>
      <c r="BPJ192" s="319"/>
      <c r="BPK192" s="333"/>
      <c r="BPL192" s="376"/>
      <c r="BPM192" s="376"/>
      <c r="BPN192" s="376"/>
      <c r="BPO192" s="321"/>
      <c r="BPP192" s="321"/>
      <c r="BPQ192" s="321"/>
      <c r="BPR192" s="376"/>
      <c r="BPS192" s="321"/>
      <c r="BPT192" s="321"/>
      <c r="BPU192" s="321"/>
      <c r="BPV192" s="321"/>
      <c r="BPW192" s="376"/>
      <c r="BPX192" s="319"/>
      <c r="BPY192" s="319"/>
      <c r="BPZ192" s="319"/>
      <c r="BQA192" s="333"/>
      <c r="BQB192" s="376"/>
      <c r="BQC192" s="376"/>
      <c r="BQD192" s="376"/>
      <c r="BQE192" s="321"/>
      <c r="BQF192" s="321"/>
      <c r="BQG192" s="321"/>
      <c r="BQH192" s="376"/>
      <c r="BQI192" s="321"/>
      <c r="BQJ192" s="321"/>
      <c r="BQK192" s="321"/>
      <c r="BQL192" s="321"/>
      <c r="BQM192" s="376"/>
      <c r="BQN192" s="319"/>
      <c r="BQO192" s="319"/>
      <c r="BQP192" s="319"/>
      <c r="BQQ192" s="333"/>
      <c r="BQR192" s="376"/>
      <c r="BQS192" s="376"/>
      <c r="BQT192" s="376"/>
      <c r="BQU192" s="321"/>
      <c r="BQV192" s="321"/>
      <c r="BQW192" s="321"/>
      <c r="BQX192" s="376"/>
      <c r="BQY192" s="321"/>
      <c r="BQZ192" s="321"/>
      <c r="BRA192" s="321"/>
      <c r="BRB192" s="321"/>
      <c r="BRC192" s="376"/>
      <c r="BRD192" s="319"/>
      <c r="BRE192" s="319"/>
      <c r="BRF192" s="319"/>
      <c r="BRG192" s="333"/>
      <c r="BRH192" s="376"/>
      <c r="BRI192" s="376"/>
      <c r="BRJ192" s="376"/>
      <c r="BRK192" s="321"/>
      <c r="BRL192" s="321"/>
      <c r="BRM192" s="321"/>
      <c r="BRN192" s="376"/>
      <c r="BRO192" s="321"/>
      <c r="BRP192" s="321"/>
      <c r="BRQ192" s="321"/>
      <c r="BRR192" s="321"/>
      <c r="BRS192" s="376"/>
      <c r="BRT192" s="319"/>
      <c r="BRU192" s="319"/>
      <c r="BRV192" s="319"/>
      <c r="BRW192" s="333"/>
      <c r="BRX192" s="376"/>
      <c r="BRY192" s="376"/>
      <c r="BRZ192" s="376"/>
      <c r="BSA192" s="321"/>
      <c r="BSB192" s="321"/>
      <c r="BSC192" s="321"/>
      <c r="BSD192" s="376"/>
      <c r="BSE192" s="321"/>
      <c r="BSF192" s="321"/>
      <c r="BSG192" s="321"/>
      <c r="BSH192" s="321"/>
      <c r="BSI192" s="376"/>
      <c r="BSJ192" s="319"/>
      <c r="BSK192" s="319"/>
      <c r="BSL192" s="319"/>
      <c r="BSM192" s="333"/>
      <c r="BSN192" s="376"/>
      <c r="BSO192" s="376"/>
      <c r="BSP192" s="376"/>
      <c r="BSQ192" s="321"/>
      <c r="BSR192" s="321"/>
      <c r="BSS192" s="321"/>
      <c r="BST192" s="376"/>
      <c r="BSU192" s="321"/>
      <c r="BSV192" s="321"/>
      <c r="BSW192" s="321"/>
      <c r="BSX192" s="321"/>
      <c r="BSY192" s="376"/>
      <c r="BSZ192" s="319"/>
      <c r="BTA192" s="319"/>
      <c r="BTB192" s="319"/>
      <c r="BTC192" s="333"/>
      <c r="BTD192" s="376"/>
      <c r="BTE192" s="376"/>
      <c r="BTF192" s="376"/>
      <c r="BTG192" s="321"/>
      <c r="BTH192" s="321"/>
      <c r="BTI192" s="321"/>
      <c r="BTJ192" s="376"/>
      <c r="BTK192" s="321"/>
      <c r="BTL192" s="321"/>
      <c r="BTM192" s="321"/>
      <c r="BTN192" s="321"/>
      <c r="BTO192" s="376"/>
      <c r="BTP192" s="319"/>
      <c r="BTQ192" s="319"/>
      <c r="BTR192" s="319"/>
      <c r="BTS192" s="333"/>
      <c r="BTT192" s="376"/>
      <c r="BTU192" s="376"/>
      <c r="BTV192" s="376"/>
      <c r="BTW192" s="321"/>
      <c r="BTX192" s="321"/>
      <c r="BTY192" s="321"/>
      <c r="BTZ192" s="376"/>
      <c r="BUA192" s="321"/>
      <c r="BUB192" s="321"/>
      <c r="BUC192" s="321"/>
      <c r="BUD192" s="321"/>
      <c r="BUE192" s="376"/>
      <c r="BUF192" s="319"/>
      <c r="BUG192" s="319"/>
      <c r="BUH192" s="319"/>
      <c r="BUI192" s="333"/>
      <c r="BUJ192" s="376"/>
      <c r="BUK192" s="376"/>
      <c r="BUL192" s="376"/>
      <c r="BUM192" s="321"/>
      <c r="BUN192" s="321"/>
      <c r="BUO192" s="321"/>
      <c r="BUP192" s="376"/>
      <c r="BUQ192" s="321"/>
      <c r="BUR192" s="321"/>
      <c r="BUS192" s="321"/>
      <c r="BUT192" s="321"/>
      <c r="BUU192" s="376"/>
      <c r="BUV192" s="319"/>
      <c r="BUW192" s="319"/>
      <c r="BUX192" s="319"/>
      <c r="BUY192" s="333"/>
      <c r="BUZ192" s="376"/>
      <c r="BVA192" s="376"/>
      <c r="BVB192" s="376"/>
      <c r="BVC192" s="321"/>
      <c r="BVD192" s="321"/>
      <c r="BVE192" s="321"/>
      <c r="BVF192" s="376"/>
      <c r="BVG192" s="321"/>
      <c r="BVH192" s="321"/>
      <c r="BVI192" s="321"/>
      <c r="BVJ192" s="321"/>
      <c r="BVK192" s="376"/>
      <c r="BVL192" s="319"/>
      <c r="BVM192" s="319"/>
      <c r="BVN192" s="319"/>
      <c r="BVO192" s="333"/>
      <c r="BVP192" s="376"/>
      <c r="BVQ192" s="376"/>
      <c r="BVR192" s="376"/>
      <c r="BVS192" s="321"/>
      <c r="BVT192" s="321"/>
      <c r="BVU192" s="321"/>
      <c r="BVV192" s="376"/>
      <c r="BVW192" s="321"/>
      <c r="BVX192" s="321"/>
      <c r="BVY192" s="321"/>
      <c r="BVZ192" s="321"/>
      <c r="BWA192" s="376"/>
      <c r="BWB192" s="319"/>
      <c r="BWC192" s="319"/>
      <c r="BWD192" s="319"/>
      <c r="BWE192" s="333"/>
      <c r="BWF192" s="376"/>
      <c r="BWG192" s="376"/>
      <c r="BWH192" s="376"/>
      <c r="BWI192" s="321"/>
      <c r="BWJ192" s="321"/>
      <c r="BWK192" s="321"/>
      <c r="BWL192" s="376"/>
      <c r="BWM192" s="321"/>
      <c r="BWN192" s="321"/>
      <c r="BWO192" s="321"/>
      <c r="BWP192" s="321"/>
      <c r="BWQ192" s="376"/>
      <c r="BWR192" s="319"/>
      <c r="BWS192" s="319"/>
      <c r="BWT192" s="319"/>
      <c r="BWU192" s="333"/>
      <c r="BWV192" s="376"/>
      <c r="BWW192" s="376"/>
      <c r="BWX192" s="376"/>
      <c r="BWY192" s="321"/>
      <c r="BWZ192" s="321"/>
      <c r="BXA192" s="321"/>
      <c r="BXB192" s="376"/>
      <c r="BXC192" s="321"/>
      <c r="BXD192" s="321"/>
      <c r="BXE192" s="321"/>
      <c r="BXF192" s="321"/>
      <c r="BXG192" s="376"/>
      <c r="BXH192" s="319"/>
      <c r="BXI192" s="319"/>
      <c r="BXJ192" s="319"/>
      <c r="BXK192" s="333"/>
      <c r="BXL192" s="376"/>
      <c r="BXM192" s="376"/>
      <c r="BXN192" s="376"/>
      <c r="BXO192" s="321"/>
      <c r="BXP192" s="321"/>
      <c r="BXQ192" s="321"/>
      <c r="BXR192" s="376"/>
      <c r="BXS192" s="321"/>
      <c r="BXT192" s="321"/>
      <c r="BXU192" s="321"/>
      <c r="BXV192" s="321"/>
      <c r="BXW192" s="376"/>
      <c r="BXX192" s="319"/>
      <c r="BXY192" s="319"/>
      <c r="BXZ192" s="319"/>
      <c r="BYA192" s="333"/>
      <c r="BYB192" s="376"/>
      <c r="BYC192" s="376"/>
      <c r="BYD192" s="376"/>
      <c r="BYE192" s="321"/>
      <c r="BYF192" s="321"/>
      <c r="BYG192" s="321"/>
      <c r="BYH192" s="376"/>
      <c r="BYI192" s="321"/>
      <c r="BYJ192" s="321"/>
      <c r="BYK192" s="321"/>
      <c r="BYL192" s="321"/>
      <c r="BYM192" s="376"/>
      <c r="BYN192" s="319"/>
      <c r="BYO192" s="319"/>
      <c r="BYP192" s="319"/>
      <c r="BYQ192" s="333"/>
      <c r="BYR192" s="376"/>
      <c r="BYS192" s="376"/>
      <c r="BYT192" s="376"/>
      <c r="BYU192" s="321"/>
      <c r="BYV192" s="321"/>
      <c r="BYW192" s="321"/>
      <c r="BYX192" s="376"/>
      <c r="BYY192" s="321"/>
      <c r="BYZ192" s="321"/>
      <c r="BZA192" s="321"/>
      <c r="BZB192" s="321"/>
      <c r="BZC192" s="376"/>
      <c r="BZD192" s="319"/>
      <c r="BZE192" s="319"/>
      <c r="BZF192" s="319"/>
      <c r="BZG192" s="333"/>
      <c r="BZH192" s="376"/>
      <c r="BZI192" s="376"/>
      <c r="BZJ192" s="376"/>
      <c r="BZK192" s="321"/>
      <c r="BZL192" s="321"/>
      <c r="BZM192" s="321"/>
      <c r="BZN192" s="376"/>
      <c r="BZO192" s="321"/>
      <c r="BZP192" s="321"/>
      <c r="BZQ192" s="321"/>
      <c r="BZR192" s="321"/>
      <c r="BZS192" s="376"/>
      <c r="BZT192" s="319"/>
      <c r="BZU192" s="319"/>
      <c r="BZV192" s="319"/>
      <c r="BZW192" s="333"/>
      <c r="BZX192" s="376"/>
      <c r="BZY192" s="376"/>
      <c r="BZZ192" s="376"/>
      <c r="CAA192" s="321"/>
      <c r="CAB192" s="321"/>
      <c r="CAC192" s="321"/>
      <c r="CAD192" s="376"/>
      <c r="CAE192" s="321"/>
      <c r="CAF192" s="321"/>
      <c r="CAG192" s="321"/>
      <c r="CAH192" s="321"/>
      <c r="CAI192" s="376"/>
      <c r="CAJ192" s="319"/>
      <c r="CAK192" s="319"/>
      <c r="CAL192" s="319"/>
      <c r="CAM192" s="333"/>
      <c r="CAN192" s="376"/>
      <c r="CAO192" s="376"/>
      <c r="CAP192" s="376"/>
      <c r="CAQ192" s="321"/>
      <c r="CAR192" s="321"/>
      <c r="CAS192" s="321"/>
      <c r="CAT192" s="376"/>
      <c r="CAU192" s="321"/>
      <c r="CAV192" s="321"/>
      <c r="CAW192" s="321"/>
      <c r="CAX192" s="321"/>
      <c r="CAY192" s="376"/>
      <c r="CAZ192" s="319"/>
      <c r="CBA192" s="319"/>
      <c r="CBB192" s="319"/>
      <c r="CBC192" s="333"/>
      <c r="CBD192" s="376"/>
      <c r="CBE192" s="376"/>
      <c r="CBF192" s="376"/>
      <c r="CBG192" s="321"/>
      <c r="CBH192" s="321"/>
      <c r="CBI192" s="321"/>
      <c r="CBJ192" s="376"/>
      <c r="CBK192" s="321"/>
      <c r="CBL192" s="321"/>
      <c r="CBM192" s="321"/>
      <c r="CBN192" s="321"/>
      <c r="CBO192" s="376"/>
      <c r="CBP192" s="319"/>
      <c r="CBQ192" s="319"/>
      <c r="CBR192" s="319"/>
      <c r="CBS192" s="333"/>
      <c r="CBT192" s="376"/>
      <c r="CBU192" s="376"/>
      <c r="CBV192" s="376"/>
      <c r="CBW192" s="321"/>
      <c r="CBX192" s="321"/>
      <c r="CBY192" s="321"/>
      <c r="CBZ192" s="376"/>
      <c r="CCA192" s="321"/>
      <c r="CCB192" s="321"/>
      <c r="CCC192" s="321"/>
      <c r="CCD192" s="321"/>
      <c r="CCE192" s="376"/>
      <c r="CCF192" s="319"/>
      <c r="CCG192" s="319"/>
      <c r="CCH192" s="319"/>
      <c r="CCI192" s="333"/>
      <c r="CCJ192" s="376"/>
      <c r="CCK192" s="376"/>
      <c r="CCL192" s="376"/>
      <c r="CCM192" s="321"/>
      <c r="CCN192" s="321"/>
      <c r="CCO192" s="321"/>
      <c r="CCP192" s="376"/>
      <c r="CCQ192" s="321"/>
      <c r="CCR192" s="321"/>
      <c r="CCS192" s="321"/>
      <c r="CCT192" s="321"/>
      <c r="CCU192" s="376"/>
      <c r="CCV192" s="319"/>
      <c r="CCW192" s="319"/>
      <c r="CCX192" s="319"/>
      <c r="CCY192" s="333"/>
      <c r="CCZ192" s="376"/>
      <c r="CDA192" s="376"/>
      <c r="CDB192" s="376"/>
      <c r="CDC192" s="321"/>
      <c r="CDD192" s="321"/>
      <c r="CDE192" s="321"/>
      <c r="CDF192" s="376"/>
      <c r="CDG192" s="321"/>
      <c r="CDH192" s="321"/>
      <c r="CDI192" s="321"/>
      <c r="CDJ192" s="321"/>
      <c r="CDK192" s="376"/>
      <c r="CDL192" s="319"/>
      <c r="CDM192" s="319"/>
      <c r="CDN192" s="319"/>
      <c r="CDO192" s="333"/>
      <c r="CDP192" s="376"/>
      <c r="CDQ192" s="376"/>
      <c r="CDR192" s="376"/>
      <c r="CDS192" s="321"/>
      <c r="CDT192" s="321"/>
      <c r="CDU192" s="321"/>
      <c r="CDV192" s="376"/>
      <c r="CDW192" s="321"/>
      <c r="CDX192" s="321"/>
      <c r="CDY192" s="321"/>
      <c r="CDZ192" s="321"/>
      <c r="CEA192" s="376"/>
      <c r="CEB192" s="319"/>
      <c r="CEC192" s="319"/>
      <c r="CED192" s="319"/>
      <c r="CEE192" s="333"/>
      <c r="CEF192" s="376"/>
      <c r="CEG192" s="376"/>
      <c r="CEH192" s="376"/>
      <c r="CEI192" s="321"/>
      <c r="CEJ192" s="321"/>
      <c r="CEK192" s="321"/>
      <c r="CEL192" s="376"/>
      <c r="CEM192" s="321"/>
      <c r="CEN192" s="321"/>
      <c r="CEO192" s="321"/>
      <c r="CEP192" s="321"/>
      <c r="CEQ192" s="376"/>
      <c r="CER192" s="319"/>
      <c r="CES192" s="319"/>
      <c r="CET192" s="319"/>
      <c r="CEU192" s="333"/>
      <c r="CEV192" s="376"/>
      <c r="CEW192" s="376"/>
      <c r="CEX192" s="376"/>
      <c r="CEY192" s="321"/>
      <c r="CEZ192" s="321"/>
      <c r="CFA192" s="321"/>
      <c r="CFB192" s="376"/>
      <c r="CFC192" s="321"/>
      <c r="CFD192" s="321"/>
      <c r="CFE192" s="321"/>
      <c r="CFF192" s="321"/>
      <c r="CFG192" s="376"/>
      <c r="CFH192" s="319"/>
      <c r="CFI192" s="319"/>
      <c r="CFJ192" s="319"/>
      <c r="CFK192" s="333"/>
      <c r="CFL192" s="376"/>
      <c r="CFM192" s="376"/>
      <c r="CFN192" s="376"/>
      <c r="CFO192" s="321"/>
      <c r="CFP192" s="321"/>
      <c r="CFQ192" s="321"/>
      <c r="CFR192" s="376"/>
      <c r="CFS192" s="321"/>
      <c r="CFT192" s="321"/>
      <c r="CFU192" s="321"/>
      <c r="CFV192" s="321"/>
      <c r="CFW192" s="376"/>
      <c r="CFX192" s="319"/>
      <c r="CFY192" s="319"/>
      <c r="CFZ192" s="319"/>
      <c r="CGA192" s="333"/>
      <c r="CGB192" s="376"/>
      <c r="CGC192" s="376"/>
      <c r="CGD192" s="376"/>
      <c r="CGE192" s="321"/>
      <c r="CGF192" s="321"/>
      <c r="CGG192" s="321"/>
      <c r="CGH192" s="376"/>
      <c r="CGI192" s="321"/>
      <c r="CGJ192" s="321"/>
      <c r="CGK192" s="321"/>
      <c r="CGL192" s="321"/>
      <c r="CGM192" s="376"/>
      <c r="CGN192" s="319"/>
      <c r="CGO192" s="319"/>
      <c r="CGP192" s="319"/>
      <c r="CGQ192" s="333"/>
      <c r="CGR192" s="376"/>
      <c r="CGS192" s="376"/>
      <c r="CGT192" s="376"/>
      <c r="CGU192" s="321"/>
      <c r="CGV192" s="321"/>
      <c r="CGW192" s="321"/>
      <c r="CGX192" s="376"/>
      <c r="CGY192" s="321"/>
      <c r="CGZ192" s="321"/>
      <c r="CHA192" s="321"/>
      <c r="CHB192" s="321"/>
      <c r="CHC192" s="376"/>
      <c r="CHD192" s="319"/>
      <c r="CHE192" s="319"/>
      <c r="CHF192" s="319"/>
      <c r="CHG192" s="333"/>
      <c r="CHH192" s="376"/>
      <c r="CHI192" s="376"/>
      <c r="CHJ192" s="376"/>
      <c r="CHK192" s="321"/>
      <c r="CHL192" s="321"/>
      <c r="CHM192" s="321"/>
      <c r="CHN192" s="376"/>
      <c r="CHO192" s="321"/>
      <c r="CHP192" s="321"/>
      <c r="CHQ192" s="321"/>
      <c r="CHR192" s="321"/>
      <c r="CHS192" s="376"/>
      <c r="CHT192" s="319"/>
      <c r="CHU192" s="319"/>
      <c r="CHV192" s="319"/>
      <c r="CHW192" s="333"/>
      <c r="CHX192" s="376"/>
      <c r="CHY192" s="376"/>
      <c r="CHZ192" s="376"/>
      <c r="CIA192" s="321"/>
      <c r="CIB192" s="321"/>
      <c r="CIC192" s="321"/>
      <c r="CID192" s="376"/>
      <c r="CIE192" s="321"/>
      <c r="CIF192" s="321"/>
      <c r="CIG192" s="321"/>
      <c r="CIH192" s="321"/>
      <c r="CII192" s="376"/>
      <c r="CIJ192" s="319"/>
      <c r="CIK192" s="319"/>
      <c r="CIL192" s="319"/>
      <c r="CIM192" s="333"/>
      <c r="CIN192" s="376"/>
      <c r="CIO192" s="376"/>
      <c r="CIP192" s="376"/>
      <c r="CIQ192" s="321"/>
      <c r="CIR192" s="321"/>
      <c r="CIS192" s="321"/>
      <c r="CIT192" s="376"/>
      <c r="CIU192" s="321"/>
      <c r="CIV192" s="321"/>
      <c r="CIW192" s="321"/>
      <c r="CIX192" s="321"/>
      <c r="CIY192" s="376"/>
      <c r="CIZ192" s="319"/>
      <c r="CJA192" s="319"/>
      <c r="CJB192" s="319"/>
      <c r="CJC192" s="333"/>
      <c r="CJD192" s="376"/>
      <c r="CJE192" s="376"/>
      <c r="CJF192" s="376"/>
      <c r="CJG192" s="321"/>
      <c r="CJH192" s="321"/>
      <c r="CJI192" s="321"/>
      <c r="CJJ192" s="376"/>
      <c r="CJK192" s="321"/>
      <c r="CJL192" s="321"/>
      <c r="CJM192" s="321"/>
      <c r="CJN192" s="321"/>
      <c r="CJO192" s="376"/>
      <c r="CJP192" s="319"/>
      <c r="CJQ192" s="319"/>
      <c r="CJR192" s="319"/>
      <c r="CJS192" s="333"/>
      <c r="CJT192" s="376"/>
      <c r="CJU192" s="376"/>
      <c r="CJV192" s="376"/>
      <c r="CJW192" s="321"/>
      <c r="CJX192" s="321"/>
      <c r="CJY192" s="321"/>
      <c r="CJZ192" s="376"/>
      <c r="CKA192" s="321"/>
      <c r="CKB192" s="321"/>
      <c r="CKC192" s="321"/>
      <c r="CKD192" s="321"/>
      <c r="CKE192" s="376"/>
      <c r="CKF192" s="319"/>
      <c r="CKG192" s="319"/>
      <c r="CKH192" s="319"/>
      <c r="CKI192" s="333"/>
      <c r="CKJ192" s="376"/>
      <c r="CKK192" s="376"/>
      <c r="CKL192" s="376"/>
      <c r="CKM192" s="321"/>
      <c r="CKN192" s="321"/>
      <c r="CKO192" s="321"/>
      <c r="CKP192" s="376"/>
      <c r="CKQ192" s="321"/>
      <c r="CKR192" s="321"/>
      <c r="CKS192" s="321"/>
      <c r="CKT192" s="321"/>
      <c r="CKU192" s="376"/>
      <c r="CKV192" s="319"/>
      <c r="CKW192" s="319"/>
      <c r="CKX192" s="319"/>
      <c r="CKY192" s="333"/>
      <c r="CKZ192" s="376"/>
      <c r="CLA192" s="376"/>
      <c r="CLB192" s="376"/>
      <c r="CLC192" s="321"/>
      <c r="CLD192" s="321"/>
      <c r="CLE192" s="321"/>
      <c r="CLF192" s="376"/>
      <c r="CLG192" s="321"/>
      <c r="CLH192" s="321"/>
      <c r="CLI192" s="321"/>
      <c r="CLJ192" s="321"/>
      <c r="CLK192" s="376"/>
      <c r="CLL192" s="319"/>
      <c r="CLM192" s="319"/>
      <c r="CLN192" s="319"/>
      <c r="CLO192" s="333"/>
      <c r="CLP192" s="376"/>
      <c r="CLQ192" s="376"/>
      <c r="CLR192" s="376"/>
      <c r="CLS192" s="321"/>
      <c r="CLT192" s="321"/>
      <c r="CLU192" s="321"/>
      <c r="CLV192" s="376"/>
      <c r="CLW192" s="321"/>
      <c r="CLX192" s="321"/>
      <c r="CLY192" s="321"/>
      <c r="CLZ192" s="321"/>
      <c r="CMA192" s="376"/>
      <c r="CMB192" s="319"/>
      <c r="CMC192" s="319"/>
      <c r="CMD192" s="319"/>
      <c r="CME192" s="333"/>
      <c r="CMF192" s="376"/>
      <c r="CMG192" s="376"/>
      <c r="CMH192" s="376"/>
      <c r="CMI192" s="321"/>
      <c r="CMJ192" s="321"/>
      <c r="CMK192" s="321"/>
      <c r="CML192" s="376"/>
      <c r="CMM192" s="321"/>
      <c r="CMN192" s="321"/>
      <c r="CMO192" s="321"/>
      <c r="CMP192" s="321"/>
      <c r="CMQ192" s="376"/>
      <c r="CMR192" s="319"/>
      <c r="CMS192" s="319"/>
      <c r="CMT192" s="319"/>
      <c r="CMU192" s="333"/>
      <c r="CMV192" s="376"/>
      <c r="CMW192" s="376"/>
      <c r="CMX192" s="376"/>
      <c r="CMY192" s="321"/>
      <c r="CMZ192" s="321"/>
      <c r="CNA192" s="321"/>
      <c r="CNB192" s="376"/>
      <c r="CNC192" s="321"/>
      <c r="CND192" s="321"/>
      <c r="CNE192" s="321"/>
      <c r="CNF192" s="321"/>
      <c r="CNG192" s="376"/>
      <c r="CNH192" s="319"/>
      <c r="CNI192" s="319"/>
      <c r="CNJ192" s="319"/>
      <c r="CNK192" s="333"/>
      <c r="CNL192" s="376"/>
      <c r="CNM192" s="376"/>
      <c r="CNN192" s="376"/>
      <c r="CNO192" s="321"/>
      <c r="CNP192" s="321"/>
      <c r="CNQ192" s="321"/>
      <c r="CNR192" s="376"/>
      <c r="CNS192" s="321"/>
      <c r="CNT192" s="321"/>
      <c r="CNU192" s="321"/>
      <c r="CNV192" s="321"/>
      <c r="CNW192" s="376"/>
      <c r="CNX192" s="319"/>
      <c r="CNY192" s="319"/>
      <c r="CNZ192" s="319"/>
      <c r="COA192" s="333"/>
      <c r="COB192" s="376"/>
      <c r="COC192" s="376"/>
      <c r="COD192" s="376"/>
      <c r="COE192" s="321"/>
      <c r="COF192" s="321"/>
      <c r="COG192" s="321"/>
      <c r="COH192" s="376"/>
      <c r="COI192" s="321"/>
      <c r="COJ192" s="321"/>
      <c r="COK192" s="321"/>
      <c r="COL192" s="321"/>
      <c r="COM192" s="376"/>
      <c r="CON192" s="319"/>
      <c r="COO192" s="319"/>
      <c r="COP192" s="319"/>
      <c r="COQ192" s="333"/>
      <c r="COR192" s="376"/>
      <c r="COS192" s="376"/>
      <c r="COT192" s="376"/>
      <c r="COU192" s="321"/>
      <c r="COV192" s="321"/>
      <c r="COW192" s="321"/>
      <c r="COX192" s="376"/>
      <c r="COY192" s="321"/>
      <c r="COZ192" s="321"/>
      <c r="CPA192" s="321"/>
      <c r="CPB192" s="321"/>
      <c r="CPC192" s="376"/>
      <c r="CPD192" s="319"/>
      <c r="CPE192" s="319"/>
      <c r="CPF192" s="319"/>
      <c r="CPG192" s="333"/>
      <c r="CPH192" s="376"/>
      <c r="CPI192" s="376"/>
      <c r="CPJ192" s="376"/>
      <c r="CPK192" s="321"/>
      <c r="CPL192" s="321"/>
      <c r="CPM192" s="321"/>
      <c r="CPN192" s="376"/>
      <c r="CPO192" s="321"/>
      <c r="CPP192" s="321"/>
      <c r="CPQ192" s="321"/>
      <c r="CPR192" s="321"/>
      <c r="CPS192" s="376"/>
      <c r="CPT192" s="319"/>
      <c r="CPU192" s="319"/>
      <c r="CPV192" s="319"/>
      <c r="CPW192" s="333"/>
      <c r="CPX192" s="376"/>
      <c r="CPY192" s="376"/>
      <c r="CPZ192" s="376"/>
      <c r="CQA192" s="321"/>
      <c r="CQB192" s="321"/>
      <c r="CQC192" s="321"/>
      <c r="CQD192" s="376"/>
      <c r="CQE192" s="321"/>
      <c r="CQF192" s="321"/>
      <c r="CQG192" s="321"/>
      <c r="CQH192" s="321"/>
      <c r="CQI192" s="376"/>
      <c r="CQJ192" s="319"/>
      <c r="CQK192" s="319"/>
      <c r="CQL192" s="319"/>
      <c r="CQM192" s="333"/>
      <c r="CQN192" s="376"/>
      <c r="CQO192" s="376"/>
      <c r="CQP192" s="376"/>
      <c r="CQQ192" s="321"/>
      <c r="CQR192" s="321"/>
      <c r="CQS192" s="321"/>
      <c r="CQT192" s="376"/>
      <c r="CQU192" s="321"/>
      <c r="CQV192" s="321"/>
      <c r="CQW192" s="321"/>
      <c r="CQX192" s="321"/>
      <c r="CQY192" s="376"/>
      <c r="CQZ192" s="319"/>
      <c r="CRA192" s="319"/>
      <c r="CRB192" s="319"/>
      <c r="CRC192" s="333"/>
      <c r="CRD192" s="376"/>
      <c r="CRE192" s="376"/>
      <c r="CRF192" s="376"/>
      <c r="CRG192" s="321"/>
      <c r="CRH192" s="321"/>
      <c r="CRI192" s="321"/>
      <c r="CRJ192" s="376"/>
      <c r="CRK192" s="321"/>
      <c r="CRL192" s="321"/>
      <c r="CRM192" s="321"/>
      <c r="CRN192" s="321"/>
      <c r="CRO192" s="376"/>
      <c r="CRP192" s="319"/>
      <c r="CRQ192" s="319"/>
      <c r="CRR192" s="319"/>
      <c r="CRS192" s="333"/>
      <c r="CRT192" s="376"/>
      <c r="CRU192" s="376"/>
      <c r="CRV192" s="376"/>
      <c r="CRW192" s="321"/>
      <c r="CRX192" s="321"/>
      <c r="CRY192" s="321"/>
      <c r="CRZ192" s="376"/>
      <c r="CSA192" s="321"/>
      <c r="CSB192" s="321"/>
      <c r="CSC192" s="321"/>
      <c r="CSD192" s="321"/>
      <c r="CSE192" s="376"/>
      <c r="CSF192" s="319"/>
      <c r="CSG192" s="319"/>
      <c r="CSH192" s="319"/>
      <c r="CSI192" s="333"/>
      <c r="CSJ192" s="376"/>
      <c r="CSK192" s="376"/>
      <c r="CSL192" s="376"/>
      <c r="CSM192" s="321"/>
      <c r="CSN192" s="321"/>
      <c r="CSO192" s="321"/>
      <c r="CSP192" s="376"/>
      <c r="CSQ192" s="321"/>
      <c r="CSR192" s="321"/>
      <c r="CSS192" s="321"/>
      <c r="CST192" s="321"/>
      <c r="CSU192" s="376"/>
      <c r="CSV192" s="319"/>
      <c r="CSW192" s="319"/>
      <c r="CSX192" s="319"/>
      <c r="CSY192" s="333"/>
      <c r="CSZ192" s="376"/>
      <c r="CTA192" s="376"/>
      <c r="CTB192" s="376"/>
      <c r="CTC192" s="321"/>
      <c r="CTD192" s="321"/>
      <c r="CTE192" s="321"/>
      <c r="CTF192" s="376"/>
      <c r="CTG192" s="321"/>
      <c r="CTH192" s="321"/>
      <c r="CTI192" s="321"/>
      <c r="CTJ192" s="321"/>
      <c r="CTK192" s="376"/>
      <c r="CTL192" s="319"/>
      <c r="CTM192" s="319"/>
      <c r="CTN192" s="319"/>
      <c r="CTO192" s="333"/>
      <c r="CTP192" s="376"/>
      <c r="CTQ192" s="376"/>
      <c r="CTR192" s="376"/>
      <c r="CTS192" s="321"/>
      <c r="CTT192" s="321"/>
      <c r="CTU192" s="321"/>
      <c r="CTV192" s="376"/>
      <c r="CTW192" s="321"/>
      <c r="CTX192" s="321"/>
      <c r="CTY192" s="321"/>
      <c r="CTZ192" s="321"/>
      <c r="CUA192" s="376"/>
      <c r="CUB192" s="319"/>
      <c r="CUC192" s="319"/>
      <c r="CUD192" s="319"/>
      <c r="CUE192" s="333"/>
      <c r="CUF192" s="376"/>
      <c r="CUG192" s="376"/>
      <c r="CUH192" s="376"/>
      <c r="CUI192" s="321"/>
      <c r="CUJ192" s="321"/>
      <c r="CUK192" s="321"/>
      <c r="CUL192" s="376"/>
      <c r="CUM192" s="321"/>
      <c r="CUN192" s="321"/>
      <c r="CUO192" s="321"/>
      <c r="CUP192" s="321"/>
      <c r="CUQ192" s="376"/>
      <c r="CUR192" s="319"/>
      <c r="CUS192" s="319"/>
      <c r="CUT192" s="319"/>
      <c r="CUU192" s="333"/>
      <c r="CUV192" s="376"/>
      <c r="CUW192" s="376"/>
      <c r="CUX192" s="376"/>
      <c r="CUY192" s="321"/>
      <c r="CUZ192" s="321"/>
      <c r="CVA192" s="321"/>
      <c r="CVB192" s="376"/>
      <c r="CVC192" s="321"/>
      <c r="CVD192" s="321"/>
      <c r="CVE192" s="321"/>
      <c r="CVF192" s="321"/>
      <c r="CVG192" s="376"/>
      <c r="CVH192" s="319"/>
      <c r="CVI192" s="319"/>
      <c r="CVJ192" s="319"/>
      <c r="CVK192" s="333"/>
      <c r="CVL192" s="376"/>
      <c r="CVM192" s="376"/>
      <c r="CVN192" s="376"/>
      <c r="CVO192" s="321"/>
      <c r="CVP192" s="321"/>
      <c r="CVQ192" s="321"/>
      <c r="CVR192" s="376"/>
      <c r="CVS192" s="321"/>
      <c r="CVT192" s="321"/>
      <c r="CVU192" s="321"/>
      <c r="CVV192" s="321"/>
      <c r="CVW192" s="376"/>
      <c r="CVX192" s="319"/>
      <c r="CVY192" s="319"/>
      <c r="CVZ192" s="319"/>
      <c r="CWA192" s="333"/>
      <c r="CWB192" s="376"/>
      <c r="CWC192" s="376"/>
      <c r="CWD192" s="376"/>
      <c r="CWE192" s="321"/>
      <c r="CWF192" s="321"/>
      <c r="CWG192" s="321"/>
      <c r="CWH192" s="376"/>
      <c r="CWI192" s="321"/>
      <c r="CWJ192" s="321"/>
      <c r="CWK192" s="321"/>
      <c r="CWL192" s="321"/>
      <c r="CWM192" s="376"/>
      <c r="CWN192" s="319"/>
      <c r="CWO192" s="319"/>
      <c r="CWP192" s="319"/>
      <c r="CWQ192" s="333"/>
      <c r="CWR192" s="376"/>
      <c r="CWS192" s="376"/>
      <c r="CWT192" s="376"/>
      <c r="CWU192" s="321"/>
      <c r="CWV192" s="321"/>
      <c r="CWW192" s="321"/>
      <c r="CWX192" s="376"/>
      <c r="CWY192" s="321"/>
      <c r="CWZ192" s="321"/>
      <c r="CXA192" s="321"/>
      <c r="CXB192" s="321"/>
      <c r="CXC192" s="376"/>
      <c r="CXD192" s="319"/>
      <c r="CXE192" s="319"/>
      <c r="CXF192" s="319"/>
      <c r="CXG192" s="333"/>
      <c r="CXH192" s="376"/>
      <c r="CXI192" s="376"/>
      <c r="CXJ192" s="376"/>
      <c r="CXK192" s="321"/>
      <c r="CXL192" s="321"/>
      <c r="CXM192" s="321"/>
      <c r="CXN192" s="376"/>
      <c r="CXO192" s="321"/>
      <c r="CXP192" s="321"/>
      <c r="CXQ192" s="321"/>
      <c r="CXR192" s="321"/>
      <c r="CXS192" s="376"/>
      <c r="CXT192" s="319"/>
      <c r="CXU192" s="319"/>
      <c r="CXV192" s="319"/>
      <c r="CXW192" s="333"/>
      <c r="CXX192" s="376"/>
      <c r="CXY192" s="376"/>
      <c r="CXZ192" s="376"/>
      <c r="CYA192" s="321"/>
      <c r="CYB192" s="321"/>
      <c r="CYC192" s="321"/>
      <c r="CYD192" s="376"/>
      <c r="CYE192" s="321"/>
      <c r="CYF192" s="321"/>
      <c r="CYG192" s="321"/>
      <c r="CYH192" s="321"/>
      <c r="CYI192" s="376"/>
      <c r="CYJ192" s="319"/>
      <c r="CYK192" s="319"/>
      <c r="CYL192" s="319"/>
      <c r="CYM192" s="333"/>
      <c r="CYN192" s="376"/>
      <c r="CYO192" s="376"/>
      <c r="CYP192" s="376"/>
      <c r="CYQ192" s="321"/>
      <c r="CYR192" s="321"/>
      <c r="CYS192" s="321"/>
      <c r="CYT192" s="376"/>
      <c r="CYU192" s="321"/>
      <c r="CYV192" s="321"/>
      <c r="CYW192" s="321"/>
      <c r="CYX192" s="321"/>
      <c r="CYY192" s="376"/>
      <c r="CYZ192" s="319"/>
      <c r="CZA192" s="319"/>
      <c r="CZB192" s="319"/>
      <c r="CZC192" s="333"/>
      <c r="CZD192" s="376"/>
      <c r="CZE192" s="376"/>
      <c r="CZF192" s="376"/>
      <c r="CZG192" s="321"/>
      <c r="CZH192" s="321"/>
      <c r="CZI192" s="321"/>
      <c r="CZJ192" s="376"/>
      <c r="CZK192" s="321"/>
      <c r="CZL192" s="321"/>
      <c r="CZM192" s="321"/>
      <c r="CZN192" s="321"/>
      <c r="CZO192" s="376"/>
      <c r="CZP192" s="319"/>
      <c r="CZQ192" s="319"/>
      <c r="CZR192" s="319"/>
      <c r="CZS192" s="333"/>
      <c r="CZT192" s="376"/>
      <c r="CZU192" s="376"/>
      <c r="CZV192" s="376"/>
      <c r="CZW192" s="321"/>
      <c r="CZX192" s="321"/>
      <c r="CZY192" s="321"/>
      <c r="CZZ192" s="376"/>
      <c r="DAA192" s="321"/>
      <c r="DAB192" s="321"/>
      <c r="DAC192" s="321"/>
      <c r="DAD192" s="321"/>
      <c r="DAE192" s="376"/>
      <c r="DAF192" s="319"/>
      <c r="DAG192" s="319"/>
      <c r="DAH192" s="319"/>
      <c r="DAI192" s="333"/>
      <c r="DAJ192" s="376"/>
      <c r="DAK192" s="376"/>
      <c r="DAL192" s="376"/>
      <c r="DAM192" s="321"/>
      <c r="DAN192" s="321"/>
      <c r="DAO192" s="321"/>
      <c r="DAP192" s="376"/>
      <c r="DAQ192" s="321"/>
      <c r="DAR192" s="321"/>
      <c r="DAS192" s="321"/>
      <c r="DAT192" s="321"/>
      <c r="DAU192" s="376"/>
      <c r="DAV192" s="319"/>
      <c r="DAW192" s="319"/>
      <c r="DAX192" s="319"/>
      <c r="DAY192" s="333"/>
      <c r="DAZ192" s="376"/>
      <c r="DBA192" s="376"/>
      <c r="DBB192" s="376"/>
      <c r="DBC192" s="321"/>
      <c r="DBD192" s="321"/>
      <c r="DBE192" s="321"/>
      <c r="DBF192" s="376"/>
      <c r="DBG192" s="321"/>
      <c r="DBH192" s="321"/>
      <c r="DBI192" s="321"/>
      <c r="DBJ192" s="321"/>
      <c r="DBK192" s="376"/>
      <c r="DBL192" s="319"/>
      <c r="DBM192" s="319"/>
      <c r="DBN192" s="319"/>
      <c r="DBO192" s="333"/>
      <c r="DBP192" s="376"/>
      <c r="DBQ192" s="376"/>
      <c r="DBR192" s="376"/>
      <c r="DBS192" s="321"/>
      <c r="DBT192" s="321"/>
      <c r="DBU192" s="321"/>
      <c r="DBV192" s="376"/>
      <c r="DBW192" s="321"/>
      <c r="DBX192" s="321"/>
      <c r="DBY192" s="321"/>
      <c r="DBZ192" s="321"/>
      <c r="DCA192" s="376"/>
      <c r="DCB192" s="319"/>
      <c r="DCC192" s="319"/>
      <c r="DCD192" s="319"/>
      <c r="DCE192" s="333"/>
      <c r="DCF192" s="376"/>
      <c r="DCG192" s="376"/>
      <c r="DCH192" s="376"/>
      <c r="DCI192" s="321"/>
      <c r="DCJ192" s="321"/>
      <c r="DCK192" s="321"/>
      <c r="DCL192" s="376"/>
      <c r="DCM192" s="321"/>
      <c r="DCN192" s="321"/>
      <c r="DCO192" s="321"/>
      <c r="DCP192" s="321"/>
      <c r="DCQ192" s="376"/>
      <c r="DCR192" s="319"/>
      <c r="DCS192" s="319"/>
      <c r="DCT192" s="319"/>
      <c r="DCU192" s="333"/>
      <c r="DCV192" s="376"/>
      <c r="DCW192" s="376"/>
      <c r="DCX192" s="376"/>
      <c r="DCY192" s="321"/>
      <c r="DCZ192" s="321"/>
      <c r="DDA192" s="321"/>
      <c r="DDB192" s="376"/>
      <c r="DDC192" s="321"/>
      <c r="DDD192" s="321"/>
      <c r="DDE192" s="321"/>
      <c r="DDF192" s="321"/>
      <c r="DDG192" s="376"/>
      <c r="DDH192" s="319"/>
      <c r="DDI192" s="319"/>
      <c r="DDJ192" s="319"/>
      <c r="DDK192" s="333"/>
      <c r="DDL192" s="376"/>
      <c r="DDM192" s="376"/>
      <c r="DDN192" s="376"/>
      <c r="DDO192" s="321"/>
      <c r="DDP192" s="321"/>
      <c r="DDQ192" s="321"/>
      <c r="DDR192" s="376"/>
      <c r="DDS192" s="321"/>
      <c r="DDT192" s="321"/>
      <c r="DDU192" s="321"/>
      <c r="DDV192" s="321"/>
      <c r="DDW192" s="376"/>
      <c r="DDX192" s="319"/>
      <c r="DDY192" s="319"/>
      <c r="DDZ192" s="319"/>
      <c r="DEA192" s="333"/>
      <c r="DEB192" s="376"/>
      <c r="DEC192" s="376"/>
      <c r="DED192" s="376"/>
      <c r="DEE192" s="321"/>
      <c r="DEF192" s="321"/>
      <c r="DEG192" s="321"/>
      <c r="DEH192" s="376"/>
      <c r="DEI192" s="321"/>
      <c r="DEJ192" s="321"/>
      <c r="DEK192" s="321"/>
      <c r="DEL192" s="321"/>
      <c r="DEM192" s="376"/>
      <c r="DEN192" s="319"/>
      <c r="DEO192" s="319"/>
      <c r="DEP192" s="319"/>
      <c r="DEQ192" s="333"/>
      <c r="DER192" s="376"/>
      <c r="DES192" s="376"/>
      <c r="DET192" s="376"/>
      <c r="DEU192" s="321"/>
      <c r="DEV192" s="321"/>
      <c r="DEW192" s="321"/>
      <c r="DEX192" s="376"/>
      <c r="DEY192" s="321"/>
      <c r="DEZ192" s="321"/>
      <c r="DFA192" s="321"/>
      <c r="DFB192" s="321"/>
      <c r="DFC192" s="376"/>
      <c r="DFD192" s="319"/>
      <c r="DFE192" s="319"/>
      <c r="DFF192" s="319"/>
      <c r="DFG192" s="333"/>
      <c r="DFH192" s="376"/>
      <c r="DFI192" s="376"/>
      <c r="DFJ192" s="376"/>
      <c r="DFK192" s="321"/>
      <c r="DFL192" s="321"/>
      <c r="DFM192" s="321"/>
      <c r="DFN192" s="376"/>
      <c r="DFO192" s="321"/>
      <c r="DFP192" s="321"/>
      <c r="DFQ192" s="321"/>
      <c r="DFR192" s="321"/>
      <c r="DFS192" s="376"/>
      <c r="DFT192" s="319"/>
      <c r="DFU192" s="319"/>
      <c r="DFV192" s="319"/>
      <c r="DFW192" s="333"/>
      <c r="DFX192" s="376"/>
      <c r="DFY192" s="376"/>
      <c r="DFZ192" s="376"/>
      <c r="DGA192" s="321"/>
      <c r="DGB192" s="321"/>
      <c r="DGC192" s="321"/>
      <c r="DGD192" s="376"/>
      <c r="DGE192" s="321"/>
      <c r="DGF192" s="321"/>
      <c r="DGG192" s="321"/>
      <c r="DGH192" s="321"/>
      <c r="DGI192" s="376"/>
      <c r="DGJ192" s="319"/>
      <c r="DGK192" s="319"/>
      <c r="DGL192" s="319"/>
      <c r="DGM192" s="333"/>
      <c r="DGN192" s="376"/>
      <c r="DGO192" s="376"/>
      <c r="DGP192" s="376"/>
      <c r="DGQ192" s="321"/>
      <c r="DGR192" s="321"/>
      <c r="DGS192" s="321"/>
      <c r="DGT192" s="376"/>
      <c r="DGU192" s="321"/>
      <c r="DGV192" s="321"/>
      <c r="DGW192" s="321"/>
      <c r="DGX192" s="321"/>
      <c r="DGY192" s="376"/>
      <c r="DGZ192" s="319"/>
      <c r="DHA192" s="319"/>
      <c r="DHB192" s="319"/>
      <c r="DHC192" s="333"/>
      <c r="DHD192" s="376"/>
      <c r="DHE192" s="376"/>
      <c r="DHF192" s="376"/>
      <c r="DHG192" s="321"/>
      <c r="DHH192" s="321"/>
      <c r="DHI192" s="321"/>
      <c r="DHJ192" s="376"/>
      <c r="DHK192" s="321"/>
      <c r="DHL192" s="321"/>
      <c r="DHM192" s="321"/>
      <c r="DHN192" s="321"/>
      <c r="DHO192" s="376"/>
      <c r="DHP192" s="319"/>
      <c r="DHQ192" s="319"/>
      <c r="DHR192" s="319"/>
      <c r="DHS192" s="333"/>
      <c r="DHT192" s="376"/>
      <c r="DHU192" s="376"/>
      <c r="DHV192" s="376"/>
      <c r="DHW192" s="321"/>
      <c r="DHX192" s="321"/>
      <c r="DHY192" s="321"/>
      <c r="DHZ192" s="376"/>
      <c r="DIA192" s="321"/>
      <c r="DIB192" s="321"/>
      <c r="DIC192" s="321"/>
      <c r="DID192" s="321"/>
      <c r="DIE192" s="376"/>
      <c r="DIF192" s="319"/>
      <c r="DIG192" s="319"/>
      <c r="DIH192" s="319"/>
      <c r="DII192" s="333"/>
      <c r="DIJ192" s="376"/>
      <c r="DIK192" s="376"/>
      <c r="DIL192" s="376"/>
      <c r="DIM192" s="321"/>
      <c r="DIN192" s="321"/>
      <c r="DIO192" s="321"/>
      <c r="DIP192" s="376"/>
      <c r="DIQ192" s="321"/>
      <c r="DIR192" s="321"/>
      <c r="DIS192" s="321"/>
      <c r="DIT192" s="321"/>
      <c r="DIU192" s="376"/>
      <c r="DIV192" s="319"/>
      <c r="DIW192" s="319"/>
      <c r="DIX192" s="319"/>
      <c r="DIY192" s="333"/>
      <c r="DIZ192" s="376"/>
      <c r="DJA192" s="376"/>
      <c r="DJB192" s="376"/>
      <c r="DJC192" s="321"/>
      <c r="DJD192" s="321"/>
      <c r="DJE192" s="321"/>
      <c r="DJF192" s="376"/>
      <c r="DJG192" s="321"/>
      <c r="DJH192" s="321"/>
      <c r="DJI192" s="321"/>
      <c r="DJJ192" s="321"/>
      <c r="DJK192" s="376"/>
      <c r="DJL192" s="319"/>
      <c r="DJM192" s="319"/>
      <c r="DJN192" s="319"/>
      <c r="DJO192" s="333"/>
      <c r="DJP192" s="376"/>
      <c r="DJQ192" s="376"/>
      <c r="DJR192" s="376"/>
      <c r="DJS192" s="321"/>
      <c r="DJT192" s="321"/>
      <c r="DJU192" s="321"/>
      <c r="DJV192" s="376"/>
      <c r="DJW192" s="321"/>
      <c r="DJX192" s="321"/>
      <c r="DJY192" s="321"/>
      <c r="DJZ192" s="321"/>
      <c r="DKA192" s="376"/>
      <c r="DKB192" s="319"/>
      <c r="DKC192" s="319"/>
      <c r="DKD192" s="319"/>
      <c r="DKE192" s="333"/>
      <c r="DKF192" s="376"/>
      <c r="DKG192" s="376"/>
      <c r="DKH192" s="376"/>
      <c r="DKI192" s="321"/>
      <c r="DKJ192" s="321"/>
      <c r="DKK192" s="321"/>
      <c r="DKL192" s="376"/>
      <c r="DKM192" s="321"/>
      <c r="DKN192" s="321"/>
      <c r="DKO192" s="321"/>
      <c r="DKP192" s="321"/>
      <c r="DKQ192" s="376"/>
      <c r="DKR192" s="319"/>
      <c r="DKS192" s="319"/>
      <c r="DKT192" s="319"/>
      <c r="DKU192" s="333"/>
      <c r="DKV192" s="376"/>
      <c r="DKW192" s="376"/>
      <c r="DKX192" s="376"/>
      <c r="DKY192" s="321"/>
      <c r="DKZ192" s="321"/>
      <c r="DLA192" s="321"/>
      <c r="DLB192" s="376"/>
      <c r="DLC192" s="321"/>
      <c r="DLD192" s="321"/>
      <c r="DLE192" s="321"/>
      <c r="DLF192" s="321"/>
      <c r="DLG192" s="376"/>
      <c r="DLH192" s="319"/>
      <c r="DLI192" s="319"/>
      <c r="DLJ192" s="319"/>
      <c r="DLK192" s="333"/>
      <c r="DLL192" s="376"/>
      <c r="DLM192" s="376"/>
      <c r="DLN192" s="376"/>
      <c r="DLO192" s="321"/>
      <c r="DLP192" s="321"/>
      <c r="DLQ192" s="321"/>
      <c r="DLR192" s="376"/>
      <c r="DLS192" s="321"/>
      <c r="DLT192" s="321"/>
      <c r="DLU192" s="321"/>
      <c r="DLV192" s="321"/>
      <c r="DLW192" s="376"/>
      <c r="DLX192" s="319"/>
      <c r="DLY192" s="319"/>
      <c r="DLZ192" s="319"/>
      <c r="DMA192" s="333"/>
      <c r="DMB192" s="376"/>
      <c r="DMC192" s="376"/>
      <c r="DMD192" s="376"/>
      <c r="DME192" s="321"/>
      <c r="DMF192" s="321"/>
      <c r="DMG192" s="321"/>
      <c r="DMH192" s="376"/>
      <c r="DMI192" s="321"/>
      <c r="DMJ192" s="321"/>
      <c r="DMK192" s="321"/>
      <c r="DML192" s="321"/>
      <c r="DMM192" s="376"/>
      <c r="DMN192" s="319"/>
      <c r="DMO192" s="319"/>
      <c r="DMP192" s="319"/>
      <c r="DMQ192" s="333"/>
      <c r="DMR192" s="376"/>
      <c r="DMS192" s="376"/>
      <c r="DMT192" s="376"/>
      <c r="DMU192" s="321"/>
      <c r="DMV192" s="321"/>
      <c r="DMW192" s="321"/>
      <c r="DMX192" s="376"/>
      <c r="DMY192" s="321"/>
      <c r="DMZ192" s="321"/>
      <c r="DNA192" s="321"/>
      <c r="DNB192" s="321"/>
      <c r="DNC192" s="376"/>
      <c r="DND192" s="319"/>
      <c r="DNE192" s="319"/>
      <c r="DNF192" s="319"/>
      <c r="DNG192" s="333"/>
      <c r="DNH192" s="376"/>
      <c r="DNI192" s="376"/>
      <c r="DNJ192" s="376"/>
      <c r="DNK192" s="321"/>
      <c r="DNL192" s="321"/>
      <c r="DNM192" s="321"/>
      <c r="DNN192" s="376"/>
      <c r="DNO192" s="321"/>
      <c r="DNP192" s="321"/>
      <c r="DNQ192" s="321"/>
      <c r="DNR192" s="321"/>
      <c r="DNS192" s="376"/>
      <c r="DNT192" s="319"/>
      <c r="DNU192" s="319"/>
      <c r="DNV192" s="319"/>
      <c r="DNW192" s="333"/>
      <c r="DNX192" s="376"/>
      <c r="DNY192" s="376"/>
      <c r="DNZ192" s="376"/>
      <c r="DOA192" s="321"/>
      <c r="DOB192" s="321"/>
      <c r="DOC192" s="321"/>
      <c r="DOD192" s="376"/>
      <c r="DOE192" s="321"/>
      <c r="DOF192" s="321"/>
      <c r="DOG192" s="321"/>
      <c r="DOH192" s="321"/>
      <c r="DOI192" s="376"/>
      <c r="DOJ192" s="319"/>
      <c r="DOK192" s="319"/>
      <c r="DOL192" s="319"/>
      <c r="DOM192" s="333"/>
      <c r="DON192" s="376"/>
      <c r="DOO192" s="376"/>
      <c r="DOP192" s="376"/>
      <c r="DOQ192" s="321"/>
      <c r="DOR192" s="321"/>
      <c r="DOS192" s="321"/>
      <c r="DOT192" s="376"/>
      <c r="DOU192" s="321"/>
      <c r="DOV192" s="321"/>
      <c r="DOW192" s="321"/>
      <c r="DOX192" s="321"/>
      <c r="DOY192" s="376"/>
      <c r="DOZ192" s="319"/>
      <c r="DPA192" s="319"/>
      <c r="DPB192" s="319"/>
      <c r="DPC192" s="333"/>
      <c r="DPD192" s="376"/>
      <c r="DPE192" s="376"/>
      <c r="DPF192" s="376"/>
      <c r="DPG192" s="321"/>
      <c r="DPH192" s="321"/>
      <c r="DPI192" s="321"/>
      <c r="DPJ192" s="376"/>
      <c r="DPK192" s="321"/>
      <c r="DPL192" s="321"/>
      <c r="DPM192" s="321"/>
      <c r="DPN192" s="321"/>
      <c r="DPO192" s="376"/>
      <c r="DPP192" s="319"/>
      <c r="DPQ192" s="319"/>
      <c r="DPR192" s="319"/>
      <c r="DPS192" s="333"/>
      <c r="DPT192" s="376"/>
      <c r="DPU192" s="376"/>
      <c r="DPV192" s="376"/>
      <c r="DPW192" s="321"/>
      <c r="DPX192" s="321"/>
      <c r="DPY192" s="321"/>
      <c r="DPZ192" s="376"/>
      <c r="DQA192" s="321"/>
      <c r="DQB192" s="321"/>
      <c r="DQC192" s="321"/>
      <c r="DQD192" s="321"/>
      <c r="DQE192" s="376"/>
      <c r="DQF192" s="319"/>
      <c r="DQG192" s="319"/>
      <c r="DQH192" s="319"/>
      <c r="DQI192" s="333"/>
      <c r="DQJ192" s="376"/>
      <c r="DQK192" s="376"/>
      <c r="DQL192" s="376"/>
      <c r="DQM192" s="321"/>
      <c r="DQN192" s="321"/>
      <c r="DQO192" s="321"/>
      <c r="DQP192" s="376"/>
      <c r="DQQ192" s="321"/>
      <c r="DQR192" s="321"/>
      <c r="DQS192" s="321"/>
      <c r="DQT192" s="321"/>
      <c r="DQU192" s="376"/>
      <c r="DQV192" s="319"/>
      <c r="DQW192" s="319"/>
      <c r="DQX192" s="319"/>
      <c r="DQY192" s="333"/>
      <c r="DQZ192" s="376"/>
      <c r="DRA192" s="376"/>
      <c r="DRB192" s="376"/>
      <c r="DRC192" s="321"/>
      <c r="DRD192" s="321"/>
      <c r="DRE192" s="321"/>
      <c r="DRF192" s="376"/>
      <c r="DRG192" s="321"/>
      <c r="DRH192" s="321"/>
      <c r="DRI192" s="321"/>
      <c r="DRJ192" s="321"/>
      <c r="DRK192" s="376"/>
      <c r="DRL192" s="319"/>
      <c r="DRM192" s="319"/>
      <c r="DRN192" s="319"/>
      <c r="DRO192" s="333"/>
      <c r="DRP192" s="376"/>
      <c r="DRQ192" s="376"/>
      <c r="DRR192" s="376"/>
      <c r="DRS192" s="321"/>
      <c r="DRT192" s="321"/>
      <c r="DRU192" s="321"/>
      <c r="DRV192" s="376"/>
      <c r="DRW192" s="321"/>
      <c r="DRX192" s="321"/>
      <c r="DRY192" s="321"/>
      <c r="DRZ192" s="321"/>
      <c r="DSA192" s="376"/>
      <c r="DSB192" s="319"/>
      <c r="DSC192" s="319"/>
      <c r="DSD192" s="319"/>
      <c r="DSE192" s="333"/>
      <c r="DSF192" s="376"/>
      <c r="DSG192" s="376"/>
      <c r="DSH192" s="376"/>
      <c r="DSI192" s="321"/>
      <c r="DSJ192" s="321"/>
      <c r="DSK192" s="321"/>
      <c r="DSL192" s="376"/>
      <c r="DSM192" s="321"/>
      <c r="DSN192" s="321"/>
      <c r="DSO192" s="321"/>
      <c r="DSP192" s="321"/>
      <c r="DSQ192" s="376"/>
      <c r="DSR192" s="319"/>
      <c r="DSS192" s="319"/>
      <c r="DST192" s="319"/>
      <c r="DSU192" s="333"/>
      <c r="DSV192" s="376"/>
      <c r="DSW192" s="376"/>
      <c r="DSX192" s="376"/>
      <c r="DSY192" s="321"/>
      <c r="DSZ192" s="321"/>
      <c r="DTA192" s="321"/>
      <c r="DTB192" s="376"/>
      <c r="DTC192" s="321"/>
      <c r="DTD192" s="321"/>
      <c r="DTE192" s="321"/>
      <c r="DTF192" s="321"/>
      <c r="DTG192" s="376"/>
      <c r="DTH192" s="319"/>
      <c r="DTI192" s="319"/>
      <c r="DTJ192" s="319"/>
      <c r="DTK192" s="333"/>
      <c r="DTL192" s="376"/>
      <c r="DTM192" s="376"/>
      <c r="DTN192" s="376"/>
      <c r="DTO192" s="321"/>
      <c r="DTP192" s="321"/>
      <c r="DTQ192" s="321"/>
      <c r="DTR192" s="376"/>
      <c r="DTS192" s="321"/>
      <c r="DTT192" s="321"/>
      <c r="DTU192" s="321"/>
      <c r="DTV192" s="321"/>
      <c r="DTW192" s="376"/>
      <c r="DTX192" s="319"/>
      <c r="DTY192" s="319"/>
      <c r="DTZ192" s="319"/>
      <c r="DUA192" s="333"/>
      <c r="DUB192" s="376"/>
      <c r="DUC192" s="376"/>
      <c r="DUD192" s="376"/>
      <c r="DUE192" s="321"/>
      <c r="DUF192" s="321"/>
      <c r="DUG192" s="321"/>
      <c r="DUH192" s="376"/>
      <c r="DUI192" s="321"/>
      <c r="DUJ192" s="321"/>
      <c r="DUK192" s="321"/>
      <c r="DUL192" s="321"/>
      <c r="DUM192" s="376"/>
      <c r="DUN192" s="319"/>
      <c r="DUO192" s="319"/>
      <c r="DUP192" s="319"/>
      <c r="DUQ192" s="333"/>
      <c r="DUR192" s="376"/>
      <c r="DUS192" s="376"/>
      <c r="DUT192" s="376"/>
      <c r="DUU192" s="321"/>
      <c r="DUV192" s="321"/>
      <c r="DUW192" s="321"/>
      <c r="DUX192" s="376"/>
      <c r="DUY192" s="321"/>
      <c r="DUZ192" s="321"/>
      <c r="DVA192" s="321"/>
      <c r="DVB192" s="321"/>
      <c r="DVC192" s="376"/>
      <c r="DVD192" s="319"/>
      <c r="DVE192" s="319"/>
      <c r="DVF192" s="319"/>
      <c r="DVG192" s="333"/>
      <c r="DVH192" s="376"/>
      <c r="DVI192" s="376"/>
      <c r="DVJ192" s="376"/>
      <c r="DVK192" s="321"/>
      <c r="DVL192" s="321"/>
      <c r="DVM192" s="321"/>
      <c r="DVN192" s="376"/>
      <c r="DVO192" s="321"/>
      <c r="DVP192" s="321"/>
      <c r="DVQ192" s="321"/>
      <c r="DVR192" s="321"/>
      <c r="DVS192" s="376"/>
      <c r="DVT192" s="319"/>
      <c r="DVU192" s="319"/>
      <c r="DVV192" s="319"/>
      <c r="DVW192" s="333"/>
      <c r="DVX192" s="376"/>
      <c r="DVY192" s="376"/>
      <c r="DVZ192" s="376"/>
      <c r="DWA192" s="321"/>
      <c r="DWB192" s="321"/>
      <c r="DWC192" s="321"/>
      <c r="DWD192" s="376"/>
      <c r="DWE192" s="321"/>
      <c r="DWF192" s="321"/>
      <c r="DWG192" s="321"/>
      <c r="DWH192" s="321"/>
      <c r="DWI192" s="376"/>
      <c r="DWJ192" s="319"/>
      <c r="DWK192" s="319"/>
      <c r="DWL192" s="319"/>
      <c r="DWM192" s="333"/>
      <c r="DWN192" s="376"/>
      <c r="DWO192" s="376"/>
      <c r="DWP192" s="376"/>
      <c r="DWQ192" s="321"/>
      <c r="DWR192" s="321"/>
      <c r="DWS192" s="321"/>
      <c r="DWT192" s="376"/>
      <c r="DWU192" s="321"/>
      <c r="DWV192" s="321"/>
      <c r="DWW192" s="321"/>
      <c r="DWX192" s="321"/>
      <c r="DWY192" s="376"/>
      <c r="DWZ192" s="319"/>
      <c r="DXA192" s="319"/>
      <c r="DXB192" s="319"/>
      <c r="DXC192" s="333"/>
      <c r="DXD192" s="376"/>
      <c r="DXE192" s="376"/>
      <c r="DXF192" s="376"/>
      <c r="DXG192" s="321"/>
      <c r="DXH192" s="321"/>
      <c r="DXI192" s="321"/>
      <c r="DXJ192" s="376"/>
      <c r="DXK192" s="321"/>
      <c r="DXL192" s="321"/>
      <c r="DXM192" s="321"/>
      <c r="DXN192" s="321"/>
      <c r="DXO192" s="376"/>
      <c r="DXP192" s="319"/>
      <c r="DXQ192" s="319"/>
      <c r="DXR192" s="319"/>
      <c r="DXS192" s="333"/>
      <c r="DXT192" s="376"/>
      <c r="DXU192" s="376"/>
      <c r="DXV192" s="376"/>
      <c r="DXW192" s="321"/>
      <c r="DXX192" s="321"/>
      <c r="DXY192" s="321"/>
      <c r="DXZ192" s="376"/>
      <c r="DYA192" s="321"/>
      <c r="DYB192" s="321"/>
      <c r="DYC192" s="321"/>
      <c r="DYD192" s="321"/>
      <c r="DYE192" s="376"/>
      <c r="DYF192" s="319"/>
      <c r="DYG192" s="319"/>
      <c r="DYH192" s="319"/>
      <c r="DYI192" s="333"/>
      <c r="DYJ192" s="376"/>
      <c r="DYK192" s="376"/>
      <c r="DYL192" s="376"/>
      <c r="DYM192" s="321"/>
      <c r="DYN192" s="321"/>
      <c r="DYO192" s="321"/>
      <c r="DYP192" s="376"/>
      <c r="DYQ192" s="321"/>
      <c r="DYR192" s="321"/>
      <c r="DYS192" s="321"/>
      <c r="DYT192" s="321"/>
      <c r="DYU192" s="376"/>
      <c r="DYV192" s="319"/>
      <c r="DYW192" s="319"/>
      <c r="DYX192" s="319"/>
      <c r="DYY192" s="333"/>
      <c r="DYZ192" s="376"/>
      <c r="DZA192" s="376"/>
      <c r="DZB192" s="376"/>
      <c r="DZC192" s="321"/>
      <c r="DZD192" s="321"/>
      <c r="DZE192" s="321"/>
      <c r="DZF192" s="376"/>
      <c r="DZG192" s="321"/>
      <c r="DZH192" s="321"/>
      <c r="DZI192" s="321"/>
      <c r="DZJ192" s="321"/>
      <c r="DZK192" s="376"/>
      <c r="DZL192" s="319"/>
      <c r="DZM192" s="319"/>
      <c r="DZN192" s="319"/>
      <c r="DZO192" s="333"/>
      <c r="DZP192" s="376"/>
      <c r="DZQ192" s="376"/>
      <c r="DZR192" s="376"/>
      <c r="DZS192" s="321"/>
      <c r="DZT192" s="321"/>
      <c r="DZU192" s="321"/>
      <c r="DZV192" s="376"/>
      <c r="DZW192" s="321"/>
      <c r="DZX192" s="321"/>
      <c r="DZY192" s="321"/>
      <c r="DZZ192" s="321"/>
      <c r="EAA192" s="376"/>
      <c r="EAB192" s="319"/>
      <c r="EAC192" s="319"/>
      <c r="EAD192" s="319"/>
      <c r="EAE192" s="333"/>
      <c r="EAF192" s="376"/>
      <c r="EAG192" s="376"/>
      <c r="EAH192" s="376"/>
      <c r="EAI192" s="321"/>
      <c r="EAJ192" s="321"/>
      <c r="EAK192" s="321"/>
      <c r="EAL192" s="376"/>
      <c r="EAM192" s="321"/>
      <c r="EAN192" s="321"/>
      <c r="EAO192" s="321"/>
      <c r="EAP192" s="321"/>
      <c r="EAQ192" s="376"/>
      <c r="EAR192" s="319"/>
      <c r="EAS192" s="319"/>
      <c r="EAT192" s="319"/>
      <c r="EAU192" s="333"/>
      <c r="EAV192" s="376"/>
      <c r="EAW192" s="376"/>
      <c r="EAX192" s="376"/>
      <c r="EAY192" s="321"/>
      <c r="EAZ192" s="321"/>
      <c r="EBA192" s="321"/>
      <c r="EBB192" s="376"/>
      <c r="EBC192" s="321"/>
      <c r="EBD192" s="321"/>
      <c r="EBE192" s="321"/>
      <c r="EBF192" s="321"/>
      <c r="EBG192" s="376"/>
      <c r="EBH192" s="319"/>
      <c r="EBI192" s="319"/>
      <c r="EBJ192" s="319"/>
      <c r="EBK192" s="333"/>
      <c r="EBL192" s="376"/>
      <c r="EBM192" s="376"/>
      <c r="EBN192" s="376"/>
      <c r="EBO192" s="321"/>
      <c r="EBP192" s="321"/>
      <c r="EBQ192" s="321"/>
      <c r="EBR192" s="376"/>
      <c r="EBS192" s="321"/>
      <c r="EBT192" s="321"/>
      <c r="EBU192" s="321"/>
      <c r="EBV192" s="321"/>
      <c r="EBW192" s="376"/>
      <c r="EBX192" s="319"/>
      <c r="EBY192" s="319"/>
      <c r="EBZ192" s="319"/>
      <c r="ECA192" s="333"/>
      <c r="ECB192" s="376"/>
      <c r="ECC192" s="376"/>
      <c r="ECD192" s="376"/>
      <c r="ECE192" s="321"/>
      <c r="ECF192" s="321"/>
      <c r="ECG192" s="321"/>
      <c r="ECH192" s="376"/>
      <c r="ECI192" s="321"/>
      <c r="ECJ192" s="321"/>
      <c r="ECK192" s="321"/>
      <c r="ECL192" s="321"/>
      <c r="ECM192" s="376"/>
      <c r="ECN192" s="319"/>
      <c r="ECO192" s="319"/>
      <c r="ECP192" s="319"/>
      <c r="ECQ192" s="333"/>
      <c r="ECR192" s="376"/>
      <c r="ECS192" s="376"/>
      <c r="ECT192" s="376"/>
      <c r="ECU192" s="321"/>
      <c r="ECV192" s="321"/>
      <c r="ECW192" s="321"/>
      <c r="ECX192" s="376"/>
      <c r="ECY192" s="321"/>
      <c r="ECZ192" s="321"/>
      <c r="EDA192" s="321"/>
      <c r="EDB192" s="321"/>
      <c r="EDC192" s="376"/>
      <c r="EDD192" s="319"/>
      <c r="EDE192" s="319"/>
      <c r="EDF192" s="319"/>
      <c r="EDG192" s="333"/>
      <c r="EDH192" s="376"/>
      <c r="EDI192" s="376"/>
      <c r="EDJ192" s="376"/>
      <c r="EDK192" s="321"/>
      <c r="EDL192" s="321"/>
      <c r="EDM192" s="321"/>
      <c r="EDN192" s="376"/>
      <c r="EDO192" s="321"/>
      <c r="EDP192" s="321"/>
      <c r="EDQ192" s="321"/>
      <c r="EDR192" s="321"/>
      <c r="EDS192" s="376"/>
      <c r="EDT192" s="319"/>
      <c r="EDU192" s="319"/>
      <c r="EDV192" s="319"/>
      <c r="EDW192" s="333"/>
      <c r="EDX192" s="376"/>
      <c r="EDY192" s="376"/>
      <c r="EDZ192" s="376"/>
      <c r="EEA192" s="321"/>
      <c r="EEB192" s="321"/>
      <c r="EEC192" s="321"/>
      <c r="EED192" s="376"/>
      <c r="EEE192" s="321"/>
      <c r="EEF192" s="321"/>
      <c r="EEG192" s="321"/>
      <c r="EEH192" s="321"/>
      <c r="EEI192" s="376"/>
      <c r="EEJ192" s="319"/>
      <c r="EEK192" s="319"/>
      <c r="EEL192" s="319"/>
      <c r="EEM192" s="333"/>
      <c r="EEN192" s="376"/>
      <c r="EEO192" s="376"/>
      <c r="EEP192" s="376"/>
      <c r="EEQ192" s="321"/>
      <c r="EER192" s="321"/>
      <c r="EES192" s="321"/>
      <c r="EET192" s="376"/>
      <c r="EEU192" s="321"/>
      <c r="EEV192" s="321"/>
      <c r="EEW192" s="321"/>
      <c r="EEX192" s="321"/>
      <c r="EEY192" s="376"/>
      <c r="EEZ192" s="319"/>
      <c r="EFA192" s="319"/>
      <c r="EFB192" s="319"/>
      <c r="EFC192" s="333"/>
      <c r="EFD192" s="376"/>
      <c r="EFE192" s="376"/>
      <c r="EFF192" s="376"/>
      <c r="EFG192" s="321"/>
      <c r="EFH192" s="321"/>
      <c r="EFI192" s="321"/>
      <c r="EFJ192" s="376"/>
      <c r="EFK192" s="321"/>
      <c r="EFL192" s="321"/>
      <c r="EFM192" s="321"/>
      <c r="EFN192" s="321"/>
      <c r="EFO192" s="376"/>
      <c r="EFP192" s="319"/>
      <c r="EFQ192" s="319"/>
      <c r="EFR192" s="319"/>
      <c r="EFS192" s="333"/>
      <c r="EFT192" s="376"/>
      <c r="EFU192" s="376"/>
      <c r="EFV192" s="376"/>
      <c r="EFW192" s="321"/>
      <c r="EFX192" s="321"/>
      <c r="EFY192" s="321"/>
      <c r="EFZ192" s="376"/>
      <c r="EGA192" s="321"/>
      <c r="EGB192" s="321"/>
      <c r="EGC192" s="321"/>
      <c r="EGD192" s="321"/>
      <c r="EGE192" s="376"/>
      <c r="EGF192" s="319"/>
      <c r="EGG192" s="319"/>
      <c r="EGH192" s="319"/>
      <c r="EGI192" s="333"/>
      <c r="EGJ192" s="376"/>
      <c r="EGK192" s="376"/>
      <c r="EGL192" s="376"/>
      <c r="EGM192" s="321"/>
      <c r="EGN192" s="321"/>
      <c r="EGO192" s="321"/>
      <c r="EGP192" s="376"/>
      <c r="EGQ192" s="321"/>
      <c r="EGR192" s="321"/>
      <c r="EGS192" s="321"/>
      <c r="EGT192" s="321"/>
      <c r="EGU192" s="376"/>
      <c r="EGV192" s="319"/>
      <c r="EGW192" s="319"/>
      <c r="EGX192" s="319"/>
      <c r="EGY192" s="333"/>
      <c r="EGZ192" s="376"/>
      <c r="EHA192" s="376"/>
      <c r="EHB192" s="376"/>
      <c r="EHC192" s="321"/>
      <c r="EHD192" s="321"/>
      <c r="EHE192" s="321"/>
      <c r="EHF192" s="376"/>
      <c r="EHG192" s="321"/>
      <c r="EHH192" s="321"/>
      <c r="EHI192" s="321"/>
      <c r="EHJ192" s="321"/>
      <c r="EHK192" s="376"/>
      <c r="EHL192" s="319"/>
      <c r="EHM192" s="319"/>
      <c r="EHN192" s="319"/>
      <c r="EHO192" s="333"/>
      <c r="EHP192" s="376"/>
      <c r="EHQ192" s="376"/>
      <c r="EHR192" s="376"/>
      <c r="EHS192" s="321"/>
      <c r="EHT192" s="321"/>
      <c r="EHU192" s="321"/>
      <c r="EHV192" s="376"/>
      <c r="EHW192" s="321"/>
      <c r="EHX192" s="321"/>
      <c r="EHY192" s="321"/>
      <c r="EHZ192" s="321"/>
      <c r="EIA192" s="376"/>
      <c r="EIB192" s="319"/>
      <c r="EIC192" s="319"/>
      <c r="EID192" s="319"/>
      <c r="EIE192" s="333"/>
      <c r="EIF192" s="376"/>
      <c r="EIG192" s="376"/>
      <c r="EIH192" s="376"/>
      <c r="EII192" s="321"/>
      <c r="EIJ192" s="321"/>
      <c r="EIK192" s="321"/>
      <c r="EIL192" s="376"/>
      <c r="EIM192" s="321"/>
      <c r="EIN192" s="321"/>
      <c r="EIO192" s="321"/>
      <c r="EIP192" s="321"/>
      <c r="EIQ192" s="376"/>
      <c r="EIR192" s="319"/>
      <c r="EIS192" s="319"/>
      <c r="EIT192" s="319"/>
      <c r="EIU192" s="333"/>
      <c r="EIV192" s="376"/>
      <c r="EIW192" s="376"/>
      <c r="EIX192" s="376"/>
      <c r="EIY192" s="321"/>
      <c r="EIZ192" s="321"/>
      <c r="EJA192" s="321"/>
      <c r="EJB192" s="376"/>
      <c r="EJC192" s="321"/>
      <c r="EJD192" s="321"/>
      <c r="EJE192" s="321"/>
      <c r="EJF192" s="321"/>
      <c r="EJG192" s="376"/>
      <c r="EJH192" s="319"/>
      <c r="EJI192" s="319"/>
      <c r="EJJ192" s="319"/>
      <c r="EJK192" s="333"/>
      <c r="EJL192" s="376"/>
      <c r="EJM192" s="376"/>
      <c r="EJN192" s="376"/>
      <c r="EJO192" s="321"/>
      <c r="EJP192" s="321"/>
      <c r="EJQ192" s="321"/>
      <c r="EJR192" s="376"/>
      <c r="EJS192" s="321"/>
      <c r="EJT192" s="321"/>
      <c r="EJU192" s="321"/>
      <c r="EJV192" s="321"/>
      <c r="EJW192" s="376"/>
      <c r="EJX192" s="319"/>
      <c r="EJY192" s="319"/>
      <c r="EJZ192" s="319"/>
      <c r="EKA192" s="333"/>
      <c r="EKB192" s="376"/>
      <c r="EKC192" s="376"/>
      <c r="EKD192" s="376"/>
      <c r="EKE192" s="321"/>
      <c r="EKF192" s="321"/>
      <c r="EKG192" s="321"/>
      <c r="EKH192" s="376"/>
      <c r="EKI192" s="321"/>
      <c r="EKJ192" s="321"/>
      <c r="EKK192" s="321"/>
      <c r="EKL192" s="321"/>
      <c r="EKM192" s="376"/>
      <c r="EKN192" s="319"/>
      <c r="EKO192" s="319"/>
      <c r="EKP192" s="319"/>
      <c r="EKQ192" s="333"/>
      <c r="EKR192" s="376"/>
      <c r="EKS192" s="376"/>
      <c r="EKT192" s="376"/>
      <c r="EKU192" s="321"/>
      <c r="EKV192" s="321"/>
      <c r="EKW192" s="321"/>
      <c r="EKX192" s="376"/>
      <c r="EKY192" s="321"/>
      <c r="EKZ192" s="321"/>
      <c r="ELA192" s="321"/>
      <c r="ELB192" s="321"/>
      <c r="ELC192" s="376"/>
      <c r="ELD192" s="319"/>
      <c r="ELE192" s="319"/>
      <c r="ELF192" s="319"/>
      <c r="ELG192" s="333"/>
      <c r="ELH192" s="376"/>
      <c r="ELI192" s="376"/>
      <c r="ELJ192" s="376"/>
      <c r="ELK192" s="321"/>
      <c r="ELL192" s="321"/>
      <c r="ELM192" s="321"/>
      <c r="ELN192" s="376"/>
      <c r="ELO192" s="321"/>
      <c r="ELP192" s="321"/>
      <c r="ELQ192" s="321"/>
      <c r="ELR192" s="321"/>
      <c r="ELS192" s="376"/>
      <c r="ELT192" s="319"/>
      <c r="ELU192" s="319"/>
      <c r="ELV192" s="319"/>
      <c r="ELW192" s="333"/>
      <c r="ELX192" s="376"/>
      <c r="ELY192" s="376"/>
      <c r="ELZ192" s="376"/>
      <c r="EMA192" s="321"/>
      <c r="EMB192" s="321"/>
      <c r="EMC192" s="321"/>
      <c r="EMD192" s="376"/>
      <c r="EME192" s="321"/>
      <c r="EMF192" s="321"/>
      <c r="EMG192" s="321"/>
      <c r="EMH192" s="321"/>
      <c r="EMI192" s="376"/>
      <c r="EMJ192" s="319"/>
      <c r="EMK192" s="319"/>
      <c r="EML192" s="319"/>
      <c r="EMM192" s="333"/>
      <c r="EMN192" s="376"/>
      <c r="EMO192" s="376"/>
      <c r="EMP192" s="376"/>
      <c r="EMQ192" s="321"/>
      <c r="EMR192" s="321"/>
      <c r="EMS192" s="321"/>
      <c r="EMT192" s="376"/>
      <c r="EMU192" s="321"/>
      <c r="EMV192" s="321"/>
      <c r="EMW192" s="321"/>
      <c r="EMX192" s="321"/>
      <c r="EMY192" s="376"/>
      <c r="EMZ192" s="319"/>
      <c r="ENA192" s="319"/>
      <c r="ENB192" s="319"/>
      <c r="ENC192" s="333"/>
      <c r="END192" s="376"/>
      <c r="ENE192" s="376"/>
      <c r="ENF192" s="376"/>
      <c r="ENG192" s="321"/>
      <c r="ENH192" s="321"/>
      <c r="ENI192" s="321"/>
      <c r="ENJ192" s="376"/>
      <c r="ENK192" s="321"/>
      <c r="ENL192" s="321"/>
      <c r="ENM192" s="321"/>
      <c r="ENN192" s="321"/>
      <c r="ENO192" s="376"/>
      <c r="ENP192" s="319"/>
      <c r="ENQ192" s="319"/>
      <c r="ENR192" s="319"/>
      <c r="ENS192" s="333"/>
      <c r="ENT192" s="376"/>
      <c r="ENU192" s="376"/>
      <c r="ENV192" s="376"/>
      <c r="ENW192" s="321"/>
      <c r="ENX192" s="321"/>
      <c r="ENY192" s="321"/>
      <c r="ENZ192" s="376"/>
      <c r="EOA192" s="321"/>
      <c r="EOB192" s="321"/>
      <c r="EOC192" s="321"/>
      <c r="EOD192" s="321"/>
      <c r="EOE192" s="376"/>
      <c r="EOF192" s="319"/>
      <c r="EOG192" s="319"/>
      <c r="EOH192" s="319"/>
      <c r="EOI192" s="333"/>
      <c r="EOJ192" s="376"/>
      <c r="EOK192" s="376"/>
      <c r="EOL192" s="376"/>
      <c r="EOM192" s="321"/>
      <c r="EON192" s="321"/>
      <c r="EOO192" s="321"/>
      <c r="EOP192" s="376"/>
      <c r="EOQ192" s="321"/>
      <c r="EOR192" s="321"/>
      <c r="EOS192" s="321"/>
      <c r="EOT192" s="321"/>
      <c r="EOU192" s="376"/>
      <c r="EOV192" s="319"/>
      <c r="EOW192" s="319"/>
      <c r="EOX192" s="319"/>
      <c r="EOY192" s="333"/>
      <c r="EOZ192" s="376"/>
      <c r="EPA192" s="376"/>
      <c r="EPB192" s="376"/>
      <c r="EPC192" s="321"/>
      <c r="EPD192" s="321"/>
      <c r="EPE192" s="321"/>
      <c r="EPF192" s="376"/>
      <c r="EPG192" s="321"/>
      <c r="EPH192" s="321"/>
      <c r="EPI192" s="321"/>
      <c r="EPJ192" s="321"/>
      <c r="EPK192" s="376"/>
      <c r="EPL192" s="319"/>
      <c r="EPM192" s="319"/>
      <c r="EPN192" s="319"/>
      <c r="EPO192" s="333"/>
      <c r="EPP192" s="376"/>
      <c r="EPQ192" s="376"/>
      <c r="EPR192" s="376"/>
      <c r="EPS192" s="321"/>
      <c r="EPT192" s="321"/>
      <c r="EPU192" s="321"/>
      <c r="EPV192" s="376"/>
      <c r="EPW192" s="321"/>
      <c r="EPX192" s="321"/>
      <c r="EPY192" s="321"/>
      <c r="EPZ192" s="321"/>
      <c r="EQA192" s="376"/>
      <c r="EQB192" s="319"/>
      <c r="EQC192" s="319"/>
      <c r="EQD192" s="319"/>
      <c r="EQE192" s="333"/>
      <c r="EQF192" s="376"/>
      <c r="EQG192" s="376"/>
      <c r="EQH192" s="376"/>
      <c r="EQI192" s="321"/>
      <c r="EQJ192" s="321"/>
      <c r="EQK192" s="321"/>
      <c r="EQL192" s="376"/>
      <c r="EQM192" s="321"/>
      <c r="EQN192" s="321"/>
      <c r="EQO192" s="321"/>
      <c r="EQP192" s="321"/>
      <c r="EQQ192" s="376"/>
      <c r="EQR192" s="319"/>
      <c r="EQS192" s="319"/>
      <c r="EQT192" s="319"/>
      <c r="EQU192" s="333"/>
      <c r="EQV192" s="376"/>
      <c r="EQW192" s="376"/>
      <c r="EQX192" s="376"/>
      <c r="EQY192" s="321"/>
      <c r="EQZ192" s="321"/>
      <c r="ERA192" s="321"/>
      <c r="ERB192" s="376"/>
      <c r="ERC192" s="321"/>
      <c r="ERD192" s="321"/>
      <c r="ERE192" s="321"/>
      <c r="ERF192" s="321"/>
      <c r="ERG192" s="376"/>
      <c r="ERH192" s="319"/>
      <c r="ERI192" s="319"/>
      <c r="ERJ192" s="319"/>
      <c r="ERK192" s="333"/>
      <c r="ERL192" s="376"/>
      <c r="ERM192" s="376"/>
      <c r="ERN192" s="376"/>
      <c r="ERO192" s="321"/>
      <c r="ERP192" s="321"/>
      <c r="ERQ192" s="321"/>
      <c r="ERR192" s="376"/>
      <c r="ERS192" s="321"/>
      <c r="ERT192" s="321"/>
      <c r="ERU192" s="321"/>
      <c r="ERV192" s="321"/>
      <c r="ERW192" s="376"/>
      <c r="ERX192" s="319"/>
      <c r="ERY192" s="319"/>
      <c r="ERZ192" s="319"/>
      <c r="ESA192" s="333"/>
      <c r="ESB192" s="376"/>
      <c r="ESC192" s="376"/>
      <c r="ESD192" s="376"/>
      <c r="ESE192" s="321"/>
      <c r="ESF192" s="321"/>
      <c r="ESG192" s="321"/>
      <c r="ESH192" s="376"/>
      <c r="ESI192" s="321"/>
      <c r="ESJ192" s="321"/>
      <c r="ESK192" s="321"/>
      <c r="ESL192" s="321"/>
      <c r="ESM192" s="376"/>
      <c r="ESN192" s="319"/>
      <c r="ESO192" s="319"/>
      <c r="ESP192" s="319"/>
      <c r="ESQ192" s="333"/>
      <c r="ESR192" s="376"/>
      <c r="ESS192" s="376"/>
      <c r="EST192" s="376"/>
      <c r="ESU192" s="321"/>
      <c r="ESV192" s="321"/>
      <c r="ESW192" s="321"/>
      <c r="ESX192" s="376"/>
      <c r="ESY192" s="321"/>
      <c r="ESZ192" s="321"/>
      <c r="ETA192" s="321"/>
      <c r="ETB192" s="321"/>
      <c r="ETC192" s="376"/>
      <c r="ETD192" s="319"/>
      <c r="ETE192" s="319"/>
      <c r="ETF192" s="319"/>
      <c r="ETG192" s="333"/>
      <c r="ETH192" s="376"/>
      <c r="ETI192" s="376"/>
      <c r="ETJ192" s="376"/>
      <c r="ETK192" s="321"/>
      <c r="ETL192" s="321"/>
      <c r="ETM192" s="321"/>
      <c r="ETN192" s="376"/>
      <c r="ETO192" s="321"/>
      <c r="ETP192" s="321"/>
      <c r="ETQ192" s="321"/>
      <c r="ETR192" s="321"/>
      <c r="ETS192" s="376"/>
      <c r="ETT192" s="319"/>
      <c r="ETU192" s="319"/>
      <c r="ETV192" s="319"/>
      <c r="ETW192" s="333"/>
      <c r="ETX192" s="376"/>
      <c r="ETY192" s="376"/>
      <c r="ETZ192" s="376"/>
      <c r="EUA192" s="321"/>
      <c r="EUB192" s="321"/>
      <c r="EUC192" s="321"/>
      <c r="EUD192" s="376"/>
      <c r="EUE192" s="321"/>
      <c r="EUF192" s="321"/>
      <c r="EUG192" s="321"/>
      <c r="EUH192" s="321"/>
      <c r="EUI192" s="376"/>
      <c r="EUJ192" s="319"/>
      <c r="EUK192" s="319"/>
      <c r="EUL192" s="319"/>
      <c r="EUM192" s="333"/>
      <c r="EUN192" s="376"/>
      <c r="EUO192" s="376"/>
      <c r="EUP192" s="376"/>
      <c r="EUQ192" s="321"/>
      <c r="EUR192" s="321"/>
      <c r="EUS192" s="321"/>
      <c r="EUT192" s="376"/>
      <c r="EUU192" s="321"/>
      <c r="EUV192" s="321"/>
      <c r="EUW192" s="321"/>
      <c r="EUX192" s="321"/>
      <c r="EUY192" s="376"/>
      <c r="EUZ192" s="319"/>
      <c r="EVA192" s="319"/>
      <c r="EVB192" s="319"/>
      <c r="EVC192" s="333"/>
      <c r="EVD192" s="376"/>
      <c r="EVE192" s="376"/>
      <c r="EVF192" s="376"/>
      <c r="EVG192" s="321"/>
      <c r="EVH192" s="321"/>
      <c r="EVI192" s="321"/>
      <c r="EVJ192" s="376"/>
      <c r="EVK192" s="321"/>
      <c r="EVL192" s="321"/>
      <c r="EVM192" s="321"/>
      <c r="EVN192" s="321"/>
      <c r="EVO192" s="376"/>
      <c r="EVP192" s="319"/>
      <c r="EVQ192" s="319"/>
      <c r="EVR192" s="319"/>
      <c r="EVS192" s="333"/>
      <c r="EVT192" s="376"/>
      <c r="EVU192" s="376"/>
      <c r="EVV192" s="376"/>
      <c r="EVW192" s="321"/>
      <c r="EVX192" s="321"/>
      <c r="EVY192" s="321"/>
      <c r="EVZ192" s="376"/>
      <c r="EWA192" s="321"/>
      <c r="EWB192" s="321"/>
      <c r="EWC192" s="321"/>
      <c r="EWD192" s="321"/>
      <c r="EWE192" s="376"/>
      <c r="EWF192" s="319"/>
      <c r="EWG192" s="319"/>
      <c r="EWH192" s="319"/>
      <c r="EWI192" s="333"/>
      <c r="EWJ192" s="376"/>
      <c r="EWK192" s="376"/>
      <c r="EWL192" s="376"/>
      <c r="EWM192" s="321"/>
      <c r="EWN192" s="321"/>
      <c r="EWO192" s="321"/>
      <c r="EWP192" s="376"/>
      <c r="EWQ192" s="321"/>
      <c r="EWR192" s="321"/>
      <c r="EWS192" s="321"/>
      <c r="EWT192" s="321"/>
      <c r="EWU192" s="376"/>
      <c r="EWV192" s="319"/>
      <c r="EWW192" s="319"/>
      <c r="EWX192" s="319"/>
      <c r="EWY192" s="333"/>
      <c r="EWZ192" s="376"/>
      <c r="EXA192" s="376"/>
      <c r="EXB192" s="376"/>
      <c r="EXC192" s="321"/>
      <c r="EXD192" s="321"/>
      <c r="EXE192" s="321"/>
      <c r="EXF192" s="376"/>
      <c r="EXG192" s="321"/>
      <c r="EXH192" s="321"/>
      <c r="EXI192" s="321"/>
      <c r="EXJ192" s="321"/>
      <c r="EXK192" s="376"/>
      <c r="EXL192" s="319"/>
      <c r="EXM192" s="319"/>
      <c r="EXN192" s="319"/>
      <c r="EXO192" s="333"/>
      <c r="EXP192" s="376"/>
      <c r="EXQ192" s="376"/>
      <c r="EXR192" s="376"/>
      <c r="EXS192" s="321"/>
      <c r="EXT192" s="321"/>
      <c r="EXU192" s="321"/>
      <c r="EXV192" s="376"/>
      <c r="EXW192" s="321"/>
      <c r="EXX192" s="321"/>
      <c r="EXY192" s="321"/>
      <c r="EXZ192" s="321"/>
      <c r="EYA192" s="376"/>
      <c r="EYB192" s="319"/>
      <c r="EYC192" s="319"/>
      <c r="EYD192" s="319"/>
      <c r="EYE192" s="333"/>
      <c r="EYF192" s="376"/>
      <c r="EYG192" s="376"/>
      <c r="EYH192" s="376"/>
      <c r="EYI192" s="321"/>
      <c r="EYJ192" s="321"/>
      <c r="EYK192" s="321"/>
      <c r="EYL192" s="376"/>
      <c r="EYM192" s="321"/>
      <c r="EYN192" s="321"/>
      <c r="EYO192" s="321"/>
      <c r="EYP192" s="321"/>
      <c r="EYQ192" s="376"/>
      <c r="EYR192" s="319"/>
      <c r="EYS192" s="319"/>
      <c r="EYT192" s="319"/>
      <c r="EYU192" s="333"/>
      <c r="EYV192" s="376"/>
      <c r="EYW192" s="376"/>
      <c r="EYX192" s="376"/>
      <c r="EYY192" s="321"/>
      <c r="EYZ192" s="321"/>
      <c r="EZA192" s="321"/>
      <c r="EZB192" s="376"/>
      <c r="EZC192" s="321"/>
      <c r="EZD192" s="321"/>
      <c r="EZE192" s="321"/>
      <c r="EZF192" s="321"/>
      <c r="EZG192" s="376"/>
      <c r="EZH192" s="319"/>
      <c r="EZI192" s="319"/>
      <c r="EZJ192" s="319"/>
      <c r="EZK192" s="333"/>
      <c r="EZL192" s="376"/>
      <c r="EZM192" s="376"/>
      <c r="EZN192" s="376"/>
      <c r="EZO192" s="321"/>
      <c r="EZP192" s="321"/>
      <c r="EZQ192" s="321"/>
      <c r="EZR192" s="376"/>
      <c r="EZS192" s="321"/>
      <c r="EZT192" s="321"/>
      <c r="EZU192" s="321"/>
      <c r="EZV192" s="321"/>
      <c r="EZW192" s="376"/>
      <c r="EZX192" s="319"/>
      <c r="EZY192" s="319"/>
      <c r="EZZ192" s="319"/>
      <c r="FAA192" s="333"/>
      <c r="FAB192" s="376"/>
      <c r="FAC192" s="376"/>
      <c r="FAD192" s="376"/>
      <c r="FAE192" s="321"/>
      <c r="FAF192" s="321"/>
      <c r="FAG192" s="321"/>
      <c r="FAH192" s="376"/>
      <c r="FAI192" s="321"/>
      <c r="FAJ192" s="321"/>
      <c r="FAK192" s="321"/>
      <c r="FAL192" s="321"/>
      <c r="FAM192" s="376"/>
      <c r="FAN192" s="319"/>
      <c r="FAO192" s="319"/>
      <c r="FAP192" s="319"/>
      <c r="FAQ192" s="333"/>
      <c r="FAR192" s="376"/>
      <c r="FAS192" s="376"/>
      <c r="FAT192" s="376"/>
      <c r="FAU192" s="321"/>
      <c r="FAV192" s="321"/>
      <c r="FAW192" s="321"/>
      <c r="FAX192" s="376"/>
      <c r="FAY192" s="321"/>
      <c r="FAZ192" s="321"/>
      <c r="FBA192" s="321"/>
      <c r="FBB192" s="321"/>
      <c r="FBC192" s="376"/>
      <c r="FBD192" s="319"/>
      <c r="FBE192" s="319"/>
      <c r="FBF192" s="319"/>
      <c r="FBG192" s="333"/>
      <c r="FBH192" s="376"/>
      <c r="FBI192" s="376"/>
      <c r="FBJ192" s="376"/>
      <c r="FBK192" s="321"/>
      <c r="FBL192" s="321"/>
      <c r="FBM192" s="321"/>
      <c r="FBN192" s="376"/>
      <c r="FBO192" s="321"/>
      <c r="FBP192" s="321"/>
      <c r="FBQ192" s="321"/>
      <c r="FBR192" s="321"/>
      <c r="FBS192" s="376"/>
      <c r="FBT192" s="319"/>
      <c r="FBU192" s="319"/>
      <c r="FBV192" s="319"/>
      <c r="FBW192" s="333"/>
      <c r="FBX192" s="376"/>
      <c r="FBY192" s="376"/>
      <c r="FBZ192" s="376"/>
      <c r="FCA192" s="321"/>
      <c r="FCB192" s="321"/>
      <c r="FCC192" s="321"/>
      <c r="FCD192" s="376"/>
      <c r="FCE192" s="321"/>
      <c r="FCF192" s="321"/>
      <c r="FCG192" s="321"/>
      <c r="FCH192" s="321"/>
      <c r="FCI192" s="376"/>
      <c r="FCJ192" s="319"/>
      <c r="FCK192" s="319"/>
      <c r="FCL192" s="319"/>
      <c r="FCM192" s="333"/>
      <c r="FCN192" s="376"/>
      <c r="FCO192" s="376"/>
      <c r="FCP192" s="376"/>
      <c r="FCQ192" s="321"/>
      <c r="FCR192" s="321"/>
      <c r="FCS192" s="321"/>
      <c r="FCT192" s="376"/>
      <c r="FCU192" s="321"/>
      <c r="FCV192" s="321"/>
      <c r="FCW192" s="321"/>
      <c r="FCX192" s="321"/>
      <c r="FCY192" s="376"/>
      <c r="FCZ192" s="319"/>
      <c r="FDA192" s="319"/>
      <c r="FDB192" s="319"/>
      <c r="FDC192" s="333"/>
      <c r="FDD192" s="376"/>
      <c r="FDE192" s="376"/>
      <c r="FDF192" s="376"/>
      <c r="FDG192" s="321"/>
      <c r="FDH192" s="321"/>
      <c r="FDI192" s="321"/>
      <c r="FDJ192" s="376"/>
      <c r="FDK192" s="321"/>
      <c r="FDL192" s="321"/>
      <c r="FDM192" s="321"/>
      <c r="FDN192" s="321"/>
      <c r="FDO192" s="376"/>
      <c r="FDP192" s="319"/>
      <c r="FDQ192" s="319"/>
      <c r="FDR192" s="319"/>
      <c r="FDS192" s="333"/>
      <c r="FDT192" s="376"/>
      <c r="FDU192" s="376"/>
      <c r="FDV192" s="376"/>
      <c r="FDW192" s="321"/>
      <c r="FDX192" s="321"/>
      <c r="FDY192" s="321"/>
      <c r="FDZ192" s="376"/>
      <c r="FEA192" s="321"/>
      <c r="FEB192" s="321"/>
      <c r="FEC192" s="321"/>
      <c r="FED192" s="321"/>
      <c r="FEE192" s="376"/>
      <c r="FEF192" s="319"/>
      <c r="FEG192" s="319"/>
      <c r="FEH192" s="319"/>
      <c r="FEI192" s="333"/>
      <c r="FEJ192" s="376"/>
      <c r="FEK192" s="376"/>
      <c r="FEL192" s="376"/>
      <c r="FEM192" s="321"/>
      <c r="FEN192" s="321"/>
      <c r="FEO192" s="321"/>
      <c r="FEP192" s="376"/>
      <c r="FEQ192" s="321"/>
      <c r="FER192" s="321"/>
      <c r="FES192" s="321"/>
      <c r="FET192" s="321"/>
      <c r="FEU192" s="376"/>
      <c r="FEV192" s="319"/>
      <c r="FEW192" s="319"/>
      <c r="FEX192" s="319"/>
      <c r="FEY192" s="333"/>
      <c r="FEZ192" s="376"/>
      <c r="FFA192" s="376"/>
      <c r="FFB192" s="376"/>
      <c r="FFC192" s="321"/>
      <c r="FFD192" s="321"/>
      <c r="FFE192" s="321"/>
      <c r="FFF192" s="376"/>
      <c r="FFG192" s="321"/>
      <c r="FFH192" s="321"/>
      <c r="FFI192" s="321"/>
      <c r="FFJ192" s="321"/>
      <c r="FFK192" s="376"/>
      <c r="FFL192" s="319"/>
      <c r="FFM192" s="319"/>
      <c r="FFN192" s="319"/>
      <c r="FFO192" s="333"/>
      <c r="FFP192" s="376"/>
      <c r="FFQ192" s="376"/>
      <c r="FFR192" s="376"/>
      <c r="FFS192" s="321"/>
      <c r="FFT192" s="321"/>
      <c r="FFU192" s="321"/>
      <c r="FFV192" s="376"/>
      <c r="FFW192" s="321"/>
      <c r="FFX192" s="321"/>
      <c r="FFY192" s="321"/>
      <c r="FFZ192" s="321"/>
      <c r="FGA192" s="376"/>
      <c r="FGB192" s="319"/>
      <c r="FGC192" s="319"/>
      <c r="FGD192" s="319"/>
      <c r="FGE192" s="333"/>
      <c r="FGF192" s="376"/>
      <c r="FGG192" s="376"/>
      <c r="FGH192" s="376"/>
      <c r="FGI192" s="321"/>
      <c r="FGJ192" s="321"/>
      <c r="FGK192" s="321"/>
      <c r="FGL192" s="376"/>
      <c r="FGM192" s="321"/>
      <c r="FGN192" s="321"/>
      <c r="FGO192" s="321"/>
      <c r="FGP192" s="321"/>
      <c r="FGQ192" s="376"/>
      <c r="FGR192" s="319"/>
      <c r="FGS192" s="319"/>
      <c r="FGT192" s="319"/>
      <c r="FGU192" s="333"/>
      <c r="FGV192" s="376"/>
      <c r="FGW192" s="376"/>
      <c r="FGX192" s="376"/>
      <c r="FGY192" s="321"/>
      <c r="FGZ192" s="321"/>
      <c r="FHA192" s="321"/>
      <c r="FHB192" s="376"/>
      <c r="FHC192" s="321"/>
      <c r="FHD192" s="321"/>
      <c r="FHE192" s="321"/>
      <c r="FHF192" s="321"/>
      <c r="FHG192" s="376"/>
      <c r="FHH192" s="319"/>
      <c r="FHI192" s="319"/>
      <c r="FHJ192" s="319"/>
      <c r="FHK192" s="333"/>
      <c r="FHL192" s="376"/>
      <c r="FHM192" s="376"/>
      <c r="FHN192" s="376"/>
      <c r="FHO192" s="321"/>
      <c r="FHP192" s="321"/>
      <c r="FHQ192" s="321"/>
      <c r="FHR192" s="376"/>
      <c r="FHS192" s="321"/>
      <c r="FHT192" s="321"/>
      <c r="FHU192" s="321"/>
      <c r="FHV192" s="321"/>
      <c r="FHW192" s="376"/>
      <c r="FHX192" s="319"/>
      <c r="FHY192" s="319"/>
      <c r="FHZ192" s="319"/>
      <c r="FIA192" s="333"/>
      <c r="FIB192" s="376"/>
      <c r="FIC192" s="376"/>
      <c r="FID192" s="376"/>
      <c r="FIE192" s="321"/>
      <c r="FIF192" s="321"/>
      <c r="FIG192" s="321"/>
      <c r="FIH192" s="376"/>
      <c r="FII192" s="321"/>
      <c r="FIJ192" s="321"/>
      <c r="FIK192" s="321"/>
      <c r="FIL192" s="321"/>
      <c r="FIM192" s="376"/>
      <c r="FIN192" s="319"/>
      <c r="FIO192" s="319"/>
      <c r="FIP192" s="319"/>
      <c r="FIQ192" s="333"/>
      <c r="FIR192" s="376"/>
      <c r="FIS192" s="376"/>
      <c r="FIT192" s="376"/>
      <c r="FIU192" s="321"/>
      <c r="FIV192" s="321"/>
      <c r="FIW192" s="321"/>
      <c r="FIX192" s="376"/>
      <c r="FIY192" s="321"/>
      <c r="FIZ192" s="321"/>
      <c r="FJA192" s="321"/>
      <c r="FJB192" s="321"/>
      <c r="FJC192" s="376"/>
      <c r="FJD192" s="319"/>
      <c r="FJE192" s="319"/>
      <c r="FJF192" s="319"/>
      <c r="FJG192" s="333"/>
      <c r="FJH192" s="376"/>
      <c r="FJI192" s="376"/>
      <c r="FJJ192" s="376"/>
      <c r="FJK192" s="321"/>
      <c r="FJL192" s="321"/>
      <c r="FJM192" s="321"/>
      <c r="FJN192" s="376"/>
      <c r="FJO192" s="321"/>
      <c r="FJP192" s="321"/>
      <c r="FJQ192" s="321"/>
      <c r="FJR192" s="321"/>
      <c r="FJS192" s="376"/>
      <c r="FJT192" s="319"/>
      <c r="FJU192" s="319"/>
      <c r="FJV192" s="319"/>
      <c r="FJW192" s="333"/>
      <c r="FJX192" s="376"/>
      <c r="FJY192" s="376"/>
      <c r="FJZ192" s="376"/>
      <c r="FKA192" s="321"/>
      <c r="FKB192" s="321"/>
      <c r="FKC192" s="321"/>
      <c r="FKD192" s="376"/>
      <c r="FKE192" s="321"/>
      <c r="FKF192" s="321"/>
      <c r="FKG192" s="321"/>
      <c r="FKH192" s="321"/>
      <c r="FKI192" s="376"/>
      <c r="FKJ192" s="319"/>
      <c r="FKK192" s="319"/>
      <c r="FKL192" s="319"/>
      <c r="FKM192" s="333"/>
      <c r="FKN192" s="376"/>
      <c r="FKO192" s="376"/>
      <c r="FKP192" s="376"/>
      <c r="FKQ192" s="321"/>
      <c r="FKR192" s="321"/>
      <c r="FKS192" s="321"/>
      <c r="FKT192" s="376"/>
      <c r="FKU192" s="321"/>
      <c r="FKV192" s="321"/>
      <c r="FKW192" s="321"/>
      <c r="FKX192" s="321"/>
      <c r="FKY192" s="376"/>
      <c r="FKZ192" s="319"/>
      <c r="FLA192" s="319"/>
      <c r="FLB192" s="319"/>
      <c r="FLC192" s="333"/>
      <c r="FLD192" s="376"/>
      <c r="FLE192" s="376"/>
      <c r="FLF192" s="376"/>
      <c r="FLG192" s="321"/>
      <c r="FLH192" s="321"/>
      <c r="FLI192" s="321"/>
      <c r="FLJ192" s="376"/>
      <c r="FLK192" s="321"/>
      <c r="FLL192" s="321"/>
      <c r="FLM192" s="321"/>
      <c r="FLN192" s="321"/>
      <c r="FLO192" s="376"/>
      <c r="FLP192" s="319"/>
      <c r="FLQ192" s="319"/>
      <c r="FLR192" s="319"/>
      <c r="FLS192" s="333"/>
      <c r="FLT192" s="376"/>
      <c r="FLU192" s="376"/>
      <c r="FLV192" s="376"/>
      <c r="FLW192" s="321"/>
      <c r="FLX192" s="321"/>
      <c r="FLY192" s="321"/>
      <c r="FLZ192" s="376"/>
      <c r="FMA192" s="321"/>
      <c r="FMB192" s="321"/>
      <c r="FMC192" s="321"/>
      <c r="FMD192" s="321"/>
      <c r="FME192" s="376"/>
      <c r="FMF192" s="319"/>
      <c r="FMG192" s="319"/>
      <c r="FMH192" s="319"/>
      <c r="FMI192" s="333"/>
      <c r="FMJ192" s="376"/>
      <c r="FMK192" s="376"/>
      <c r="FML192" s="376"/>
      <c r="FMM192" s="321"/>
      <c r="FMN192" s="321"/>
      <c r="FMO192" s="321"/>
      <c r="FMP192" s="376"/>
      <c r="FMQ192" s="321"/>
      <c r="FMR192" s="321"/>
      <c r="FMS192" s="321"/>
      <c r="FMT192" s="321"/>
      <c r="FMU192" s="376"/>
      <c r="FMV192" s="319"/>
      <c r="FMW192" s="319"/>
      <c r="FMX192" s="319"/>
      <c r="FMY192" s="333"/>
      <c r="FMZ192" s="376"/>
      <c r="FNA192" s="376"/>
      <c r="FNB192" s="376"/>
      <c r="FNC192" s="321"/>
      <c r="FND192" s="321"/>
      <c r="FNE192" s="321"/>
      <c r="FNF192" s="376"/>
      <c r="FNG192" s="321"/>
      <c r="FNH192" s="321"/>
      <c r="FNI192" s="321"/>
      <c r="FNJ192" s="321"/>
      <c r="FNK192" s="376"/>
      <c r="FNL192" s="319"/>
      <c r="FNM192" s="319"/>
      <c r="FNN192" s="319"/>
      <c r="FNO192" s="333"/>
      <c r="FNP192" s="376"/>
      <c r="FNQ192" s="376"/>
      <c r="FNR192" s="376"/>
      <c r="FNS192" s="321"/>
      <c r="FNT192" s="321"/>
      <c r="FNU192" s="321"/>
      <c r="FNV192" s="376"/>
      <c r="FNW192" s="321"/>
      <c r="FNX192" s="321"/>
      <c r="FNY192" s="321"/>
      <c r="FNZ192" s="321"/>
      <c r="FOA192" s="376"/>
      <c r="FOB192" s="319"/>
      <c r="FOC192" s="319"/>
      <c r="FOD192" s="319"/>
      <c r="FOE192" s="333"/>
      <c r="FOF192" s="376"/>
      <c r="FOG192" s="376"/>
      <c r="FOH192" s="376"/>
      <c r="FOI192" s="321"/>
      <c r="FOJ192" s="321"/>
      <c r="FOK192" s="321"/>
      <c r="FOL192" s="376"/>
      <c r="FOM192" s="321"/>
      <c r="FON192" s="321"/>
      <c r="FOO192" s="321"/>
      <c r="FOP192" s="321"/>
      <c r="FOQ192" s="376"/>
      <c r="FOR192" s="319"/>
      <c r="FOS192" s="319"/>
      <c r="FOT192" s="319"/>
      <c r="FOU192" s="333"/>
      <c r="FOV192" s="376"/>
      <c r="FOW192" s="376"/>
      <c r="FOX192" s="376"/>
      <c r="FOY192" s="321"/>
      <c r="FOZ192" s="321"/>
      <c r="FPA192" s="321"/>
      <c r="FPB192" s="376"/>
      <c r="FPC192" s="321"/>
      <c r="FPD192" s="321"/>
      <c r="FPE192" s="321"/>
      <c r="FPF192" s="321"/>
      <c r="FPG192" s="376"/>
      <c r="FPH192" s="319"/>
      <c r="FPI192" s="319"/>
      <c r="FPJ192" s="319"/>
      <c r="FPK192" s="333"/>
      <c r="FPL192" s="376"/>
      <c r="FPM192" s="376"/>
      <c r="FPN192" s="376"/>
      <c r="FPO192" s="321"/>
      <c r="FPP192" s="321"/>
      <c r="FPQ192" s="321"/>
      <c r="FPR192" s="376"/>
      <c r="FPS192" s="321"/>
      <c r="FPT192" s="321"/>
      <c r="FPU192" s="321"/>
      <c r="FPV192" s="321"/>
      <c r="FPW192" s="376"/>
      <c r="FPX192" s="319"/>
      <c r="FPY192" s="319"/>
      <c r="FPZ192" s="319"/>
      <c r="FQA192" s="333"/>
      <c r="FQB192" s="376"/>
      <c r="FQC192" s="376"/>
      <c r="FQD192" s="376"/>
      <c r="FQE192" s="321"/>
      <c r="FQF192" s="321"/>
      <c r="FQG192" s="321"/>
      <c r="FQH192" s="376"/>
      <c r="FQI192" s="321"/>
      <c r="FQJ192" s="321"/>
      <c r="FQK192" s="321"/>
      <c r="FQL192" s="321"/>
      <c r="FQM192" s="376"/>
      <c r="FQN192" s="319"/>
      <c r="FQO192" s="319"/>
      <c r="FQP192" s="319"/>
      <c r="FQQ192" s="333"/>
      <c r="FQR192" s="376"/>
      <c r="FQS192" s="376"/>
      <c r="FQT192" s="376"/>
      <c r="FQU192" s="321"/>
      <c r="FQV192" s="321"/>
      <c r="FQW192" s="321"/>
      <c r="FQX192" s="376"/>
      <c r="FQY192" s="321"/>
      <c r="FQZ192" s="321"/>
      <c r="FRA192" s="321"/>
      <c r="FRB192" s="321"/>
      <c r="FRC192" s="376"/>
      <c r="FRD192" s="319"/>
      <c r="FRE192" s="319"/>
      <c r="FRF192" s="319"/>
      <c r="FRG192" s="333"/>
      <c r="FRH192" s="376"/>
      <c r="FRI192" s="376"/>
      <c r="FRJ192" s="376"/>
      <c r="FRK192" s="321"/>
      <c r="FRL192" s="321"/>
      <c r="FRM192" s="321"/>
      <c r="FRN192" s="376"/>
      <c r="FRO192" s="321"/>
      <c r="FRP192" s="321"/>
      <c r="FRQ192" s="321"/>
      <c r="FRR192" s="321"/>
      <c r="FRS192" s="376"/>
      <c r="FRT192" s="319"/>
      <c r="FRU192" s="319"/>
      <c r="FRV192" s="319"/>
      <c r="FRW192" s="333"/>
      <c r="FRX192" s="376"/>
      <c r="FRY192" s="376"/>
      <c r="FRZ192" s="376"/>
      <c r="FSA192" s="321"/>
      <c r="FSB192" s="321"/>
      <c r="FSC192" s="321"/>
      <c r="FSD192" s="376"/>
      <c r="FSE192" s="321"/>
      <c r="FSF192" s="321"/>
      <c r="FSG192" s="321"/>
      <c r="FSH192" s="321"/>
      <c r="FSI192" s="376"/>
      <c r="FSJ192" s="319"/>
      <c r="FSK192" s="319"/>
      <c r="FSL192" s="319"/>
      <c r="FSM192" s="333"/>
      <c r="FSN192" s="376"/>
      <c r="FSO192" s="376"/>
      <c r="FSP192" s="376"/>
      <c r="FSQ192" s="321"/>
      <c r="FSR192" s="321"/>
      <c r="FSS192" s="321"/>
      <c r="FST192" s="376"/>
      <c r="FSU192" s="321"/>
      <c r="FSV192" s="321"/>
      <c r="FSW192" s="321"/>
      <c r="FSX192" s="321"/>
      <c r="FSY192" s="376"/>
      <c r="FSZ192" s="319"/>
      <c r="FTA192" s="319"/>
      <c r="FTB192" s="319"/>
      <c r="FTC192" s="333"/>
      <c r="FTD192" s="376"/>
      <c r="FTE192" s="376"/>
      <c r="FTF192" s="376"/>
      <c r="FTG192" s="321"/>
      <c r="FTH192" s="321"/>
      <c r="FTI192" s="321"/>
      <c r="FTJ192" s="376"/>
      <c r="FTK192" s="321"/>
      <c r="FTL192" s="321"/>
      <c r="FTM192" s="321"/>
      <c r="FTN192" s="321"/>
      <c r="FTO192" s="376"/>
      <c r="FTP192" s="319"/>
      <c r="FTQ192" s="319"/>
      <c r="FTR192" s="319"/>
      <c r="FTS192" s="333"/>
      <c r="FTT192" s="376"/>
      <c r="FTU192" s="376"/>
      <c r="FTV192" s="376"/>
      <c r="FTW192" s="321"/>
      <c r="FTX192" s="321"/>
      <c r="FTY192" s="321"/>
      <c r="FTZ192" s="376"/>
      <c r="FUA192" s="321"/>
      <c r="FUB192" s="321"/>
      <c r="FUC192" s="321"/>
      <c r="FUD192" s="321"/>
      <c r="FUE192" s="376"/>
      <c r="FUF192" s="319"/>
      <c r="FUG192" s="319"/>
      <c r="FUH192" s="319"/>
      <c r="FUI192" s="333"/>
      <c r="FUJ192" s="376"/>
      <c r="FUK192" s="376"/>
      <c r="FUL192" s="376"/>
      <c r="FUM192" s="321"/>
      <c r="FUN192" s="321"/>
      <c r="FUO192" s="321"/>
      <c r="FUP192" s="376"/>
      <c r="FUQ192" s="321"/>
      <c r="FUR192" s="321"/>
      <c r="FUS192" s="321"/>
      <c r="FUT192" s="321"/>
      <c r="FUU192" s="376"/>
      <c r="FUV192" s="319"/>
      <c r="FUW192" s="319"/>
      <c r="FUX192" s="319"/>
      <c r="FUY192" s="333"/>
      <c r="FUZ192" s="376"/>
      <c r="FVA192" s="376"/>
      <c r="FVB192" s="376"/>
      <c r="FVC192" s="321"/>
      <c r="FVD192" s="321"/>
      <c r="FVE192" s="321"/>
      <c r="FVF192" s="376"/>
      <c r="FVG192" s="321"/>
      <c r="FVH192" s="321"/>
      <c r="FVI192" s="321"/>
      <c r="FVJ192" s="321"/>
      <c r="FVK192" s="376"/>
      <c r="FVL192" s="319"/>
      <c r="FVM192" s="319"/>
      <c r="FVN192" s="319"/>
      <c r="FVO192" s="333"/>
      <c r="FVP192" s="376"/>
      <c r="FVQ192" s="376"/>
      <c r="FVR192" s="376"/>
      <c r="FVS192" s="321"/>
      <c r="FVT192" s="321"/>
      <c r="FVU192" s="321"/>
      <c r="FVV192" s="376"/>
      <c r="FVW192" s="321"/>
      <c r="FVX192" s="321"/>
      <c r="FVY192" s="321"/>
      <c r="FVZ192" s="321"/>
      <c r="FWA192" s="376"/>
      <c r="FWB192" s="319"/>
      <c r="FWC192" s="319"/>
      <c r="FWD192" s="319"/>
      <c r="FWE192" s="333"/>
      <c r="FWF192" s="376"/>
      <c r="FWG192" s="376"/>
      <c r="FWH192" s="376"/>
      <c r="FWI192" s="321"/>
      <c r="FWJ192" s="321"/>
      <c r="FWK192" s="321"/>
      <c r="FWL192" s="376"/>
      <c r="FWM192" s="321"/>
      <c r="FWN192" s="321"/>
      <c r="FWO192" s="321"/>
      <c r="FWP192" s="321"/>
      <c r="FWQ192" s="376"/>
      <c r="FWR192" s="319"/>
      <c r="FWS192" s="319"/>
      <c r="FWT192" s="319"/>
      <c r="FWU192" s="333"/>
      <c r="FWV192" s="376"/>
      <c r="FWW192" s="376"/>
      <c r="FWX192" s="376"/>
      <c r="FWY192" s="321"/>
      <c r="FWZ192" s="321"/>
      <c r="FXA192" s="321"/>
      <c r="FXB192" s="376"/>
      <c r="FXC192" s="321"/>
      <c r="FXD192" s="321"/>
      <c r="FXE192" s="321"/>
      <c r="FXF192" s="321"/>
      <c r="FXG192" s="376"/>
      <c r="FXH192" s="319"/>
      <c r="FXI192" s="319"/>
      <c r="FXJ192" s="319"/>
      <c r="FXK192" s="333"/>
      <c r="FXL192" s="376"/>
      <c r="FXM192" s="376"/>
      <c r="FXN192" s="376"/>
      <c r="FXO192" s="321"/>
      <c r="FXP192" s="321"/>
      <c r="FXQ192" s="321"/>
      <c r="FXR192" s="376"/>
      <c r="FXS192" s="321"/>
      <c r="FXT192" s="321"/>
      <c r="FXU192" s="321"/>
      <c r="FXV192" s="321"/>
      <c r="FXW192" s="376"/>
      <c r="FXX192" s="319"/>
      <c r="FXY192" s="319"/>
      <c r="FXZ192" s="319"/>
      <c r="FYA192" s="333"/>
      <c r="FYB192" s="376"/>
      <c r="FYC192" s="376"/>
      <c r="FYD192" s="376"/>
      <c r="FYE192" s="321"/>
      <c r="FYF192" s="321"/>
      <c r="FYG192" s="321"/>
      <c r="FYH192" s="376"/>
      <c r="FYI192" s="321"/>
      <c r="FYJ192" s="321"/>
      <c r="FYK192" s="321"/>
      <c r="FYL192" s="321"/>
      <c r="FYM192" s="376"/>
      <c r="FYN192" s="319"/>
      <c r="FYO192" s="319"/>
      <c r="FYP192" s="319"/>
      <c r="FYQ192" s="333"/>
      <c r="FYR192" s="376"/>
      <c r="FYS192" s="376"/>
      <c r="FYT192" s="376"/>
      <c r="FYU192" s="321"/>
      <c r="FYV192" s="321"/>
      <c r="FYW192" s="321"/>
      <c r="FYX192" s="376"/>
      <c r="FYY192" s="321"/>
      <c r="FYZ192" s="321"/>
      <c r="FZA192" s="321"/>
      <c r="FZB192" s="321"/>
      <c r="FZC192" s="376"/>
      <c r="FZD192" s="319"/>
      <c r="FZE192" s="319"/>
      <c r="FZF192" s="319"/>
      <c r="FZG192" s="333"/>
      <c r="FZH192" s="376"/>
      <c r="FZI192" s="376"/>
      <c r="FZJ192" s="376"/>
      <c r="FZK192" s="321"/>
      <c r="FZL192" s="321"/>
      <c r="FZM192" s="321"/>
      <c r="FZN192" s="376"/>
      <c r="FZO192" s="321"/>
      <c r="FZP192" s="321"/>
      <c r="FZQ192" s="321"/>
      <c r="FZR192" s="321"/>
      <c r="FZS192" s="376"/>
      <c r="FZT192" s="319"/>
      <c r="FZU192" s="319"/>
      <c r="FZV192" s="319"/>
      <c r="FZW192" s="333"/>
      <c r="FZX192" s="376"/>
      <c r="FZY192" s="376"/>
      <c r="FZZ192" s="376"/>
      <c r="GAA192" s="321"/>
      <c r="GAB192" s="321"/>
      <c r="GAC192" s="321"/>
      <c r="GAD192" s="376"/>
      <c r="GAE192" s="321"/>
      <c r="GAF192" s="321"/>
      <c r="GAG192" s="321"/>
      <c r="GAH192" s="321"/>
      <c r="GAI192" s="376"/>
      <c r="GAJ192" s="319"/>
      <c r="GAK192" s="319"/>
      <c r="GAL192" s="319"/>
      <c r="GAM192" s="333"/>
      <c r="GAN192" s="376"/>
      <c r="GAO192" s="376"/>
      <c r="GAP192" s="376"/>
      <c r="GAQ192" s="321"/>
      <c r="GAR192" s="321"/>
      <c r="GAS192" s="321"/>
      <c r="GAT192" s="376"/>
      <c r="GAU192" s="321"/>
      <c r="GAV192" s="321"/>
      <c r="GAW192" s="321"/>
      <c r="GAX192" s="321"/>
      <c r="GAY192" s="376"/>
      <c r="GAZ192" s="319"/>
      <c r="GBA192" s="319"/>
      <c r="GBB192" s="319"/>
      <c r="GBC192" s="333"/>
      <c r="GBD192" s="376"/>
      <c r="GBE192" s="376"/>
      <c r="GBF192" s="376"/>
      <c r="GBG192" s="321"/>
      <c r="GBH192" s="321"/>
      <c r="GBI192" s="321"/>
      <c r="GBJ192" s="376"/>
      <c r="GBK192" s="321"/>
      <c r="GBL192" s="321"/>
      <c r="GBM192" s="321"/>
      <c r="GBN192" s="321"/>
      <c r="GBO192" s="376"/>
      <c r="GBP192" s="319"/>
      <c r="GBQ192" s="319"/>
      <c r="GBR192" s="319"/>
      <c r="GBS192" s="333"/>
      <c r="GBT192" s="376"/>
      <c r="GBU192" s="376"/>
      <c r="GBV192" s="376"/>
      <c r="GBW192" s="321"/>
      <c r="GBX192" s="321"/>
      <c r="GBY192" s="321"/>
      <c r="GBZ192" s="376"/>
      <c r="GCA192" s="321"/>
      <c r="GCB192" s="321"/>
      <c r="GCC192" s="321"/>
      <c r="GCD192" s="321"/>
      <c r="GCE192" s="376"/>
      <c r="GCF192" s="319"/>
      <c r="GCG192" s="319"/>
      <c r="GCH192" s="319"/>
      <c r="GCI192" s="333"/>
      <c r="GCJ192" s="376"/>
      <c r="GCK192" s="376"/>
      <c r="GCL192" s="376"/>
      <c r="GCM192" s="321"/>
      <c r="GCN192" s="321"/>
      <c r="GCO192" s="321"/>
      <c r="GCP192" s="376"/>
      <c r="GCQ192" s="321"/>
      <c r="GCR192" s="321"/>
      <c r="GCS192" s="321"/>
      <c r="GCT192" s="321"/>
      <c r="GCU192" s="376"/>
      <c r="GCV192" s="319"/>
      <c r="GCW192" s="319"/>
      <c r="GCX192" s="319"/>
      <c r="GCY192" s="333"/>
      <c r="GCZ192" s="376"/>
      <c r="GDA192" s="376"/>
      <c r="GDB192" s="376"/>
      <c r="GDC192" s="321"/>
      <c r="GDD192" s="321"/>
      <c r="GDE192" s="321"/>
      <c r="GDF192" s="376"/>
      <c r="GDG192" s="321"/>
      <c r="GDH192" s="321"/>
      <c r="GDI192" s="321"/>
      <c r="GDJ192" s="321"/>
      <c r="GDK192" s="376"/>
      <c r="GDL192" s="319"/>
      <c r="GDM192" s="319"/>
      <c r="GDN192" s="319"/>
      <c r="GDO192" s="333"/>
      <c r="GDP192" s="376"/>
      <c r="GDQ192" s="376"/>
      <c r="GDR192" s="376"/>
      <c r="GDS192" s="321"/>
      <c r="GDT192" s="321"/>
      <c r="GDU192" s="321"/>
      <c r="GDV192" s="376"/>
      <c r="GDW192" s="321"/>
      <c r="GDX192" s="321"/>
      <c r="GDY192" s="321"/>
      <c r="GDZ192" s="321"/>
      <c r="GEA192" s="376"/>
      <c r="GEB192" s="319"/>
      <c r="GEC192" s="319"/>
      <c r="GED192" s="319"/>
      <c r="GEE192" s="333"/>
      <c r="GEF192" s="376"/>
      <c r="GEG192" s="376"/>
      <c r="GEH192" s="376"/>
      <c r="GEI192" s="321"/>
      <c r="GEJ192" s="321"/>
      <c r="GEK192" s="321"/>
      <c r="GEL192" s="376"/>
      <c r="GEM192" s="321"/>
      <c r="GEN192" s="321"/>
      <c r="GEO192" s="321"/>
      <c r="GEP192" s="321"/>
      <c r="GEQ192" s="376"/>
      <c r="GER192" s="319"/>
      <c r="GES192" s="319"/>
      <c r="GET192" s="319"/>
      <c r="GEU192" s="333"/>
      <c r="GEV192" s="376"/>
      <c r="GEW192" s="376"/>
      <c r="GEX192" s="376"/>
      <c r="GEY192" s="321"/>
      <c r="GEZ192" s="321"/>
      <c r="GFA192" s="321"/>
      <c r="GFB192" s="376"/>
      <c r="GFC192" s="321"/>
      <c r="GFD192" s="321"/>
      <c r="GFE192" s="321"/>
      <c r="GFF192" s="321"/>
      <c r="GFG192" s="376"/>
      <c r="GFH192" s="319"/>
      <c r="GFI192" s="319"/>
      <c r="GFJ192" s="319"/>
      <c r="GFK192" s="333"/>
      <c r="GFL192" s="376"/>
      <c r="GFM192" s="376"/>
      <c r="GFN192" s="376"/>
      <c r="GFO192" s="321"/>
      <c r="GFP192" s="321"/>
      <c r="GFQ192" s="321"/>
      <c r="GFR192" s="376"/>
      <c r="GFS192" s="321"/>
      <c r="GFT192" s="321"/>
      <c r="GFU192" s="321"/>
      <c r="GFV192" s="321"/>
      <c r="GFW192" s="376"/>
      <c r="GFX192" s="319"/>
      <c r="GFY192" s="319"/>
      <c r="GFZ192" s="319"/>
      <c r="GGA192" s="333"/>
      <c r="GGB192" s="376"/>
      <c r="GGC192" s="376"/>
      <c r="GGD192" s="376"/>
      <c r="GGE192" s="321"/>
      <c r="GGF192" s="321"/>
      <c r="GGG192" s="321"/>
      <c r="GGH192" s="376"/>
      <c r="GGI192" s="321"/>
      <c r="GGJ192" s="321"/>
      <c r="GGK192" s="321"/>
      <c r="GGL192" s="321"/>
      <c r="GGM192" s="376"/>
      <c r="GGN192" s="319"/>
      <c r="GGO192" s="319"/>
      <c r="GGP192" s="319"/>
      <c r="GGQ192" s="333"/>
      <c r="GGR192" s="376"/>
      <c r="GGS192" s="376"/>
      <c r="GGT192" s="376"/>
      <c r="GGU192" s="321"/>
      <c r="GGV192" s="321"/>
      <c r="GGW192" s="321"/>
      <c r="GGX192" s="376"/>
      <c r="GGY192" s="321"/>
      <c r="GGZ192" s="321"/>
      <c r="GHA192" s="321"/>
      <c r="GHB192" s="321"/>
      <c r="GHC192" s="376"/>
      <c r="GHD192" s="319"/>
      <c r="GHE192" s="319"/>
      <c r="GHF192" s="319"/>
      <c r="GHG192" s="333"/>
      <c r="GHH192" s="376"/>
      <c r="GHI192" s="376"/>
      <c r="GHJ192" s="376"/>
      <c r="GHK192" s="321"/>
      <c r="GHL192" s="321"/>
      <c r="GHM192" s="321"/>
      <c r="GHN192" s="376"/>
      <c r="GHO192" s="321"/>
      <c r="GHP192" s="321"/>
      <c r="GHQ192" s="321"/>
      <c r="GHR192" s="321"/>
      <c r="GHS192" s="376"/>
      <c r="GHT192" s="319"/>
      <c r="GHU192" s="319"/>
      <c r="GHV192" s="319"/>
      <c r="GHW192" s="333"/>
      <c r="GHX192" s="376"/>
      <c r="GHY192" s="376"/>
      <c r="GHZ192" s="376"/>
      <c r="GIA192" s="321"/>
      <c r="GIB192" s="321"/>
      <c r="GIC192" s="321"/>
      <c r="GID192" s="376"/>
      <c r="GIE192" s="321"/>
      <c r="GIF192" s="321"/>
      <c r="GIG192" s="321"/>
      <c r="GIH192" s="321"/>
      <c r="GII192" s="376"/>
      <c r="GIJ192" s="319"/>
      <c r="GIK192" s="319"/>
      <c r="GIL192" s="319"/>
      <c r="GIM192" s="333"/>
      <c r="GIN192" s="376"/>
      <c r="GIO192" s="376"/>
      <c r="GIP192" s="376"/>
      <c r="GIQ192" s="321"/>
      <c r="GIR192" s="321"/>
      <c r="GIS192" s="321"/>
      <c r="GIT192" s="376"/>
      <c r="GIU192" s="321"/>
      <c r="GIV192" s="321"/>
      <c r="GIW192" s="321"/>
      <c r="GIX192" s="321"/>
      <c r="GIY192" s="376"/>
      <c r="GIZ192" s="319"/>
      <c r="GJA192" s="319"/>
      <c r="GJB192" s="319"/>
      <c r="GJC192" s="333"/>
      <c r="GJD192" s="376"/>
      <c r="GJE192" s="376"/>
      <c r="GJF192" s="376"/>
      <c r="GJG192" s="321"/>
      <c r="GJH192" s="321"/>
      <c r="GJI192" s="321"/>
      <c r="GJJ192" s="376"/>
      <c r="GJK192" s="321"/>
      <c r="GJL192" s="321"/>
      <c r="GJM192" s="321"/>
      <c r="GJN192" s="321"/>
      <c r="GJO192" s="376"/>
      <c r="GJP192" s="319"/>
      <c r="GJQ192" s="319"/>
      <c r="GJR192" s="319"/>
      <c r="GJS192" s="333"/>
      <c r="GJT192" s="376"/>
      <c r="GJU192" s="376"/>
      <c r="GJV192" s="376"/>
      <c r="GJW192" s="321"/>
      <c r="GJX192" s="321"/>
      <c r="GJY192" s="321"/>
      <c r="GJZ192" s="376"/>
      <c r="GKA192" s="321"/>
      <c r="GKB192" s="321"/>
      <c r="GKC192" s="321"/>
      <c r="GKD192" s="321"/>
      <c r="GKE192" s="376"/>
      <c r="GKF192" s="319"/>
      <c r="GKG192" s="319"/>
      <c r="GKH192" s="319"/>
      <c r="GKI192" s="333"/>
      <c r="GKJ192" s="376"/>
      <c r="GKK192" s="376"/>
      <c r="GKL192" s="376"/>
      <c r="GKM192" s="321"/>
      <c r="GKN192" s="321"/>
      <c r="GKO192" s="321"/>
      <c r="GKP192" s="376"/>
      <c r="GKQ192" s="321"/>
      <c r="GKR192" s="321"/>
      <c r="GKS192" s="321"/>
      <c r="GKT192" s="321"/>
      <c r="GKU192" s="376"/>
      <c r="GKV192" s="319"/>
      <c r="GKW192" s="319"/>
      <c r="GKX192" s="319"/>
      <c r="GKY192" s="333"/>
      <c r="GKZ192" s="376"/>
      <c r="GLA192" s="376"/>
      <c r="GLB192" s="376"/>
      <c r="GLC192" s="321"/>
      <c r="GLD192" s="321"/>
      <c r="GLE192" s="321"/>
      <c r="GLF192" s="376"/>
      <c r="GLG192" s="321"/>
      <c r="GLH192" s="321"/>
      <c r="GLI192" s="321"/>
      <c r="GLJ192" s="321"/>
      <c r="GLK192" s="376"/>
      <c r="GLL192" s="319"/>
      <c r="GLM192" s="319"/>
      <c r="GLN192" s="319"/>
      <c r="GLO192" s="333"/>
      <c r="GLP192" s="376"/>
      <c r="GLQ192" s="376"/>
      <c r="GLR192" s="376"/>
      <c r="GLS192" s="321"/>
      <c r="GLT192" s="321"/>
      <c r="GLU192" s="321"/>
      <c r="GLV192" s="376"/>
      <c r="GLW192" s="321"/>
      <c r="GLX192" s="321"/>
      <c r="GLY192" s="321"/>
      <c r="GLZ192" s="321"/>
      <c r="GMA192" s="376"/>
      <c r="GMB192" s="319"/>
      <c r="GMC192" s="319"/>
      <c r="GMD192" s="319"/>
      <c r="GME192" s="333"/>
      <c r="GMF192" s="376"/>
      <c r="GMG192" s="376"/>
      <c r="GMH192" s="376"/>
      <c r="GMI192" s="321"/>
      <c r="GMJ192" s="321"/>
      <c r="GMK192" s="321"/>
      <c r="GML192" s="376"/>
      <c r="GMM192" s="321"/>
      <c r="GMN192" s="321"/>
      <c r="GMO192" s="321"/>
      <c r="GMP192" s="321"/>
      <c r="GMQ192" s="376"/>
      <c r="GMR192" s="319"/>
      <c r="GMS192" s="319"/>
      <c r="GMT192" s="319"/>
      <c r="GMU192" s="333"/>
      <c r="GMV192" s="376"/>
      <c r="GMW192" s="376"/>
      <c r="GMX192" s="376"/>
      <c r="GMY192" s="321"/>
      <c r="GMZ192" s="321"/>
      <c r="GNA192" s="321"/>
      <c r="GNB192" s="376"/>
      <c r="GNC192" s="321"/>
      <c r="GND192" s="321"/>
      <c r="GNE192" s="321"/>
      <c r="GNF192" s="321"/>
      <c r="GNG192" s="376"/>
      <c r="GNH192" s="319"/>
      <c r="GNI192" s="319"/>
      <c r="GNJ192" s="319"/>
      <c r="GNK192" s="333"/>
      <c r="GNL192" s="376"/>
      <c r="GNM192" s="376"/>
      <c r="GNN192" s="376"/>
      <c r="GNO192" s="321"/>
      <c r="GNP192" s="321"/>
      <c r="GNQ192" s="321"/>
      <c r="GNR192" s="376"/>
      <c r="GNS192" s="321"/>
      <c r="GNT192" s="321"/>
      <c r="GNU192" s="321"/>
      <c r="GNV192" s="321"/>
      <c r="GNW192" s="376"/>
      <c r="GNX192" s="319"/>
      <c r="GNY192" s="319"/>
      <c r="GNZ192" s="319"/>
      <c r="GOA192" s="333"/>
      <c r="GOB192" s="376"/>
      <c r="GOC192" s="376"/>
      <c r="GOD192" s="376"/>
      <c r="GOE192" s="321"/>
      <c r="GOF192" s="321"/>
      <c r="GOG192" s="321"/>
      <c r="GOH192" s="376"/>
      <c r="GOI192" s="321"/>
      <c r="GOJ192" s="321"/>
      <c r="GOK192" s="321"/>
      <c r="GOL192" s="321"/>
      <c r="GOM192" s="376"/>
      <c r="GON192" s="319"/>
      <c r="GOO192" s="319"/>
      <c r="GOP192" s="319"/>
      <c r="GOQ192" s="333"/>
      <c r="GOR192" s="376"/>
      <c r="GOS192" s="376"/>
      <c r="GOT192" s="376"/>
      <c r="GOU192" s="321"/>
      <c r="GOV192" s="321"/>
      <c r="GOW192" s="321"/>
      <c r="GOX192" s="376"/>
      <c r="GOY192" s="321"/>
      <c r="GOZ192" s="321"/>
      <c r="GPA192" s="321"/>
      <c r="GPB192" s="321"/>
      <c r="GPC192" s="376"/>
      <c r="GPD192" s="319"/>
      <c r="GPE192" s="319"/>
      <c r="GPF192" s="319"/>
      <c r="GPG192" s="333"/>
      <c r="GPH192" s="376"/>
      <c r="GPI192" s="376"/>
      <c r="GPJ192" s="376"/>
      <c r="GPK192" s="321"/>
      <c r="GPL192" s="321"/>
      <c r="GPM192" s="321"/>
      <c r="GPN192" s="376"/>
      <c r="GPO192" s="321"/>
      <c r="GPP192" s="321"/>
      <c r="GPQ192" s="321"/>
      <c r="GPR192" s="321"/>
      <c r="GPS192" s="376"/>
      <c r="GPT192" s="319"/>
      <c r="GPU192" s="319"/>
      <c r="GPV192" s="319"/>
      <c r="GPW192" s="333"/>
      <c r="GPX192" s="376"/>
      <c r="GPY192" s="376"/>
      <c r="GPZ192" s="376"/>
      <c r="GQA192" s="321"/>
      <c r="GQB192" s="321"/>
      <c r="GQC192" s="321"/>
      <c r="GQD192" s="376"/>
      <c r="GQE192" s="321"/>
      <c r="GQF192" s="321"/>
      <c r="GQG192" s="321"/>
      <c r="GQH192" s="321"/>
      <c r="GQI192" s="376"/>
      <c r="GQJ192" s="319"/>
      <c r="GQK192" s="319"/>
      <c r="GQL192" s="319"/>
      <c r="GQM192" s="333"/>
      <c r="GQN192" s="376"/>
      <c r="GQO192" s="376"/>
      <c r="GQP192" s="376"/>
      <c r="GQQ192" s="321"/>
      <c r="GQR192" s="321"/>
      <c r="GQS192" s="321"/>
      <c r="GQT192" s="376"/>
      <c r="GQU192" s="321"/>
      <c r="GQV192" s="321"/>
      <c r="GQW192" s="321"/>
      <c r="GQX192" s="321"/>
      <c r="GQY192" s="376"/>
      <c r="GQZ192" s="319"/>
      <c r="GRA192" s="319"/>
      <c r="GRB192" s="319"/>
      <c r="GRC192" s="333"/>
      <c r="GRD192" s="376"/>
      <c r="GRE192" s="376"/>
      <c r="GRF192" s="376"/>
      <c r="GRG192" s="321"/>
      <c r="GRH192" s="321"/>
      <c r="GRI192" s="321"/>
      <c r="GRJ192" s="376"/>
      <c r="GRK192" s="321"/>
      <c r="GRL192" s="321"/>
      <c r="GRM192" s="321"/>
      <c r="GRN192" s="321"/>
      <c r="GRO192" s="376"/>
      <c r="GRP192" s="319"/>
      <c r="GRQ192" s="319"/>
      <c r="GRR192" s="319"/>
      <c r="GRS192" s="333"/>
      <c r="GRT192" s="376"/>
      <c r="GRU192" s="376"/>
      <c r="GRV192" s="376"/>
      <c r="GRW192" s="321"/>
      <c r="GRX192" s="321"/>
      <c r="GRY192" s="321"/>
      <c r="GRZ192" s="376"/>
      <c r="GSA192" s="321"/>
      <c r="GSB192" s="321"/>
      <c r="GSC192" s="321"/>
      <c r="GSD192" s="321"/>
      <c r="GSE192" s="376"/>
      <c r="GSF192" s="319"/>
      <c r="GSG192" s="319"/>
      <c r="GSH192" s="319"/>
      <c r="GSI192" s="333"/>
      <c r="GSJ192" s="376"/>
      <c r="GSK192" s="376"/>
      <c r="GSL192" s="376"/>
      <c r="GSM192" s="321"/>
      <c r="GSN192" s="321"/>
      <c r="GSO192" s="321"/>
      <c r="GSP192" s="376"/>
      <c r="GSQ192" s="321"/>
      <c r="GSR192" s="321"/>
      <c r="GSS192" s="321"/>
      <c r="GST192" s="321"/>
      <c r="GSU192" s="376"/>
      <c r="GSV192" s="319"/>
      <c r="GSW192" s="319"/>
      <c r="GSX192" s="319"/>
      <c r="GSY192" s="333"/>
      <c r="GSZ192" s="376"/>
      <c r="GTA192" s="376"/>
      <c r="GTB192" s="376"/>
      <c r="GTC192" s="321"/>
      <c r="GTD192" s="321"/>
      <c r="GTE192" s="321"/>
      <c r="GTF192" s="376"/>
      <c r="GTG192" s="321"/>
      <c r="GTH192" s="321"/>
      <c r="GTI192" s="321"/>
      <c r="GTJ192" s="321"/>
      <c r="GTK192" s="376"/>
      <c r="GTL192" s="319"/>
      <c r="GTM192" s="319"/>
      <c r="GTN192" s="319"/>
      <c r="GTO192" s="333"/>
      <c r="GTP192" s="376"/>
      <c r="GTQ192" s="376"/>
      <c r="GTR192" s="376"/>
      <c r="GTS192" s="321"/>
      <c r="GTT192" s="321"/>
      <c r="GTU192" s="321"/>
      <c r="GTV192" s="376"/>
      <c r="GTW192" s="321"/>
      <c r="GTX192" s="321"/>
      <c r="GTY192" s="321"/>
      <c r="GTZ192" s="321"/>
      <c r="GUA192" s="376"/>
      <c r="GUB192" s="319"/>
      <c r="GUC192" s="319"/>
      <c r="GUD192" s="319"/>
      <c r="GUE192" s="333"/>
      <c r="GUF192" s="376"/>
      <c r="GUG192" s="376"/>
      <c r="GUH192" s="376"/>
      <c r="GUI192" s="321"/>
      <c r="GUJ192" s="321"/>
      <c r="GUK192" s="321"/>
      <c r="GUL192" s="376"/>
      <c r="GUM192" s="321"/>
      <c r="GUN192" s="321"/>
      <c r="GUO192" s="321"/>
      <c r="GUP192" s="321"/>
      <c r="GUQ192" s="376"/>
      <c r="GUR192" s="319"/>
      <c r="GUS192" s="319"/>
      <c r="GUT192" s="319"/>
      <c r="GUU192" s="333"/>
      <c r="GUV192" s="376"/>
      <c r="GUW192" s="376"/>
      <c r="GUX192" s="376"/>
      <c r="GUY192" s="321"/>
      <c r="GUZ192" s="321"/>
      <c r="GVA192" s="321"/>
      <c r="GVB192" s="376"/>
      <c r="GVC192" s="321"/>
      <c r="GVD192" s="321"/>
      <c r="GVE192" s="321"/>
      <c r="GVF192" s="321"/>
      <c r="GVG192" s="376"/>
      <c r="GVH192" s="319"/>
      <c r="GVI192" s="319"/>
      <c r="GVJ192" s="319"/>
      <c r="GVK192" s="333"/>
      <c r="GVL192" s="376"/>
      <c r="GVM192" s="376"/>
      <c r="GVN192" s="376"/>
      <c r="GVO192" s="321"/>
      <c r="GVP192" s="321"/>
      <c r="GVQ192" s="321"/>
      <c r="GVR192" s="376"/>
      <c r="GVS192" s="321"/>
      <c r="GVT192" s="321"/>
      <c r="GVU192" s="321"/>
      <c r="GVV192" s="321"/>
      <c r="GVW192" s="376"/>
      <c r="GVX192" s="319"/>
      <c r="GVY192" s="319"/>
      <c r="GVZ192" s="319"/>
      <c r="GWA192" s="333"/>
      <c r="GWB192" s="376"/>
      <c r="GWC192" s="376"/>
      <c r="GWD192" s="376"/>
      <c r="GWE192" s="321"/>
      <c r="GWF192" s="321"/>
      <c r="GWG192" s="321"/>
      <c r="GWH192" s="376"/>
      <c r="GWI192" s="321"/>
      <c r="GWJ192" s="321"/>
      <c r="GWK192" s="321"/>
      <c r="GWL192" s="321"/>
      <c r="GWM192" s="376"/>
      <c r="GWN192" s="319"/>
      <c r="GWO192" s="319"/>
      <c r="GWP192" s="319"/>
      <c r="GWQ192" s="333"/>
      <c r="GWR192" s="376"/>
      <c r="GWS192" s="376"/>
      <c r="GWT192" s="376"/>
      <c r="GWU192" s="321"/>
      <c r="GWV192" s="321"/>
      <c r="GWW192" s="321"/>
      <c r="GWX192" s="376"/>
      <c r="GWY192" s="321"/>
      <c r="GWZ192" s="321"/>
      <c r="GXA192" s="321"/>
      <c r="GXB192" s="321"/>
      <c r="GXC192" s="376"/>
      <c r="GXD192" s="319"/>
      <c r="GXE192" s="319"/>
      <c r="GXF192" s="319"/>
      <c r="GXG192" s="333"/>
      <c r="GXH192" s="376"/>
      <c r="GXI192" s="376"/>
      <c r="GXJ192" s="376"/>
      <c r="GXK192" s="321"/>
      <c r="GXL192" s="321"/>
      <c r="GXM192" s="321"/>
      <c r="GXN192" s="376"/>
      <c r="GXO192" s="321"/>
      <c r="GXP192" s="321"/>
      <c r="GXQ192" s="321"/>
      <c r="GXR192" s="321"/>
      <c r="GXS192" s="376"/>
      <c r="GXT192" s="319"/>
      <c r="GXU192" s="319"/>
      <c r="GXV192" s="319"/>
      <c r="GXW192" s="333"/>
      <c r="GXX192" s="376"/>
      <c r="GXY192" s="376"/>
      <c r="GXZ192" s="376"/>
      <c r="GYA192" s="321"/>
      <c r="GYB192" s="321"/>
      <c r="GYC192" s="321"/>
      <c r="GYD192" s="376"/>
      <c r="GYE192" s="321"/>
      <c r="GYF192" s="321"/>
      <c r="GYG192" s="321"/>
      <c r="GYH192" s="321"/>
      <c r="GYI192" s="376"/>
      <c r="GYJ192" s="319"/>
      <c r="GYK192" s="319"/>
      <c r="GYL192" s="319"/>
      <c r="GYM192" s="333"/>
      <c r="GYN192" s="376"/>
      <c r="GYO192" s="376"/>
      <c r="GYP192" s="376"/>
      <c r="GYQ192" s="321"/>
      <c r="GYR192" s="321"/>
      <c r="GYS192" s="321"/>
      <c r="GYT192" s="376"/>
      <c r="GYU192" s="321"/>
      <c r="GYV192" s="321"/>
      <c r="GYW192" s="321"/>
      <c r="GYX192" s="321"/>
      <c r="GYY192" s="376"/>
      <c r="GYZ192" s="319"/>
      <c r="GZA192" s="319"/>
      <c r="GZB192" s="319"/>
      <c r="GZC192" s="333"/>
      <c r="GZD192" s="376"/>
      <c r="GZE192" s="376"/>
      <c r="GZF192" s="376"/>
      <c r="GZG192" s="321"/>
      <c r="GZH192" s="321"/>
      <c r="GZI192" s="321"/>
      <c r="GZJ192" s="376"/>
      <c r="GZK192" s="321"/>
      <c r="GZL192" s="321"/>
      <c r="GZM192" s="321"/>
      <c r="GZN192" s="321"/>
      <c r="GZO192" s="376"/>
      <c r="GZP192" s="319"/>
      <c r="GZQ192" s="319"/>
      <c r="GZR192" s="319"/>
      <c r="GZS192" s="333"/>
      <c r="GZT192" s="376"/>
      <c r="GZU192" s="376"/>
      <c r="GZV192" s="376"/>
      <c r="GZW192" s="321"/>
      <c r="GZX192" s="321"/>
      <c r="GZY192" s="321"/>
      <c r="GZZ192" s="376"/>
      <c r="HAA192" s="321"/>
      <c r="HAB192" s="321"/>
      <c r="HAC192" s="321"/>
      <c r="HAD192" s="321"/>
      <c r="HAE192" s="376"/>
      <c r="HAF192" s="319"/>
      <c r="HAG192" s="319"/>
      <c r="HAH192" s="319"/>
      <c r="HAI192" s="333"/>
      <c r="HAJ192" s="376"/>
      <c r="HAK192" s="376"/>
      <c r="HAL192" s="376"/>
      <c r="HAM192" s="321"/>
      <c r="HAN192" s="321"/>
      <c r="HAO192" s="321"/>
      <c r="HAP192" s="376"/>
      <c r="HAQ192" s="321"/>
      <c r="HAR192" s="321"/>
      <c r="HAS192" s="321"/>
      <c r="HAT192" s="321"/>
      <c r="HAU192" s="376"/>
      <c r="HAV192" s="319"/>
      <c r="HAW192" s="319"/>
      <c r="HAX192" s="319"/>
      <c r="HAY192" s="333"/>
      <c r="HAZ192" s="376"/>
      <c r="HBA192" s="376"/>
      <c r="HBB192" s="376"/>
      <c r="HBC192" s="321"/>
      <c r="HBD192" s="321"/>
      <c r="HBE192" s="321"/>
      <c r="HBF192" s="376"/>
      <c r="HBG192" s="321"/>
      <c r="HBH192" s="321"/>
      <c r="HBI192" s="321"/>
      <c r="HBJ192" s="321"/>
      <c r="HBK192" s="376"/>
      <c r="HBL192" s="319"/>
      <c r="HBM192" s="319"/>
      <c r="HBN192" s="319"/>
      <c r="HBO192" s="333"/>
      <c r="HBP192" s="376"/>
      <c r="HBQ192" s="376"/>
      <c r="HBR192" s="376"/>
      <c r="HBS192" s="321"/>
      <c r="HBT192" s="321"/>
      <c r="HBU192" s="321"/>
      <c r="HBV192" s="376"/>
      <c r="HBW192" s="321"/>
      <c r="HBX192" s="321"/>
      <c r="HBY192" s="321"/>
      <c r="HBZ192" s="321"/>
      <c r="HCA192" s="376"/>
      <c r="HCB192" s="319"/>
      <c r="HCC192" s="319"/>
      <c r="HCD192" s="319"/>
      <c r="HCE192" s="333"/>
      <c r="HCF192" s="376"/>
      <c r="HCG192" s="376"/>
      <c r="HCH192" s="376"/>
      <c r="HCI192" s="321"/>
      <c r="HCJ192" s="321"/>
      <c r="HCK192" s="321"/>
      <c r="HCL192" s="376"/>
      <c r="HCM192" s="321"/>
      <c r="HCN192" s="321"/>
      <c r="HCO192" s="321"/>
      <c r="HCP192" s="321"/>
      <c r="HCQ192" s="376"/>
      <c r="HCR192" s="319"/>
      <c r="HCS192" s="319"/>
      <c r="HCT192" s="319"/>
      <c r="HCU192" s="333"/>
      <c r="HCV192" s="376"/>
      <c r="HCW192" s="376"/>
      <c r="HCX192" s="376"/>
      <c r="HCY192" s="321"/>
      <c r="HCZ192" s="321"/>
      <c r="HDA192" s="321"/>
      <c r="HDB192" s="376"/>
      <c r="HDC192" s="321"/>
      <c r="HDD192" s="321"/>
      <c r="HDE192" s="321"/>
      <c r="HDF192" s="321"/>
      <c r="HDG192" s="376"/>
      <c r="HDH192" s="319"/>
      <c r="HDI192" s="319"/>
      <c r="HDJ192" s="319"/>
      <c r="HDK192" s="333"/>
      <c r="HDL192" s="376"/>
      <c r="HDM192" s="376"/>
      <c r="HDN192" s="376"/>
      <c r="HDO192" s="321"/>
      <c r="HDP192" s="321"/>
      <c r="HDQ192" s="321"/>
      <c r="HDR192" s="376"/>
      <c r="HDS192" s="321"/>
      <c r="HDT192" s="321"/>
      <c r="HDU192" s="321"/>
      <c r="HDV192" s="321"/>
      <c r="HDW192" s="376"/>
      <c r="HDX192" s="319"/>
      <c r="HDY192" s="319"/>
      <c r="HDZ192" s="319"/>
      <c r="HEA192" s="333"/>
      <c r="HEB192" s="376"/>
      <c r="HEC192" s="376"/>
      <c r="HED192" s="376"/>
      <c r="HEE192" s="321"/>
      <c r="HEF192" s="321"/>
      <c r="HEG192" s="321"/>
      <c r="HEH192" s="376"/>
      <c r="HEI192" s="321"/>
      <c r="HEJ192" s="321"/>
      <c r="HEK192" s="321"/>
      <c r="HEL192" s="321"/>
      <c r="HEM192" s="376"/>
      <c r="HEN192" s="319"/>
      <c r="HEO192" s="319"/>
      <c r="HEP192" s="319"/>
      <c r="HEQ192" s="333"/>
      <c r="HER192" s="376"/>
      <c r="HES192" s="376"/>
      <c r="HET192" s="376"/>
      <c r="HEU192" s="321"/>
      <c r="HEV192" s="321"/>
      <c r="HEW192" s="321"/>
      <c r="HEX192" s="376"/>
      <c r="HEY192" s="321"/>
      <c r="HEZ192" s="321"/>
      <c r="HFA192" s="321"/>
      <c r="HFB192" s="321"/>
      <c r="HFC192" s="376"/>
      <c r="HFD192" s="319"/>
      <c r="HFE192" s="319"/>
      <c r="HFF192" s="319"/>
      <c r="HFG192" s="333"/>
      <c r="HFH192" s="376"/>
      <c r="HFI192" s="376"/>
      <c r="HFJ192" s="376"/>
      <c r="HFK192" s="321"/>
      <c r="HFL192" s="321"/>
      <c r="HFM192" s="321"/>
      <c r="HFN192" s="376"/>
      <c r="HFO192" s="321"/>
      <c r="HFP192" s="321"/>
      <c r="HFQ192" s="321"/>
      <c r="HFR192" s="321"/>
      <c r="HFS192" s="376"/>
      <c r="HFT192" s="319"/>
      <c r="HFU192" s="319"/>
      <c r="HFV192" s="319"/>
      <c r="HFW192" s="333"/>
      <c r="HFX192" s="376"/>
      <c r="HFY192" s="376"/>
      <c r="HFZ192" s="376"/>
      <c r="HGA192" s="321"/>
      <c r="HGB192" s="321"/>
      <c r="HGC192" s="321"/>
      <c r="HGD192" s="376"/>
      <c r="HGE192" s="321"/>
      <c r="HGF192" s="321"/>
      <c r="HGG192" s="321"/>
      <c r="HGH192" s="321"/>
      <c r="HGI192" s="376"/>
      <c r="HGJ192" s="319"/>
      <c r="HGK192" s="319"/>
      <c r="HGL192" s="319"/>
      <c r="HGM192" s="333"/>
      <c r="HGN192" s="376"/>
      <c r="HGO192" s="376"/>
      <c r="HGP192" s="376"/>
      <c r="HGQ192" s="321"/>
      <c r="HGR192" s="321"/>
      <c r="HGS192" s="321"/>
      <c r="HGT192" s="376"/>
      <c r="HGU192" s="321"/>
      <c r="HGV192" s="321"/>
      <c r="HGW192" s="321"/>
      <c r="HGX192" s="321"/>
      <c r="HGY192" s="376"/>
      <c r="HGZ192" s="319"/>
      <c r="HHA192" s="319"/>
      <c r="HHB192" s="319"/>
      <c r="HHC192" s="333"/>
      <c r="HHD192" s="376"/>
      <c r="HHE192" s="376"/>
      <c r="HHF192" s="376"/>
      <c r="HHG192" s="321"/>
      <c r="HHH192" s="321"/>
      <c r="HHI192" s="321"/>
      <c r="HHJ192" s="376"/>
      <c r="HHK192" s="321"/>
      <c r="HHL192" s="321"/>
      <c r="HHM192" s="321"/>
      <c r="HHN192" s="321"/>
      <c r="HHO192" s="376"/>
      <c r="HHP192" s="319"/>
      <c r="HHQ192" s="319"/>
      <c r="HHR192" s="319"/>
      <c r="HHS192" s="333"/>
      <c r="HHT192" s="376"/>
      <c r="HHU192" s="376"/>
      <c r="HHV192" s="376"/>
      <c r="HHW192" s="321"/>
      <c r="HHX192" s="321"/>
      <c r="HHY192" s="321"/>
      <c r="HHZ192" s="376"/>
      <c r="HIA192" s="321"/>
      <c r="HIB192" s="321"/>
      <c r="HIC192" s="321"/>
      <c r="HID192" s="321"/>
      <c r="HIE192" s="376"/>
      <c r="HIF192" s="319"/>
      <c r="HIG192" s="319"/>
      <c r="HIH192" s="319"/>
      <c r="HII192" s="333"/>
      <c r="HIJ192" s="376"/>
      <c r="HIK192" s="376"/>
      <c r="HIL192" s="376"/>
      <c r="HIM192" s="321"/>
      <c r="HIN192" s="321"/>
      <c r="HIO192" s="321"/>
      <c r="HIP192" s="376"/>
      <c r="HIQ192" s="321"/>
      <c r="HIR192" s="321"/>
      <c r="HIS192" s="321"/>
      <c r="HIT192" s="321"/>
      <c r="HIU192" s="376"/>
      <c r="HIV192" s="319"/>
      <c r="HIW192" s="319"/>
      <c r="HIX192" s="319"/>
      <c r="HIY192" s="333"/>
      <c r="HIZ192" s="376"/>
      <c r="HJA192" s="376"/>
      <c r="HJB192" s="376"/>
      <c r="HJC192" s="321"/>
      <c r="HJD192" s="321"/>
      <c r="HJE192" s="321"/>
      <c r="HJF192" s="376"/>
      <c r="HJG192" s="321"/>
      <c r="HJH192" s="321"/>
      <c r="HJI192" s="321"/>
      <c r="HJJ192" s="321"/>
      <c r="HJK192" s="376"/>
      <c r="HJL192" s="319"/>
      <c r="HJM192" s="319"/>
      <c r="HJN192" s="319"/>
      <c r="HJO192" s="333"/>
      <c r="HJP192" s="376"/>
      <c r="HJQ192" s="376"/>
      <c r="HJR192" s="376"/>
      <c r="HJS192" s="321"/>
      <c r="HJT192" s="321"/>
      <c r="HJU192" s="321"/>
      <c r="HJV192" s="376"/>
      <c r="HJW192" s="321"/>
      <c r="HJX192" s="321"/>
      <c r="HJY192" s="321"/>
      <c r="HJZ192" s="321"/>
      <c r="HKA192" s="376"/>
      <c r="HKB192" s="319"/>
      <c r="HKC192" s="319"/>
      <c r="HKD192" s="319"/>
      <c r="HKE192" s="333"/>
      <c r="HKF192" s="376"/>
      <c r="HKG192" s="376"/>
      <c r="HKH192" s="376"/>
      <c r="HKI192" s="321"/>
      <c r="HKJ192" s="321"/>
      <c r="HKK192" s="321"/>
      <c r="HKL192" s="376"/>
      <c r="HKM192" s="321"/>
      <c r="HKN192" s="321"/>
      <c r="HKO192" s="321"/>
      <c r="HKP192" s="321"/>
      <c r="HKQ192" s="376"/>
      <c r="HKR192" s="319"/>
      <c r="HKS192" s="319"/>
      <c r="HKT192" s="319"/>
      <c r="HKU192" s="333"/>
      <c r="HKV192" s="376"/>
      <c r="HKW192" s="376"/>
      <c r="HKX192" s="376"/>
      <c r="HKY192" s="321"/>
      <c r="HKZ192" s="321"/>
      <c r="HLA192" s="321"/>
      <c r="HLB192" s="376"/>
      <c r="HLC192" s="321"/>
      <c r="HLD192" s="321"/>
      <c r="HLE192" s="321"/>
      <c r="HLF192" s="321"/>
      <c r="HLG192" s="376"/>
      <c r="HLH192" s="319"/>
      <c r="HLI192" s="319"/>
      <c r="HLJ192" s="319"/>
      <c r="HLK192" s="333"/>
      <c r="HLL192" s="376"/>
      <c r="HLM192" s="376"/>
      <c r="HLN192" s="376"/>
      <c r="HLO192" s="321"/>
      <c r="HLP192" s="321"/>
      <c r="HLQ192" s="321"/>
      <c r="HLR192" s="376"/>
      <c r="HLS192" s="321"/>
      <c r="HLT192" s="321"/>
      <c r="HLU192" s="321"/>
      <c r="HLV192" s="321"/>
      <c r="HLW192" s="376"/>
      <c r="HLX192" s="319"/>
      <c r="HLY192" s="319"/>
      <c r="HLZ192" s="319"/>
      <c r="HMA192" s="333"/>
      <c r="HMB192" s="376"/>
      <c r="HMC192" s="376"/>
      <c r="HMD192" s="376"/>
      <c r="HME192" s="321"/>
      <c r="HMF192" s="321"/>
      <c r="HMG192" s="321"/>
      <c r="HMH192" s="376"/>
      <c r="HMI192" s="321"/>
      <c r="HMJ192" s="321"/>
      <c r="HMK192" s="321"/>
      <c r="HML192" s="321"/>
      <c r="HMM192" s="376"/>
      <c r="HMN192" s="319"/>
      <c r="HMO192" s="319"/>
      <c r="HMP192" s="319"/>
      <c r="HMQ192" s="333"/>
      <c r="HMR192" s="376"/>
      <c r="HMS192" s="376"/>
      <c r="HMT192" s="376"/>
      <c r="HMU192" s="321"/>
      <c r="HMV192" s="321"/>
      <c r="HMW192" s="321"/>
      <c r="HMX192" s="376"/>
      <c r="HMY192" s="321"/>
      <c r="HMZ192" s="321"/>
      <c r="HNA192" s="321"/>
      <c r="HNB192" s="321"/>
      <c r="HNC192" s="376"/>
      <c r="HND192" s="319"/>
      <c r="HNE192" s="319"/>
      <c r="HNF192" s="319"/>
      <c r="HNG192" s="333"/>
      <c r="HNH192" s="376"/>
      <c r="HNI192" s="376"/>
      <c r="HNJ192" s="376"/>
      <c r="HNK192" s="321"/>
      <c r="HNL192" s="321"/>
      <c r="HNM192" s="321"/>
      <c r="HNN192" s="376"/>
      <c r="HNO192" s="321"/>
      <c r="HNP192" s="321"/>
      <c r="HNQ192" s="321"/>
      <c r="HNR192" s="321"/>
      <c r="HNS192" s="376"/>
      <c r="HNT192" s="319"/>
      <c r="HNU192" s="319"/>
      <c r="HNV192" s="319"/>
      <c r="HNW192" s="333"/>
      <c r="HNX192" s="376"/>
      <c r="HNY192" s="376"/>
      <c r="HNZ192" s="376"/>
      <c r="HOA192" s="321"/>
      <c r="HOB192" s="321"/>
      <c r="HOC192" s="321"/>
      <c r="HOD192" s="376"/>
      <c r="HOE192" s="321"/>
      <c r="HOF192" s="321"/>
      <c r="HOG192" s="321"/>
      <c r="HOH192" s="321"/>
      <c r="HOI192" s="376"/>
      <c r="HOJ192" s="319"/>
      <c r="HOK192" s="319"/>
      <c r="HOL192" s="319"/>
      <c r="HOM192" s="333"/>
      <c r="HON192" s="376"/>
      <c r="HOO192" s="376"/>
      <c r="HOP192" s="376"/>
      <c r="HOQ192" s="321"/>
      <c r="HOR192" s="321"/>
      <c r="HOS192" s="321"/>
      <c r="HOT192" s="376"/>
      <c r="HOU192" s="321"/>
      <c r="HOV192" s="321"/>
      <c r="HOW192" s="321"/>
      <c r="HOX192" s="321"/>
      <c r="HOY192" s="376"/>
      <c r="HOZ192" s="319"/>
      <c r="HPA192" s="319"/>
      <c r="HPB192" s="319"/>
      <c r="HPC192" s="333"/>
      <c r="HPD192" s="376"/>
      <c r="HPE192" s="376"/>
      <c r="HPF192" s="376"/>
      <c r="HPG192" s="321"/>
      <c r="HPH192" s="321"/>
      <c r="HPI192" s="321"/>
      <c r="HPJ192" s="376"/>
      <c r="HPK192" s="321"/>
      <c r="HPL192" s="321"/>
      <c r="HPM192" s="321"/>
      <c r="HPN192" s="321"/>
      <c r="HPO192" s="376"/>
      <c r="HPP192" s="319"/>
      <c r="HPQ192" s="319"/>
      <c r="HPR192" s="319"/>
      <c r="HPS192" s="333"/>
      <c r="HPT192" s="376"/>
      <c r="HPU192" s="376"/>
      <c r="HPV192" s="376"/>
      <c r="HPW192" s="321"/>
      <c r="HPX192" s="321"/>
      <c r="HPY192" s="321"/>
      <c r="HPZ192" s="376"/>
      <c r="HQA192" s="321"/>
      <c r="HQB192" s="321"/>
      <c r="HQC192" s="321"/>
      <c r="HQD192" s="321"/>
      <c r="HQE192" s="376"/>
      <c r="HQF192" s="319"/>
      <c r="HQG192" s="319"/>
      <c r="HQH192" s="319"/>
      <c r="HQI192" s="333"/>
      <c r="HQJ192" s="376"/>
      <c r="HQK192" s="376"/>
      <c r="HQL192" s="376"/>
      <c r="HQM192" s="321"/>
      <c r="HQN192" s="321"/>
      <c r="HQO192" s="321"/>
      <c r="HQP192" s="376"/>
      <c r="HQQ192" s="321"/>
      <c r="HQR192" s="321"/>
      <c r="HQS192" s="321"/>
      <c r="HQT192" s="321"/>
      <c r="HQU192" s="376"/>
      <c r="HQV192" s="319"/>
      <c r="HQW192" s="319"/>
      <c r="HQX192" s="319"/>
      <c r="HQY192" s="333"/>
      <c r="HQZ192" s="376"/>
      <c r="HRA192" s="376"/>
      <c r="HRB192" s="376"/>
      <c r="HRC192" s="321"/>
      <c r="HRD192" s="321"/>
      <c r="HRE192" s="321"/>
      <c r="HRF192" s="376"/>
      <c r="HRG192" s="321"/>
      <c r="HRH192" s="321"/>
      <c r="HRI192" s="321"/>
      <c r="HRJ192" s="321"/>
      <c r="HRK192" s="376"/>
      <c r="HRL192" s="319"/>
      <c r="HRM192" s="319"/>
      <c r="HRN192" s="319"/>
      <c r="HRO192" s="333"/>
      <c r="HRP192" s="376"/>
      <c r="HRQ192" s="376"/>
      <c r="HRR192" s="376"/>
      <c r="HRS192" s="321"/>
      <c r="HRT192" s="321"/>
      <c r="HRU192" s="321"/>
      <c r="HRV192" s="376"/>
      <c r="HRW192" s="321"/>
      <c r="HRX192" s="321"/>
      <c r="HRY192" s="321"/>
      <c r="HRZ192" s="321"/>
      <c r="HSA192" s="376"/>
      <c r="HSB192" s="319"/>
      <c r="HSC192" s="319"/>
      <c r="HSD192" s="319"/>
      <c r="HSE192" s="333"/>
      <c r="HSF192" s="376"/>
      <c r="HSG192" s="376"/>
      <c r="HSH192" s="376"/>
      <c r="HSI192" s="321"/>
      <c r="HSJ192" s="321"/>
      <c r="HSK192" s="321"/>
      <c r="HSL192" s="376"/>
      <c r="HSM192" s="321"/>
      <c r="HSN192" s="321"/>
      <c r="HSO192" s="321"/>
      <c r="HSP192" s="321"/>
      <c r="HSQ192" s="376"/>
      <c r="HSR192" s="319"/>
      <c r="HSS192" s="319"/>
      <c r="HST192" s="319"/>
      <c r="HSU192" s="333"/>
      <c r="HSV192" s="376"/>
      <c r="HSW192" s="376"/>
      <c r="HSX192" s="376"/>
      <c r="HSY192" s="321"/>
      <c r="HSZ192" s="321"/>
      <c r="HTA192" s="321"/>
      <c r="HTB192" s="376"/>
      <c r="HTC192" s="321"/>
      <c r="HTD192" s="321"/>
      <c r="HTE192" s="321"/>
      <c r="HTF192" s="321"/>
      <c r="HTG192" s="376"/>
      <c r="HTH192" s="319"/>
      <c r="HTI192" s="319"/>
      <c r="HTJ192" s="319"/>
      <c r="HTK192" s="333"/>
      <c r="HTL192" s="376"/>
      <c r="HTM192" s="376"/>
      <c r="HTN192" s="376"/>
      <c r="HTO192" s="321"/>
      <c r="HTP192" s="321"/>
      <c r="HTQ192" s="321"/>
      <c r="HTR192" s="376"/>
      <c r="HTS192" s="321"/>
      <c r="HTT192" s="321"/>
      <c r="HTU192" s="321"/>
      <c r="HTV192" s="321"/>
      <c r="HTW192" s="376"/>
      <c r="HTX192" s="319"/>
      <c r="HTY192" s="319"/>
      <c r="HTZ192" s="319"/>
      <c r="HUA192" s="333"/>
      <c r="HUB192" s="376"/>
      <c r="HUC192" s="376"/>
      <c r="HUD192" s="376"/>
      <c r="HUE192" s="321"/>
      <c r="HUF192" s="321"/>
      <c r="HUG192" s="321"/>
      <c r="HUH192" s="376"/>
      <c r="HUI192" s="321"/>
      <c r="HUJ192" s="321"/>
      <c r="HUK192" s="321"/>
      <c r="HUL192" s="321"/>
      <c r="HUM192" s="376"/>
      <c r="HUN192" s="319"/>
      <c r="HUO192" s="319"/>
      <c r="HUP192" s="319"/>
      <c r="HUQ192" s="333"/>
      <c r="HUR192" s="376"/>
      <c r="HUS192" s="376"/>
      <c r="HUT192" s="376"/>
      <c r="HUU192" s="321"/>
      <c r="HUV192" s="321"/>
      <c r="HUW192" s="321"/>
      <c r="HUX192" s="376"/>
      <c r="HUY192" s="321"/>
      <c r="HUZ192" s="321"/>
      <c r="HVA192" s="321"/>
      <c r="HVB192" s="321"/>
      <c r="HVC192" s="376"/>
      <c r="HVD192" s="319"/>
      <c r="HVE192" s="319"/>
      <c r="HVF192" s="319"/>
      <c r="HVG192" s="333"/>
      <c r="HVH192" s="376"/>
      <c r="HVI192" s="376"/>
      <c r="HVJ192" s="376"/>
      <c r="HVK192" s="321"/>
      <c r="HVL192" s="321"/>
      <c r="HVM192" s="321"/>
      <c r="HVN192" s="376"/>
      <c r="HVO192" s="321"/>
      <c r="HVP192" s="321"/>
      <c r="HVQ192" s="321"/>
      <c r="HVR192" s="321"/>
      <c r="HVS192" s="376"/>
      <c r="HVT192" s="319"/>
      <c r="HVU192" s="319"/>
      <c r="HVV192" s="319"/>
      <c r="HVW192" s="333"/>
      <c r="HVX192" s="376"/>
      <c r="HVY192" s="376"/>
      <c r="HVZ192" s="376"/>
      <c r="HWA192" s="321"/>
      <c r="HWB192" s="321"/>
      <c r="HWC192" s="321"/>
      <c r="HWD192" s="376"/>
      <c r="HWE192" s="321"/>
      <c r="HWF192" s="321"/>
      <c r="HWG192" s="321"/>
      <c r="HWH192" s="321"/>
      <c r="HWI192" s="376"/>
      <c r="HWJ192" s="319"/>
      <c r="HWK192" s="319"/>
      <c r="HWL192" s="319"/>
      <c r="HWM192" s="333"/>
      <c r="HWN192" s="376"/>
      <c r="HWO192" s="376"/>
      <c r="HWP192" s="376"/>
      <c r="HWQ192" s="321"/>
      <c r="HWR192" s="321"/>
      <c r="HWS192" s="321"/>
      <c r="HWT192" s="376"/>
      <c r="HWU192" s="321"/>
      <c r="HWV192" s="321"/>
      <c r="HWW192" s="321"/>
      <c r="HWX192" s="321"/>
      <c r="HWY192" s="376"/>
      <c r="HWZ192" s="319"/>
      <c r="HXA192" s="319"/>
      <c r="HXB192" s="319"/>
      <c r="HXC192" s="333"/>
      <c r="HXD192" s="376"/>
      <c r="HXE192" s="376"/>
      <c r="HXF192" s="376"/>
      <c r="HXG192" s="321"/>
      <c r="HXH192" s="321"/>
      <c r="HXI192" s="321"/>
      <c r="HXJ192" s="376"/>
      <c r="HXK192" s="321"/>
      <c r="HXL192" s="321"/>
      <c r="HXM192" s="321"/>
      <c r="HXN192" s="321"/>
      <c r="HXO192" s="376"/>
      <c r="HXP192" s="319"/>
      <c r="HXQ192" s="319"/>
      <c r="HXR192" s="319"/>
      <c r="HXS192" s="333"/>
      <c r="HXT192" s="376"/>
      <c r="HXU192" s="376"/>
      <c r="HXV192" s="376"/>
      <c r="HXW192" s="321"/>
      <c r="HXX192" s="321"/>
      <c r="HXY192" s="321"/>
      <c r="HXZ192" s="376"/>
      <c r="HYA192" s="321"/>
      <c r="HYB192" s="321"/>
      <c r="HYC192" s="321"/>
      <c r="HYD192" s="321"/>
      <c r="HYE192" s="376"/>
      <c r="HYF192" s="319"/>
      <c r="HYG192" s="319"/>
      <c r="HYH192" s="319"/>
      <c r="HYI192" s="333"/>
      <c r="HYJ192" s="376"/>
      <c r="HYK192" s="376"/>
      <c r="HYL192" s="376"/>
      <c r="HYM192" s="321"/>
      <c r="HYN192" s="321"/>
      <c r="HYO192" s="321"/>
      <c r="HYP192" s="376"/>
      <c r="HYQ192" s="321"/>
      <c r="HYR192" s="321"/>
      <c r="HYS192" s="321"/>
      <c r="HYT192" s="321"/>
      <c r="HYU192" s="376"/>
      <c r="HYV192" s="319"/>
      <c r="HYW192" s="319"/>
      <c r="HYX192" s="319"/>
      <c r="HYY192" s="333"/>
      <c r="HYZ192" s="376"/>
      <c r="HZA192" s="376"/>
      <c r="HZB192" s="376"/>
      <c r="HZC192" s="321"/>
      <c r="HZD192" s="321"/>
      <c r="HZE192" s="321"/>
      <c r="HZF192" s="376"/>
      <c r="HZG192" s="321"/>
      <c r="HZH192" s="321"/>
      <c r="HZI192" s="321"/>
      <c r="HZJ192" s="321"/>
      <c r="HZK192" s="376"/>
      <c r="HZL192" s="319"/>
      <c r="HZM192" s="319"/>
      <c r="HZN192" s="319"/>
      <c r="HZO192" s="333"/>
      <c r="HZP192" s="376"/>
      <c r="HZQ192" s="376"/>
      <c r="HZR192" s="376"/>
      <c r="HZS192" s="321"/>
      <c r="HZT192" s="321"/>
      <c r="HZU192" s="321"/>
      <c r="HZV192" s="376"/>
      <c r="HZW192" s="321"/>
      <c r="HZX192" s="321"/>
      <c r="HZY192" s="321"/>
      <c r="HZZ192" s="321"/>
      <c r="IAA192" s="376"/>
      <c r="IAB192" s="319"/>
      <c r="IAC192" s="319"/>
      <c r="IAD192" s="319"/>
      <c r="IAE192" s="333"/>
      <c r="IAF192" s="376"/>
      <c r="IAG192" s="376"/>
      <c r="IAH192" s="376"/>
      <c r="IAI192" s="321"/>
      <c r="IAJ192" s="321"/>
      <c r="IAK192" s="321"/>
      <c r="IAL192" s="376"/>
      <c r="IAM192" s="321"/>
      <c r="IAN192" s="321"/>
      <c r="IAO192" s="321"/>
      <c r="IAP192" s="321"/>
      <c r="IAQ192" s="376"/>
      <c r="IAR192" s="319"/>
      <c r="IAS192" s="319"/>
      <c r="IAT192" s="319"/>
      <c r="IAU192" s="333"/>
      <c r="IAV192" s="376"/>
      <c r="IAW192" s="376"/>
      <c r="IAX192" s="376"/>
      <c r="IAY192" s="321"/>
      <c r="IAZ192" s="321"/>
      <c r="IBA192" s="321"/>
      <c r="IBB192" s="376"/>
      <c r="IBC192" s="321"/>
      <c r="IBD192" s="321"/>
      <c r="IBE192" s="321"/>
      <c r="IBF192" s="321"/>
      <c r="IBG192" s="376"/>
      <c r="IBH192" s="319"/>
      <c r="IBI192" s="319"/>
      <c r="IBJ192" s="319"/>
      <c r="IBK192" s="333"/>
      <c r="IBL192" s="376"/>
      <c r="IBM192" s="376"/>
      <c r="IBN192" s="376"/>
      <c r="IBO192" s="321"/>
      <c r="IBP192" s="321"/>
      <c r="IBQ192" s="321"/>
      <c r="IBR192" s="376"/>
      <c r="IBS192" s="321"/>
      <c r="IBT192" s="321"/>
      <c r="IBU192" s="321"/>
      <c r="IBV192" s="321"/>
      <c r="IBW192" s="376"/>
      <c r="IBX192" s="319"/>
      <c r="IBY192" s="319"/>
      <c r="IBZ192" s="319"/>
      <c r="ICA192" s="333"/>
      <c r="ICB192" s="376"/>
      <c r="ICC192" s="376"/>
      <c r="ICD192" s="376"/>
      <c r="ICE192" s="321"/>
      <c r="ICF192" s="321"/>
      <c r="ICG192" s="321"/>
      <c r="ICH192" s="376"/>
      <c r="ICI192" s="321"/>
      <c r="ICJ192" s="321"/>
      <c r="ICK192" s="321"/>
      <c r="ICL192" s="321"/>
      <c r="ICM192" s="376"/>
      <c r="ICN192" s="319"/>
      <c r="ICO192" s="319"/>
      <c r="ICP192" s="319"/>
      <c r="ICQ192" s="333"/>
      <c r="ICR192" s="376"/>
      <c r="ICS192" s="376"/>
      <c r="ICT192" s="376"/>
      <c r="ICU192" s="321"/>
      <c r="ICV192" s="321"/>
      <c r="ICW192" s="321"/>
      <c r="ICX192" s="376"/>
      <c r="ICY192" s="321"/>
      <c r="ICZ192" s="321"/>
      <c r="IDA192" s="321"/>
      <c r="IDB192" s="321"/>
      <c r="IDC192" s="376"/>
      <c r="IDD192" s="319"/>
      <c r="IDE192" s="319"/>
      <c r="IDF192" s="319"/>
      <c r="IDG192" s="333"/>
      <c r="IDH192" s="376"/>
      <c r="IDI192" s="376"/>
      <c r="IDJ192" s="376"/>
      <c r="IDK192" s="321"/>
      <c r="IDL192" s="321"/>
      <c r="IDM192" s="321"/>
      <c r="IDN192" s="376"/>
      <c r="IDO192" s="321"/>
      <c r="IDP192" s="321"/>
      <c r="IDQ192" s="321"/>
      <c r="IDR192" s="321"/>
      <c r="IDS192" s="376"/>
      <c r="IDT192" s="319"/>
      <c r="IDU192" s="319"/>
      <c r="IDV192" s="319"/>
      <c r="IDW192" s="333"/>
      <c r="IDX192" s="376"/>
      <c r="IDY192" s="376"/>
      <c r="IDZ192" s="376"/>
      <c r="IEA192" s="321"/>
      <c r="IEB192" s="321"/>
      <c r="IEC192" s="321"/>
      <c r="IED192" s="376"/>
      <c r="IEE192" s="321"/>
      <c r="IEF192" s="321"/>
      <c r="IEG192" s="321"/>
      <c r="IEH192" s="321"/>
      <c r="IEI192" s="376"/>
      <c r="IEJ192" s="319"/>
      <c r="IEK192" s="319"/>
      <c r="IEL192" s="319"/>
      <c r="IEM192" s="333"/>
      <c r="IEN192" s="376"/>
      <c r="IEO192" s="376"/>
      <c r="IEP192" s="376"/>
      <c r="IEQ192" s="321"/>
      <c r="IER192" s="321"/>
      <c r="IES192" s="321"/>
      <c r="IET192" s="376"/>
      <c r="IEU192" s="321"/>
      <c r="IEV192" s="321"/>
      <c r="IEW192" s="321"/>
      <c r="IEX192" s="321"/>
      <c r="IEY192" s="376"/>
      <c r="IEZ192" s="319"/>
      <c r="IFA192" s="319"/>
      <c r="IFB192" s="319"/>
      <c r="IFC192" s="333"/>
      <c r="IFD192" s="376"/>
      <c r="IFE192" s="376"/>
      <c r="IFF192" s="376"/>
      <c r="IFG192" s="321"/>
      <c r="IFH192" s="321"/>
      <c r="IFI192" s="321"/>
      <c r="IFJ192" s="376"/>
      <c r="IFK192" s="321"/>
      <c r="IFL192" s="321"/>
      <c r="IFM192" s="321"/>
      <c r="IFN192" s="321"/>
      <c r="IFO192" s="376"/>
      <c r="IFP192" s="319"/>
      <c r="IFQ192" s="319"/>
      <c r="IFR192" s="319"/>
      <c r="IFS192" s="333"/>
      <c r="IFT192" s="376"/>
      <c r="IFU192" s="376"/>
      <c r="IFV192" s="376"/>
      <c r="IFW192" s="321"/>
      <c r="IFX192" s="321"/>
      <c r="IFY192" s="321"/>
      <c r="IFZ192" s="376"/>
      <c r="IGA192" s="321"/>
      <c r="IGB192" s="321"/>
      <c r="IGC192" s="321"/>
      <c r="IGD192" s="321"/>
      <c r="IGE192" s="376"/>
      <c r="IGF192" s="319"/>
      <c r="IGG192" s="319"/>
      <c r="IGH192" s="319"/>
      <c r="IGI192" s="333"/>
      <c r="IGJ192" s="376"/>
      <c r="IGK192" s="376"/>
      <c r="IGL192" s="376"/>
      <c r="IGM192" s="321"/>
      <c r="IGN192" s="321"/>
      <c r="IGO192" s="321"/>
      <c r="IGP192" s="376"/>
      <c r="IGQ192" s="321"/>
      <c r="IGR192" s="321"/>
      <c r="IGS192" s="321"/>
      <c r="IGT192" s="321"/>
      <c r="IGU192" s="376"/>
      <c r="IGV192" s="319"/>
      <c r="IGW192" s="319"/>
      <c r="IGX192" s="319"/>
      <c r="IGY192" s="333"/>
      <c r="IGZ192" s="376"/>
      <c r="IHA192" s="376"/>
      <c r="IHB192" s="376"/>
      <c r="IHC192" s="321"/>
      <c r="IHD192" s="321"/>
      <c r="IHE192" s="321"/>
      <c r="IHF192" s="376"/>
      <c r="IHG192" s="321"/>
      <c r="IHH192" s="321"/>
      <c r="IHI192" s="321"/>
      <c r="IHJ192" s="321"/>
      <c r="IHK192" s="376"/>
      <c r="IHL192" s="319"/>
      <c r="IHM192" s="319"/>
      <c r="IHN192" s="319"/>
      <c r="IHO192" s="333"/>
      <c r="IHP192" s="376"/>
      <c r="IHQ192" s="376"/>
      <c r="IHR192" s="376"/>
      <c r="IHS192" s="321"/>
      <c r="IHT192" s="321"/>
      <c r="IHU192" s="321"/>
      <c r="IHV192" s="376"/>
      <c r="IHW192" s="321"/>
      <c r="IHX192" s="321"/>
      <c r="IHY192" s="321"/>
      <c r="IHZ192" s="321"/>
      <c r="IIA192" s="376"/>
      <c r="IIB192" s="319"/>
      <c r="IIC192" s="319"/>
      <c r="IID192" s="319"/>
      <c r="IIE192" s="333"/>
      <c r="IIF192" s="376"/>
      <c r="IIG192" s="376"/>
      <c r="IIH192" s="376"/>
      <c r="III192" s="321"/>
      <c r="IIJ192" s="321"/>
      <c r="IIK192" s="321"/>
      <c r="IIL192" s="376"/>
      <c r="IIM192" s="321"/>
      <c r="IIN192" s="321"/>
      <c r="IIO192" s="321"/>
      <c r="IIP192" s="321"/>
      <c r="IIQ192" s="376"/>
      <c r="IIR192" s="319"/>
      <c r="IIS192" s="319"/>
      <c r="IIT192" s="319"/>
      <c r="IIU192" s="333"/>
      <c r="IIV192" s="376"/>
      <c r="IIW192" s="376"/>
      <c r="IIX192" s="376"/>
      <c r="IIY192" s="321"/>
      <c r="IIZ192" s="321"/>
      <c r="IJA192" s="321"/>
      <c r="IJB192" s="376"/>
      <c r="IJC192" s="321"/>
      <c r="IJD192" s="321"/>
      <c r="IJE192" s="321"/>
      <c r="IJF192" s="321"/>
      <c r="IJG192" s="376"/>
      <c r="IJH192" s="319"/>
      <c r="IJI192" s="319"/>
      <c r="IJJ192" s="319"/>
      <c r="IJK192" s="333"/>
      <c r="IJL192" s="376"/>
      <c r="IJM192" s="376"/>
      <c r="IJN192" s="376"/>
      <c r="IJO192" s="321"/>
      <c r="IJP192" s="321"/>
      <c r="IJQ192" s="321"/>
      <c r="IJR192" s="376"/>
      <c r="IJS192" s="321"/>
      <c r="IJT192" s="321"/>
      <c r="IJU192" s="321"/>
      <c r="IJV192" s="321"/>
      <c r="IJW192" s="376"/>
      <c r="IJX192" s="319"/>
      <c r="IJY192" s="319"/>
      <c r="IJZ192" s="319"/>
      <c r="IKA192" s="333"/>
      <c r="IKB192" s="376"/>
      <c r="IKC192" s="376"/>
      <c r="IKD192" s="376"/>
      <c r="IKE192" s="321"/>
      <c r="IKF192" s="321"/>
      <c r="IKG192" s="321"/>
      <c r="IKH192" s="376"/>
      <c r="IKI192" s="321"/>
      <c r="IKJ192" s="321"/>
      <c r="IKK192" s="321"/>
      <c r="IKL192" s="321"/>
      <c r="IKM192" s="376"/>
      <c r="IKN192" s="319"/>
      <c r="IKO192" s="319"/>
      <c r="IKP192" s="319"/>
      <c r="IKQ192" s="333"/>
      <c r="IKR192" s="376"/>
      <c r="IKS192" s="376"/>
      <c r="IKT192" s="376"/>
      <c r="IKU192" s="321"/>
      <c r="IKV192" s="321"/>
      <c r="IKW192" s="321"/>
      <c r="IKX192" s="376"/>
      <c r="IKY192" s="321"/>
      <c r="IKZ192" s="321"/>
      <c r="ILA192" s="321"/>
      <c r="ILB192" s="321"/>
      <c r="ILC192" s="376"/>
      <c r="ILD192" s="319"/>
      <c r="ILE192" s="319"/>
      <c r="ILF192" s="319"/>
      <c r="ILG192" s="333"/>
      <c r="ILH192" s="376"/>
      <c r="ILI192" s="376"/>
      <c r="ILJ192" s="376"/>
      <c r="ILK192" s="321"/>
      <c r="ILL192" s="321"/>
      <c r="ILM192" s="321"/>
      <c r="ILN192" s="376"/>
      <c r="ILO192" s="321"/>
      <c r="ILP192" s="321"/>
      <c r="ILQ192" s="321"/>
      <c r="ILR192" s="321"/>
      <c r="ILS192" s="376"/>
      <c r="ILT192" s="319"/>
      <c r="ILU192" s="319"/>
      <c r="ILV192" s="319"/>
      <c r="ILW192" s="333"/>
      <c r="ILX192" s="376"/>
      <c r="ILY192" s="376"/>
      <c r="ILZ192" s="376"/>
      <c r="IMA192" s="321"/>
      <c r="IMB192" s="321"/>
      <c r="IMC192" s="321"/>
      <c r="IMD192" s="376"/>
      <c r="IME192" s="321"/>
      <c r="IMF192" s="321"/>
      <c r="IMG192" s="321"/>
      <c r="IMH192" s="321"/>
      <c r="IMI192" s="376"/>
      <c r="IMJ192" s="319"/>
      <c r="IMK192" s="319"/>
      <c r="IML192" s="319"/>
      <c r="IMM192" s="333"/>
      <c r="IMN192" s="376"/>
      <c r="IMO192" s="376"/>
      <c r="IMP192" s="376"/>
      <c r="IMQ192" s="321"/>
      <c r="IMR192" s="321"/>
      <c r="IMS192" s="321"/>
      <c r="IMT192" s="376"/>
      <c r="IMU192" s="321"/>
      <c r="IMV192" s="321"/>
      <c r="IMW192" s="321"/>
      <c r="IMX192" s="321"/>
      <c r="IMY192" s="376"/>
      <c r="IMZ192" s="319"/>
      <c r="INA192" s="319"/>
      <c r="INB192" s="319"/>
      <c r="INC192" s="333"/>
      <c r="IND192" s="376"/>
      <c r="INE192" s="376"/>
      <c r="INF192" s="376"/>
      <c r="ING192" s="321"/>
      <c r="INH192" s="321"/>
      <c r="INI192" s="321"/>
      <c r="INJ192" s="376"/>
      <c r="INK192" s="321"/>
      <c r="INL192" s="321"/>
      <c r="INM192" s="321"/>
      <c r="INN192" s="321"/>
      <c r="INO192" s="376"/>
      <c r="INP192" s="319"/>
      <c r="INQ192" s="319"/>
      <c r="INR192" s="319"/>
      <c r="INS192" s="333"/>
      <c r="INT192" s="376"/>
      <c r="INU192" s="376"/>
      <c r="INV192" s="376"/>
      <c r="INW192" s="321"/>
      <c r="INX192" s="321"/>
      <c r="INY192" s="321"/>
      <c r="INZ192" s="376"/>
      <c r="IOA192" s="321"/>
      <c r="IOB192" s="321"/>
      <c r="IOC192" s="321"/>
      <c r="IOD192" s="321"/>
      <c r="IOE192" s="376"/>
      <c r="IOF192" s="319"/>
      <c r="IOG192" s="319"/>
      <c r="IOH192" s="319"/>
      <c r="IOI192" s="333"/>
      <c r="IOJ192" s="376"/>
      <c r="IOK192" s="376"/>
      <c r="IOL192" s="376"/>
      <c r="IOM192" s="321"/>
      <c r="ION192" s="321"/>
      <c r="IOO192" s="321"/>
      <c r="IOP192" s="376"/>
      <c r="IOQ192" s="321"/>
      <c r="IOR192" s="321"/>
      <c r="IOS192" s="321"/>
      <c r="IOT192" s="321"/>
      <c r="IOU192" s="376"/>
      <c r="IOV192" s="319"/>
      <c r="IOW192" s="319"/>
      <c r="IOX192" s="319"/>
      <c r="IOY192" s="333"/>
      <c r="IOZ192" s="376"/>
      <c r="IPA192" s="376"/>
      <c r="IPB192" s="376"/>
      <c r="IPC192" s="321"/>
      <c r="IPD192" s="321"/>
      <c r="IPE192" s="321"/>
      <c r="IPF192" s="376"/>
      <c r="IPG192" s="321"/>
      <c r="IPH192" s="321"/>
      <c r="IPI192" s="321"/>
      <c r="IPJ192" s="321"/>
      <c r="IPK192" s="376"/>
      <c r="IPL192" s="319"/>
      <c r="IPM192" s="319"/>
      <c r="IPN192" s="319"/>
      <c r="IPO192" s="333"/>
      <c r="IPP192" s="376"/>
      <c r="IPQ192" s="376"/>
      <c r="IPR192" s="376"/>
      <c r="IPS192" s="321"/>
      <c r="IPT192" s="321"/>
      <c r="IPU192" s="321"/>
      <c r="IPV192" s="376"/>
      <c r="IPW192" s="321"/>
      <c r="IPX192" s="321"/>
      <c r="IPY192" s="321"/>
      <c r="IPZ192" s="321"/>
      <c r="IQA192" s="376"/>
      <c r="IQB192" s="319"/>
      <c r="IQC192" s="319"/>
      <c r="IQD192" s="319"/>
      <c r="IQE192" s="333"/>
      <c r="IQF192" s="376"/>
      <c r="IQG192" s="376"/>
      <c r="IQH192" s="376"/>
      <c r="IQI192" s="321"/>
      <c r="IQJ192" s="321"/>
      <c r="IQK192" s="321"/>
      <c r="IQL192" s="376"/>
      <c r="IQM192" s="321"/>
      <c r="IQN192" s="321"/>
      <c r="IQO192" s="321"/>
      <c r="IQP192" s="321"/>
      <c r="IQQ192" s="376"/>
      <c r="IQR192" s="319"/>
      <c r="IQS192" s="319"/>
      <c r="IQT192" s="319"/>
      <c r="IQU192" s="333"/>
      <c r="IQV192" s="376"/>
      <c r="IQW192" s="376"/>
      <c r="IQX192" s="376"/>
      <c r="IQY192" s="321"/>
      <c r="IQZ192" s="321"/>
      <c r="IRA192" s="321"/>
      <c r="IRB192" s="376"/>
      <c r="IRC192" s="321"/>
      <c r="IRD192" s="321"/>
      <c r="IRE192" s="321"/>
      <c r="IRF192" s="321"/>
      <c r="IRG192" s="376"/>
      <c r="IRH192" s="319"/>
      <c r="IRI192" s="319"/>
      <c r="IRJ192" s="319"/>
      <c r="IRK192" s="333"/>
      <c r="IRL192" s="376"/>
      <c r="IRM192" s="376"/>
      <c r="IRN192" s="376"/>
      <c r="IRO192" s="321"/>
      <c r="IRP192" s="321"/>
      <c r="IRQ192" s="321"/>
      <c r="IRR192" s="376"/>
      <c r="IRS192" s="321"/>
      <c r="IRT192" s="321"/>
      <c r="IRU192" s="321"/>
      <c r="IRV192" s="321"/>
      <c r="IRW192" s="376"/>
      <c r="IRX192" s="319"/>
      <c r="IRY192" s="319"/>
      <c r="IRZ192" s="319"/>
      <c r="ISA192" s="333"/>
      <c r="ISB192" s="376"/>
      <c r="ISC192" s="376"/>
      <c r="ISD192" s="376"/>
      <c r="ISE192" s="321"/>
      <c r="ISF192" s="321"/>
      <c r="ISG192" s="321"/>
      <c r="ISH192" s="376"/>
      <c r="ISI192" s="321"/>
      <c r="ISJ192" s="321"/>
      <c r="ISK192" s="321"/>
      <c r="ISL192" s="321"/>
      <c r="ISM192" s="376"/>
      <c r="ISN192" s="319"/>
      <c r="ISO192" s="319"/>
      <c r="ISP192" s="319"/>
      <c r="ISQ192" s="333"/>
      <c r="ISR192" s="376"/>
      <c r="ISS192" s="376"/>
      <c r="IST192" s="376"/>
      <c r="ISU192" s="321"/>
      <c r="ISV192" s="321"/>
      <c r="ISW192" s="321"/>
      <c r="ISX192" s="376"/>
      <c r="ISY192" s="321"/>
      <c r="ISZ192" s="321"/>
      <c r="ITA192" s="321"/>
      <c r="ITB192" s="321"/>
      <c r="ITC192" s="376"/>
      <c r="ITD192" s="319"/>
      <c r="ITE192" s="319"/>
      <c r="ITF192" s="319"/>
      <c r="ITG192" s="333"/>
      <c r="ITH192" s="376"/>
      <c r="ITI192" s="376"/>
      <c r="ITJ192" s="376"/>
      <c r="ITK192" s="321"/>
      <c r="ITL192" s="321"/>
      <c r="ITM192" s="321"/>
      <c r="ITN192" s="376"/>
      <c r="ITO192" s="321"/>
      <c r="ITP192" s="321"/>
      <c r="ITQ192" s="321"/>
      <c r="ITR192" s="321"/>
      <c r="ITS192" s="376"/>
      <c r="ITT192" s="319"/>
      <c r="ITU192" s="319"/>
      <c r="ITV192" s="319"/>
      <c r="ITW192" s="333"/>
      <c r="ITX192" s="376"/>
      <c r="ITY192" s="376"/>
      <c r="ITZ192" s="376"/>
      <c r="IUA192" s="321"/>
      <c r="IUB192" s="321"/>
      <c r="IUC192" s="321"/>
      <c r="IUD192" s="376"/>
      <c r="IUE192" s="321"/>
      <c r="IUF192" s="321"/>
      <c r="IUG192" s="321"/>
      <c r="IUH192" s="321"/>
      <c r="IUI192" s="376"/>
      <c r="IUJ192" s="319"/>
      <c r="IUK192" s="319"/>
      <c r="IUL192" s="319"/>
      <c r="IUM192" s="333"/>
      <c r="IUN192" s="376"/>
      <c r="IUO192" s="376"/>
      <c r="IUP192" s="376"/>
      <c r="IUQ192" s="321"/>
      <c r="IUR192" s="321"/>
      <c r="IUS192" s="321"/>
      <c r="IUT192" s="376"/>
      <c r="IUU192" s="321"/>
      <c r="IUV192" s="321"/>
      <c r="IUW192" s="321"/>
      <c r="IUX192" s="321"/>
      <c r="IUY192" s="376"/>
      <c r="IUZ192" s="319"/>
      <c r="IVA192" s="319"/>
      <c r="IVB192" s="319"/>
      <c r="IVC192" s="333"/>
      <c r="IVD192" s="376"/>
      <c r="IVE192" s="376"/>
      <c r="IVF192" s="376"/>
      <c r="IVG192" s="321"/>
      <c r="IVH192" s="321"/>
      <c r="IVI192" s="321"/>
      <c r="IVJ192" s="376"/>
      <c r="IVK192" s="321"/>
      <c r="IVL192" s="321"/>
      <c r="IVM192" s="321"/>
      <c r="IVN192" s="321"/>
      <c r="IVO192" s="376"/>
      <c r="IVP192" s="319"/>
      <c r="IVQ192" s="319"/>
      <c r="IVR192" s="319"/>
      <c r="IVS192" s="333"/>
      <c r="IVT192" s="376"/>
      <c r="IVU192" s="376"/>
      <c r="IVV192" s="376"/>
      <c r="IVW192" s="321"/>
      <c r="IVX192" s="321"/>
      <c r="IVY192" s="321"/>
      <c r="IVZ192" s="376"/>
      <c r="IWA192" s="321"/>
      <c r="IWB192" s="321"/>
      <c r="IWC192" s="321"/>
      <c r="IWD192" s="321"/>
      <c r="IWE192" s="376"/>
      <c r="IWF192" s="319"/>
      <c r="IWG192" s="319"/>
      <c r="IWH192" s="319"/>
      <c r="IWI192" s="333"/>
      <c r="IWJ192" s="376"/>
      <c r="IWK192" s="376"/>
      <c r="IWL192" s="376"/>
      <c r="IWM192" s="321"/>
      <c r="IWN192" s="321"/>
      <c r="IWO192" s="321"/>
      <c r="IWP192" s="376"/>
      <c r="IWQ192" s="321"/>
      <c r="IWR192" s="321"/>
      <c r="IWS192" s="321"/>
      <c r="IWT192" s="321"/>
      <c r="IWU192" s="376"/>
      <c r="IWV192" s="319"/>
      <c r="IWW192" s="319"/>
      <c r="IWX192" s="319"/>
      <c r="IWY192" s="333"/>
      <c r="IWZ192" s="376"/>
      <c r="IXA192" s="376"/>
      <c r="IXB192" s="376"/>
      <c r="IXC192" s="321"/>
      <c r="IXD192" s="321"/>
      <c r="IXE192" s="321"/>
      <c r="IXF192" s="376"/>
      <c r="IXG192" s="321"/>
      <c r="IXH192" s="321"/>
      <c r="IXI192" s="321"/>
      <c r="IXJ192" s="321"/>
      <c r="IXK192" s="376"/>
      <c r="IXL192" s="319"/>
      <c r="IXM192" s="319"/>
      <c r="IXN192" s="319"/>
      <c r="IXO192" s="333"/>
      <c r="IXP192" s="376"/>
      <c r="IXQ192" s="376"/>
      <c r="IXR192" s="376"/>
      <c r="IXS192" s="321"/>
      <c r="IXT192" s="321"/>
      <c r="IXU192" s="321"/>
      <c r="IXV192" s="376"/>
      <c r="IXW192" s="321"/>
      <c r="IXX192" s="321"/>
      <c r="IXY192" s="321"/>
      <c r="IXZ192" s="321"/>
      <c r="IYA192" s="376"/>
      <c r="IYB192" s="319"/>
      <c r="IYC192" s="319"/>
      <c r="IYD192" s="319"/>
      <c r="IYE192" s="333"/>
      <c r="IYF192" s="376"/>
      <c r="IYG192" s="376"/>
      <c r="IYH192" s="376"/>
      <c r="IYI192" s="321"/>
      <c r="IYJ192" s="321"/>
      <c r="IYK192" s="321"/>
      <c r="IYL192" s="376"/>
      <c r="IYM192" s="321"/>
      <c r="IYN192" s="321"/>
      <c r="IYO192" s="321"/>
      <c r="IYP192" s="321"/>
      <c r="IYQ192" s="376"/>
      <c r="IYR192" s="319"/>
      <c r="IYS192" s="319"/>
      <c r="IYT192" s="319"/>
      <c r="IYU192" s="333"/>
      <c r="IYV192" s="376"/>
      <c r="IYW192" s="376"/>
      <c r="IYX192" s="376"/>
      <c r="IYY192" s="321"/>
      <c r="IYZ192" s="321"/>
      <c r="IZA192" s="321"/>
      <c r="IZB192" s="376"/>
      <c r="IZC192" s="321"/>
      <c r="IZD192" s="321"/>
      <c r="IZE192" s="321"/>
      <c r="IZF192" s="321"/>
      <c r="IZG192" s="376"/>
      <c r="IZH192" s="319"/>
      <c r="IZI192" s="319"/>
      <c r="IZJ192" s="319"/>
      <c r="IZK192" s="333"/>
      <c r="IZL192" s="376"/>
      <c r="IZM192" s="376"/>
      <c r="IZN192" s="376"/>
      <c r="IZO192" s="321"/>
      <c r="IZP192" s="321"/>
      <c r="IZQ192" s="321"/>
      <c r="IZR192" s="376"/>
      <c r="IZS192" s="321"/>
      <c r="IZT192" s="321"/>
      <c r="IZU192" s="321"/>
      <c r="IZV192" s="321"/>
      <c r="IZW192" s="376"/>
      <c r="IZX192" s="319"/>
      <c r="IZY192" s="319"/>
      <c r="IZZ192" s="319"/>
      <c r="JAA192" s="333"/>
      <c r="JAB192" s="376"/>
      <c r="JAC192" s="376"/>
      <c r="JAD192" s="376"/>
      <c r="JAE192" s="321"/>
      <c r="JAF192" s="321"/>
      <c r="JAG192" s="321"/>
      <c r="JAH192" s="376"/>
      <c r="JAI192" s="321"/>
      <c r="JAJ192" s="321"/>
      <c r="JAK192" s="321"/>
      <c r="JAL192" s="321"/>
      <c r="JAM192" s="376"/>
      <c r="JAN192" s="319"/>
      <c r="JAO192" s="319"/>
      <c r="JAP192" s="319"/>
      <c r="JAQ192" s="333"/>
      <c r="JAR192" s="376"/>
      <c r="JAS192" s="376"/>
      <c r="JAT192" s="376"/>
      <c r="JAU192" s="321"/>
      <c r="JAV192" s="321"/>
      <c r="JAW192" s="321"/>
      <c r="JAX192" s="376"/>
      <c r="JAY192" s="321"/>
      <c r="JAZ192" s="321"/>
      <c r="JBA192" s="321"/>
      <c r="JBB192" s="321"/>
      <c r="JBC192" s="376"/>
      <c r="JBD192" s="319"/>
      <c r="JBE192" s="319"/>
      <c r="JBF192" s="319"/>
      <c r="JBG192" s="333"/>
      <c r="JBH192" s="376"/>
      <c r="JBI192" s="376"/>
      <c r="JBJ192" s="376"/>
      <c r="JBK192" s="321"/>
      <c r="JBL192" s="321"/>
      <c r="JBM192" s="321"/>
      <c r="JBN192" s="376"/>
      <c r="JBO192" s="321"/>
      <c r="JBP192" s="321"/>
      <c r="JBQ192" s="321"/>
      <c r="JBR192" s="321"/>
      <c r="JBS192" s="376"/>
      <c r="JBT192" s="319"/>
      <c r="JBU192" s="319"/>
      <c r="JBV192" s="319"/>
      <c r="JBW192" s="333"/>
      <c r="JBX192" s="376"/>
      <c r="JBY192" s="376"/>
      <c r="JBZ192" s="376"/>
      <c r="JCA192" s="321"/>
      <c r="JCB192" s="321"/>
      <c r="JCC192" s="321"/>
      <c r="JCD192" s="376"/>
      <c r="JCE192" s="321"/>
      <c r="JCF192" s="321"/>
      <c r="JCG192" s="321"/>
      <c r="JCH192" s="321"/>
      <c r="JCI192" s="376"/>
      <c r="JCJ192" s="319"/>
      <c r="JCK192" s="319"/>
      <c r="JCL192" s="319"/>
      <c r="JCM192" s="333"/>
      <c r="JCN192" s="376"/>
      <c r="JCO192" s="376"/>
      <c r="JCP192" s="376"/>
      <c r="JCQ192" s="321"/>
      <c r="JCR192" s="321"/>
      <c r="JCS192" s="321"/>
      <c r="JCT192" s="376"/>
      <c r="JCU192" s="321"/>
      <c r="JCV192" s="321"/>
      <c r="JCW192" s="321"/>
      <c r="JCX192" s="321"/>
      <c r="JCY192" s="376"/>
      <c r="JCZ192" s="319"/>
      <c r="JDA192" s="319"/>
      <c r="JDB192" s="319"/>
      <c r="JDC192" s="333"/>
      <c r="JDD192" s="376"/>
      <c r="JDE192" s="376"/>
      <c r="JDF192" s="376"/>
      <c r="JDG192" s="321"/>
      <c r="JDH192" s="321"/>
      <c r="JDI192" s="321"/>
      <c r="JDJ192" s="376"/>
      <c r="JDK192" s="321"/>
      <c r="JDL192" s="321"/>
      <c r="JDM192" s="321"/>
      <c r="JDN192" s="321"/>
      <c r="JDO192" s="376"/>
      <c r="JDP192" s="319"/>
      <c r="JDQ192" s="319"/>
      <c r="JDR192" s="319"/>
      <c r="JDS192" s="333"/>
      <c r="JDT192" s="376"/>
      <c r="JDU192" s="376"/>
      <c r="JDV192" s="376"/>
      <c r="JDW192" s="321"/>
      <c r="JDX192" s="321"/>
      <c r="JDY192" s="321"/>
      <c r="JDZ192" s="376"/>
      <c r="JEA192" s="321"/>
      <c r="JEB192" s="321"/>
      <c r="JEC192" s="321"/>
      <c r="JED192" s="321"/>
      <c r="JEE192" s="376"/>
      <c r="JEF192" s="319"/>
      <c r="JEG192" s="319"/>
      <c r="JEH192" s="319"/>
      <c r="JEI192" s="333"/>
      <c r="JEJ192" s="376"/>
      <c r="JEK192" s="376"/>
      <c r="JEL192" s="376"/>
      <c r="JEM192" s="321"/>
      <c r="JEN192" s="321"/>
      <c r="JEO192" s="321"/>
      <c r="JEP192" s="376"/>
      <c r="JEQ192" s="321"/>
      <c r="JER192" s="321"/>
      <c r="JES192" s="321"/>
      <c r="JET192" s="321"/>
      <c r="JEU192" s="376"/>
      <c r="JEV192" s="319"/>
      <c r="JEW192" s="319"/>
      <c r="JEX192" s="319"/>
      <c r="JEY192" s="333"/>
      <c r="JEZ192" s="376"/>
      <c r="JFA192" s="376"/>
      <c r="JFB192" s="376"/>
      <c r="JFC192" s="321"/>
      <c r="JFD192" s="321"/>
      <c r="JFE192" s="321"/>
      <c r="JFF192" s="376"/>
      <c r="JFG192" s="321"/>
      <c r="JFH192" s="321"/>
      <c r="JFI192" s="321"/>
      <c r="JFJ192" s="321"/>
      <c r="JFK192" s="376"/>
      <c r="JFL192" s="319"/>
      <c r="JFM192" s="319"/>
      <c r="JFN192" s="319"/>
      <c r="JFO192" s="333"/>
      <c r="JFP192" s="376"/>
      <c r="JFQ192" s="376"/>
      <c r="JFR192" s="376"/>
      <c r="JFS192" s="321"/>
      <c r="JFT192" s="321"/>
      <c r="JFU192" s="321"/>
      <c r="JFV192" s="376"/>
      <c r="JFW192" s="321"/>
      <c r="JFX192" s="321"/>
      <c r="JFY192" s="321"/>
      <c r="JFZ192" s="321"/>
      <c r="JGA192" s="376"/>
      <c r="JGB192" s="319"/>
      <c r="JGC192" s="319"/>
      <c r="JGD192" s="319"/>
      <c r="JGE192" s="333"/>
      <c r="JGF192" s="376"/>
      <c r="JGG192" s="376"/>
      <c r="JGH192" s="376"/>
      <c r="JGI192" s="321"/>
      <c r="JGJ192" s="321"/>
      <c r="JGK192" s="321"/>
      <c r="JGL192" s="376"/>
      <c r="JGM192" s="321"/>
      <c r="JGN192" s="321"/>
      <c r="JGO192" s="321"/>
      <c r="JGP192" s="321"/>
      <c r="JGQ192" s="376"/>
      <c r="JGR192" s="319"/>
      <c r="JGS192" s="319"/>
      <c r="JGT192" s="319"/>
      <c r="JGU192" s="333"/>
      <c r="JGV192" s="376"/>
      <c r="JGW192" s="376"/>
      <c r="JGX192" s="376"/>
      <c r="JGY192" s="321"/>
      <c r="JGZ192" s="321"/>
      <c r="JHA192" s="321"/>
      <c r="JHB192" s="376"/>
      <c r="JHC192" s="321"/>
      <c r="JHD192" s="321"/>
      <c r="JHE192" s="321"/>
      <c r="JHF192" s="321"/>
      <c r="JHG192" s="376"/>
      <c r="JHH192" s="319"/>
      <c r="JHI192" s="319"/>
      <c r="JHJ192" s="319"/>
      <c r="JHK192" s="333"/>
      <c r="JHL192" s="376"/>
      <c r="JHM192" s="376"/>
      <c r="JHN192" s="376"/>
      <c r="JHO192" s="321"/>
      <c r="JHP192" s="321"/>
      <c r="JHQ192" s="321"/>
      <c r="JHR192" s="376"/>
      <c r="JHS192" s="321"/>
      <c r="JHT192" s="321"/>
      <c r="JHU192" s="321"/>
      <c r="JHV192" s="321"/>
      <c r="JHW192" s="376"/>
      <c r="JHX192" s="319"/>
      <c r="JHY192" s="319"/>
      <c r="JHZ192" s="319"/>
      <c r="JIA192" s="333"/>
      <c r="JIB192" s="376"/>
      <c r="JIC192" s="376"/>
      <c r="JID192" s="376"/>
      <c r="JIE192" s="321"/>
      <c r="JIF192" s="321"/>
      <c r="JIG192" s="321"/>
      <c r="JIH192" s="376"/>
      <c r="JII192" s="321"/>
      <c r="JIJ192" s="321"/>
      <c r="JIK192" s="321"/>
      <c r="JIL192" s="321"/>
      <c r="JIM192" s="376"/>
      <c r="JIN192" s="319"/>
      <c r="JIO192" s="319"/>
      <c r="JIP192" s="319"/>
      <c r="JIQ192" s="333"/>
      <c r="JIR192" s="376"/>
      <c r="JIS192" s="376"/>
      <c r="JIT192" s="376"/>
      <c r="JIU192" s="321"/>
      <c r="JIV192" s="321"/>
      <c r="JIW192" s="321"/>
      <c r="JIX192" s="376"/>
      <c r="JIY192" s="321"/>
      <c r="JIZ192" s="321"/>
      <c r="JJA192" s="321"/>
      <c r="JJB192" s="321"/>
      <c r="JJC192" s="376"/>
      <c r="JJD192" s="319"/>
      <c r="JJE192" s="319"/>
      <c r="JJF192" s="319"/>
      <c r="JJG192" s="333"/>
      <c r="JJH192" s="376"/>
      <c r="JJI192" s="376"/>
      <c r="JJJ192" s="376"/>
      <c r="JJK192" s="321"/>
      <c r="JJL192" s="321"/>
      <c r="JJM192" s="321"/>
      <c r="JJN192" s="376"/>
      <c r="JJO192" s="321"/>
      <c r="JJP192" s="321"/>
      <c r="JJQ192" s="321"/>
      <c r="JJR192" s="321"/>
      <c r="JJS192" s="376"/>
      <c r="JJT192" s="319"/>
      <c r="JJU192" s="319"/>
      <c r="JJV192" s="319"/>
      <c r="JJW192" s="333"/>
      <c r="JJX192" s="376"/>
      <c r="JJY192" s="376"/>
      <c r="JJZ192" s="376"/>
      <c r="JKA192" s="321"/>
      <c r="JKB192" s="321"/>
      <c r="JKC192" s="321"/>
      <c r="JKD192" s="376"/>
      <c r="JKE192" s="321"/>
      <c r="JKF192" s="321"/>
      <c r="JKG192" s="321"/>
      <c r="JKH192" s="321"/>
      <c r="JKI192" s="376"/>
      <c r="JKJ192" s="319"/>
      <c r="JKK192" s="319"/>
      <c r="JKL192" s="319"/>
      <c r="JKM192" s="333"/>
      <c r="JKN192" s="376"/>
      <c r="JKO192" s="376"/>
      <c r="JKP192" s="376"/>
      <c r="JKQ192" s="321"/>
      <c r="JKR192" s="321"/>
      <c r="JKS192" s="321"/>
      <c r="JKT192" s="376"/>
      <c r="JKU192" s="321"/>
      <c r="JKV192" s="321"/>
      <c r="JKW192" s="321"/>
      <c r="JKX192" s="321"/>
      <c r="JKY192" s="376"/>
      <c r="JKZ192" s="319"/>
      <c r="JLA192" s="319"/>
      <c r="JLB192" s="319"/>
      <c r="JLC192" s="333"/>
      <c r="JLD192" s="376"/>
      <c r="JLE192" s="376"/>
      <c r="JLF192" s="376"/>
      <c r="JLG192" s="321"/>
      <c r="JLH192" s="321"/>
      <c r="JLI192" s="321"/>
      <c r="JLJ192" s="376"/>
      <c r="JLK192" s="321"/>
      <c r="JLL192" s="321"/>
      <c r="JLM192" s="321"/>
      <c r="JLN192" s="321"/>
      <c r="JLO192" s="376"/>
      <c r="JLP192" s="319"/>
      <c r="JLQ192" s="319"/>
      <c r="JLR192" s="319"/>
      <c r="JLS192" s="333"/>
      <c r="JLT192" s="376"/>
      <c r="JLU192" s="376"/>
      <c r="JLV192" s="376"/>
      <c r="JLW192" s="321"/>
      <c r="JLX192" s="321"/>
      <c r="JLY192" s="321"/>
      <c r="JLZ192" s="376"/>
      <c r="JMA192" s="321"/>
      <c r="JMB192" s="321"/>
      <c r="JMC192" s="321"/>
      <c r="JMD192" s="321"/>
      <c r="JME192" s="376"/>
      <c r="JMF192" s="319"/>
      <c r="JMG192" s="319"/>
      <c r="JMH192" s="319"/>
      <c r="JMI192" s="333"/>
      <c r="JMJ192" s="376"/>
      <c r="JMK192" s="376"/>
      <c r="JML192" s="376"/>
      <c r="JMM192" s="321"/>
      <c r="JMN192" s="321"/>
      <c r="JMO192" s="321"/>
      <c r="JMP192" s="376"/>
      <c r="JMQ192" s="321"/>
      <c r="JMR192" s="321"/>
      <c r="JMS192" s="321"/>
      <c r="JMT192" s="321"/>
      <c r="JMU192" s="376"/>
      <c r="JMV192" s="319"/>
      <c r="JMW192" s="319"/>
      <c r="JMX192" s="319"/>
      <c r="JMY192" s="333"/>
      <c r="JMZ192" s="376"/>
      <c r="JNA192" s="376"/>
      <c r="JNB192" s="376"/>
      <c r="JNC192" s="321"/>
      <c r="JND192" s="321"/>
      <c r="JNE192" s="321"/>
      <c r="JNF192" s="376"/>
      <c r="JNG192" s="321"/>
      <c r="JNH192" s="321"/>
      <c r="JNI192" s="321"/>
      <c r="JNJ192" s="321"/>
      <c r="JNK192" s="376"/>
      <c r="JNL192" s="319"/>
      <c r="JNM192" s="319"/>
      <c r="JNN192" s="319"/>
      <c r="JNO192" s="333"/>
      <c r="JNP192" s="376"/>
      <c r="JNQ192" s="376"/>
      <c r="JNR192" s="376"/>
      <c r="JNS192" s="321"/>
      <c r="JNT192" s="321"/>
      <c r="JNU192" s="321"/>
      <c r="JNV192" s="376"/>
      <c r="JNW192" s="321"/>
      <c r="JNX192" s="321"/>
      <c r="JNY192" s="321"/>
      <c r="JNZ192" s="321"/>
      <c r="JOA192" s="376"/>
      <c r="JOB192" s="319"/>
      <c r="JOC192" s="319"/>
      <c r="JOD192" s="319"/>
      <c r="JOE192" s="333"/>
      <c r="JOF192" s="376"/>
      <c r="JOG192" s="376"/>
      <c r="JOH192" s="376"/>
      <c r="JOI192" s="321"/>
      <c r="JOJ192" s="321"/>
      <c r="JOK192" s="321"/>
      <c r="JOL192" s="376"/>
      <c r="JOM192" s="321"/>
      <c r="JON192" s="321"/>
      <c r="JOO192" s="321"/>
      <c r="JOP192" s="321"/>
      <c r="JOQ192" s="376"/>
      <c r="JOR192" s="319"/>
      <c r="JOS192" s="319"/>
      <c r="JOT192" s="319"/>
      <c r="JOU192" s="333"/>
      <c r="JOV192" s="376"/>
      <c r="JOW192" s="376"/>
      <c r="JOX192" s="376"/>
      <c r="JOY192" s="321"/>
      <c r="JOZ192" s="321"/>
      <c r="JPA192" s="321"/>
      <c r="JPB192" s="376"/>
      <c r="JPC192" s="321"/>
      <c r="JPD192" s="321"/>
      <c r="JPE192" s="321"/>
      <c r="JPF192" s="321"/>
      <c r="JPG192" s="376"/>
      <c r="JPH192" s="319"/>
      <c r="JPI192" s="319"/>
      <c r="JPJ192" s="319"/>
      <c r="JPK192" s="333"/>
      <c r="JPL192" s="376"/>
      <c r="JPM192" s="376"/>
      <c r="JPN192" s="376"/>
      <c r="JPO192" s="321"/>
      <c r="JPP192" s="321"/>
      <c r="JPQ192" s="321"/>
      <c r="JPR192" s="376"/>
      <c r="JPS192" s="321"/>
      <c r="JPT192" s="321"/>
      <c r="JPU192" s="321"/>
      <c r="JPV192" s="321"/>
      <c r="JPW192" s="376"/>
      <c r="JPX192" s="319"/>
      <c r="JPY192" s="319"/>
      <c r="JPZ192" s="319"/>
      <c r="JQA192" s="333"/>
      <c r="JQB192" s="376"/>
      <c r="JQC192" s="376"/>
      <c r="JQD192" s="376"/>
      <c r="JQE192" s="321"/>
      <c r="JQF192" s="321"/>
      <c r="JQG192" s="321"/>
      <c r="JQH192" s="376"/>
      <c r="JQI192" s="321"/>
      <c r="JQJ192" s="321"/>
      <c r="JQK192" s="321"/>
      <c r="JQL192" s="321"/>
      <c r="JQM192" s="376"/>
      <c r="JQN192" s="319"/>
      <c r="JQO192" s="319"/>
      <c r="JQP192" s="319"/>
      <c r="JQQ192" s="333"/>
      <c r="JQR192" s="376"/>
      <c r="JQS192" s="376"/>
      <c r="JQT192" s="376"/>
      <c r="JQU192" s="321"/>
      <c r="JQV192" s="321"/>
      <c r="JQW192" s="321"/>
      <c r="JQX192" s="376"/>
      <c r="JQY192" s="321"/>
      <c r="JQZ192" s="321"/>
      <c r="JRA192" s="321"/>
      <c r="JRB192" s="321"/>
      <c r="JRC192" s="376"/>
      <c r="JRD192" s="319"/>
      <c r="JRE192" s="319"/>
      <c r="JRF192" s="319"/>
      <c r="JRG192" s="333"/>
      <c r="JRH192" s="376"/>
      <c r="JRI192" s="376"/>
      <c r="JRJ192" s="376"/>
      <c r="JRK192" s="321"/>
      <c r="JRL192" s="321"/>
      <c r="JRM192" s="321"/>
      <c r="JRN192" s="376"/>
      <c r="JRO192" s="321"/>
      <c r="JRP192" s="321"/>
      <c r="JRQ192" s="321"/>
      <c r="JRR192" s="321"/>
      <c r="JRS192" s="376"/>
      <c r="JRT192" s="319"/>
      <c r="JRU192" s="319"/>
      <c r="JRV192" s="319"/>
      <c r="JRW192" s="333"/>
      <c r="JRX192" s="376"/>
      <c r="JRY192" s="376"/>
      <c r="JRZ192" s="376"/>
      <c r="JSA192" s="321"/>
      <c r="JSB192" s="321"/>
      <c r="JSC192" s="321"/>
      <c r="JSD192" s="376"/>
      <c r="JSE192" s="321"/>
      <c r="JSF192" s="321"/>
      <c r="JSG192" s="321"/>
      <c r="JSH192" s="321"/>
      <c r="JSI192" s="376"/>
      <c r="JSJ192" s="319"/>
      <c r="JSK192" s="319"/>
      <c r="JSL192" s="319"/>
      <c r="JSM192" s="333"/>
      <c r="JSN192" s="376"/>
      <c r="JSO192" s="376"/>
      <c r="JSP192" s="376"/>
      <c r="JSQ192" s="321"/>
      <c r="JSR192" s="321"/>
      <c r="JSS192" s="321"/>
      <c r="JST192" s="376"/>
      <c r="JSU192" s="321"/>
      <c r="JSV192" s="321"/>
      <c r="JSW192" s="321"/>
      <c r="JSX192" s="321"/>
      <c r="JSY192" s="376"/>
      <c r="JSZ192" s="319"/>
      <c r="JTA192" s="319"/>
      <c r="JTB192" s="319"/>
      <c r="JTC192" s="333"/>
      <c r="JTD192" s="376"/>
      <c r="JTE192" s="376"/>
      <c r="JTF192" s="376"/>
      <c r="JTG192" s="321"/>
      <c r="JTH192" s="321"/>
      <c r="JTI192" s="321"/>
      <c r="JTJ192" s="376"/>
      <c r="JTK192" s="321"/>
      <c r="JTL192" s="321"/>
      <c r="JTM192" s="321"/>
      <c r="JTN192" s="321"/>
      <c r="JTO192" s="376"/>
      <c r="JTP192" s="319"/>
      <c r="JTQ192" s="319"/>
      <c r="JTR192" s="319"/>
      <c r="JTS192" s="333"/>
      <c r="JTT192" s="376"/>
      <c r="JTU192" s="376"/>
      <c r="JTV192" s="376"/>
      <c r="JTW192" s="321"/>
      <c r="JTX192" s="321"/>
      <c r="JTY192" s="321"/>
      <c r="JTZ192" s="376"/>
      <c r="JUA192" s="321"/>
      <c r="JUB192" s="321"/>
      <c r="JUC192" s="321"/>
      <c r="JUD192" s="321"/>
      <c r="JUE192" s="376"/>
      <c r="JUF192" s="319"/>
      <c r="JUG192" s="319"/>
      <c r="JUH192" s="319"/>
      <c r="JUI192" s="333"/>
      <c r="JUJ192" s="376"/>
      <c r="JUK192" s="376"/>
      <c r="JUL192" s="376"/>
      <c r="JUM192" s="321"/>
      <c r="JUN192" s="321"/>
      <c r="JUO192" s="321"/>
      <c r="JUP192" s="376"/>
      <c r="JUQ192" s="321"/>
      <c r="JUR192" s="321"/>
      <c r="JUS192" s="321"/>
      <c r="JUT192" s="321"/>
      <c r="JUU192" s="376"/>
      <c r="JUV192" s="319"/>
      <c r="JUW192" s="319"/>
      <c r="JUX192" s="319"/>
      <c r="JUY192" s="333"/>
      <c r="JUZ192" s="376"/>
      <c r="JVA192" s="376"/>
      <c r="JVB192" s="376"/>
      <c r="JVC192" s="321"/>
      <c r="JVD192" s="321"/>
      <c r="JVE192" s="321"/>
      <c r="JVF192" s="376"/>
      <c r="JVG192" s="321"/>
      <c r="JVH192" s="321"/>
      <c r="JVI192" s="321"/>
      <c r="JVJ192" s="321"/>
      <c r="JVK192" s="376"/>
      <c r="JVL192" s="319"/>
      <c r="JVM192" s="319"/>
      <c r="JVN192" s="319"/>
      <c r="JVO192" s="333"/>
      <c r="JVP192" s="376"/>
      <c r="JVQ192" s="376"/>
      <c r="JVR192" s="376"/>
      <c r="JVS192" s="321"/>
      <c r="JVT192" s="321"/>
      <c r="JVU192" s="321"/>
      <c r="JVV192" s="376"/>
      <c r="JVW192" s="321"/>
      <c r="JVX192" s="321"/>
      <c r="JVY192" s="321"/>
      <c r="JVZ192" s="321"/>
      <c r="JWA192" s="376"/>
      <c r="JWB192" s="319"/>
      <c r="JWC192" s="319"/>
      <c r="JWD192" s="319"/>
      <c r="JWE192" s="333"/>
      <c r="JWF192" s="376"/>
      <c r="JWG192" s="376"/>
      <c r="JWH192" s="376"/>
      <c r="JWI192" s="321"/>
      <c r="JWJ192" s="321"/>
      <c r="JWK192" s="321"/>
      <c r="JWL192" s="376"/>
      <c r="JWM192" s="321"/>
      <c r="JWN192" s="321"/>
      <c r="JWO192" s="321"/>
      <c r="JWP192" s="321"/>
      <c r="JWQ192" s="376"/>
      <c r="JWR192" s="319"/>
      <c r="JWS192" s="319"/>
      <c r="JWT192" s="319"/>
      <c r="JWU192" s="333"/>
      <c r="JWV192" s="376"/>
      <c r="JWW192" s="376"/>
      <c r="JWX192" s="376"/>
      <c r="JWY192" s="321"/>
      <c r="JWZ192" s="321"/>
      <c r="JXA192" s="321"/>
      <c r="JXB192" s="376"/>
      <c r="JXC192" s="321"/>
      <c r="JXD192" s="321"/>
      <c r="JXE192" s="321"/>
      <c r="JXF192" s="321"/>
      <c r="JXG192" s="376"/>
      <c r="JXH192" s="319"/>
      <c r="JXI192" s="319"/>
      <c r="JXJ192" s="319"/>
      <c r="JXK192" s="333"/>
      <c r="JXL192" s="376"/>
      <c r="JXM192" s="376"/>
      <c r="JXN192" s="376"/>
      <c r="JXO192" s="321"/>
      <c r="JXP192" s="321"/>
      <c r="JXQ192" s="321"/>
      <c r="JXR192" s="376"/>
      <c r="JXS192" s="321"/>
      <c r="JXT192" s="321"/>
      <c r="JXU192" s="321"/>
      <c r="JXV192" s="321"/>
      <c r="JXW192" s="376"/>
      <c r="JXX192" s="319"/>
      <c r="JXY192" s="319"/>
      <c r="JXZ192" s="319"/>
      <c r="JYA192" s="333"/>
      <c r="JYB192" s="376"/>
      <c r="JYC192" s="376"/>
      <c r="JYD192" s="376"/>
      <c r="JYE192" s="321"/>
      <c r="JYF192" s="321"/>
      <c r="JYG192" s="321"/>
      <c r="JYH192" s="376"/>
      <c r="JYI192" s="321"/>
      <c r="JYJ192" s="321"/>
      <c r="JYK192" s="321"/>
      <c r="JYL192" s="321"/>
      <c r="JYM192" s="376"/>
      <c r="JYN192" s="319"/>
      <c r="JYO192" s="319"/>
      <c r="JYP192" s="319"/>
      <c r="JYQ192" s="333"/>
      <c r="JYR192" s="376"/>
      <c r="JYS192" s="376"/>
      <c r="JYT192" s="376"/>
      <c r="JYU192" s="321"/>
      <c r="JYV192" s="321"/>
      <c r="JYW192" s="321"/>
      <c r="JYX192" s="376"/>
      <c r="JYY192" s="321"/>
      <c r="JYZ192" s="321"/>
      <c r="JZA192" s="321"/>
      <c r="JZB192" s="321"/>
      <c r="JZC192" s="376"/>
      <c r="JZD192" s="319"/>
      <c r="JZE192" s="319"/>
      <c r="JZF192" s="319"/>
      <c r="JZG192" s="333"/>
      <c r="JZH192" s="376"/>
      <c r="JZI192" s="376"/>
      <c r="JZJ192" s="376"/>
      <c r="JZK192" s="321"/>
      <c r="JZL192" s="321"/>
      <c r="JZM192" s="321"/>
      <c r="JZN192" s="376"/>
      <c r="JZO192" s="321"/>
      <c r="JZP192" s="321"/>
      <c r="JZQ192" s="321"/>
      <c r="JZR192" s="321"/>
      <c r="JZS192" s="376"/>
      <c r="JZT192" s="319"/>
      <c r="JZU192" s="319"/>
      <c r="JZV192" s="319"/>
      <c r="JZW192" s="333"/>
      <c r="JZX192" s="376"/>
      <c r="JZY192" s="376"/>
      <c r="JZZ192" s="376"/>
      <c r="KAA192" s="321"/>
      <c r="KAB192" s="321"/>
      <c r="KAC192" s="321"/>
      <c r="KAD192" s="376"/>
      <c r="KAE192" s="321"/>
      <c r="KAF192" s="321"/>
      <c r="KAG192" s="321"/>
      <c r="KAH192" s="321"/>
      <c r="KAI192" s="376"/>
      <c r="KAJ192" s="319"/>
      <c r="KAK192" s="319"/>
      <c r="KAL192" s="319"/>
      <c r="KAM192" s="333"/>
      <c r="KAN192" s="376"/>
      <c r="KAO192" s="376"/>
      <c r="KAP192" s="376"/>
      <c r="KAQ192" s="321"/>
      <c r="KAR192" s="321"/>
      <c r="KAS192" s="321"/>
      <c r="KAT192" s="376"/>
      <c r="KAU192" s="321"/>
      <c r="KAV192" s="321"/>
      <c r="KAW192" s="321"/>
      <c r="KAX192" s="321"/>
      <c r="KAY192" s="376"/>
      <c r="KAZ192" s="319"/>
      <c r="KBA192" s="319"/>
      <c r="KBB192" s="319"/>
      <c r="KBC192" s="333"/>
      <c r="KBD192" s="376"/>
      <c r="KBE192" s="376"/>
      <c r="KBF192" s="376"/>
      <c r="KBG192" s="321"/>
      <c r="KBH192" s="321"/>
      <c r="KBI192" s="321"/>
      <c r="KBJ192" s="376"/>
      <c r="KBK192" s="321"/>
      <c r="KBL192" s="321"/>
      <c r="KBM192" s="321"/>
      <c r="KBN192" s="321"/>
      <c r="KBO192" s="376"/>
      <c r="KBP192" s="319"/>
      <c r="KBQ192" s="319"/>
      <c r="KBR192" s="319"/>
      <c r="KBS192" s="333"/>
      <c r="KBT192" s="376"/>
      <c r="KBU192" s="376"/>
      <c r="KBV192" s="376"/>
      <c r="KBW192" s="321"/>
      <c r="KBX192" s="321"/>
      <c r="KBY192" s="321"/>
      <c r="KBZ192" s="376"/>
      <c r="KCA192" s="321"/>
      <c r="KCB192" s="321"/>
      <c r="KCC192" s="321"/>
      <c r="KCD192" s="321"/>
      <c r="KCE192" s="376"/>
      <c r="KCF192" s="319"/>
      <c r="KCG192" s="319"/>
      <c r="KCH192" s="319"/>
      <c r="KCI192" s="333"/>
      <c r="KCJ192" s="376"/>
      <c r="KCK192" s="376"/>
      <c r="KCL192" s="376"/>
      <c r="KCM192" s="321"/>
      <c r="KCN192" s="321"/>
      <c r="KCO192" s="321"/>
      <c r="KCP192" s="376"/>
      <c r="KCQ192" s="321"/>
      <c r="KCR192" s="321"/>
      <c r="KCS192" s="321"/>
      <c r="KCT192" s="321"/>
      <c r="KCU192" s="376"/>
      <c r="KCV192" s="319"/>
      <c r="KCW192" s="319"/>
      <c r="KCX192" s="319"/>
      <c r="KCY192" s="333"/>
      <c r="KCZ192" s="376"/>
      <c r="KDA192" s="376"/>
      <c r="KDB192" s="376"/>
      <c r="KDC192" s="321"/>
      <c r="KDD192" s="321"/>
      <c r="KDE192" s="321"/>
      <c r="KDF192" s="376"/>
      <c r="KDG192" s="321"/>
      <c r="KDH192" s="321"/>
      <c r="KDI192" s="321"/>
      <c r="KDJ192" s="321"/>
      <c r="KDK192" s="376"/>
      <c r="KDL192" s="319"/>
      <c r="KDM192" s="319"/>
      <c r="KDN192" s="319"/>
      <c r="KDO192" s="333"/>
      <c r="KDP192" s="376"/>
      <c r="KDQ192" s="376"/>
      <c r="KDR192" s="376"/>
      <c r="KDS192" s="321"/>
      <c r="KDT192" s="321"/>
      <c r="KDU192" s="321"/>
      <c r="KDV192" s="376"/>
      <c r="KDW192" s="321"/>
      <c r="KDX192" s="321"/>
      <c r="KDY192" s="321"/>
      <c r="KDZ192" s="321"/>
      <c r="KEA192" s="376"/>
      <c r="KEB192" s="319"/>
      <c r="KEC192" s="319"/>
      <c r="KED192" s="319"/>
      <c r="KEE192" s="333"/>
      <c r="KEF192" s="376"/>
      <c r="KEG192" s="376"/>
      <c r="KEH192" s="376"/>
      <c r="KEI192" s="321"/>
      <c r="KEJ192" s="321"/>
      <c r="KEK192" s="321"/>
      <c r="KEL192" s="376"/>
      <c r="KEM192" s="321"/>
      <c r="KEN192" s="321"/>
      <c r="KEO192" s="321"/>
      <c r="KEP192" s="321"/>
      <c r="KEQ192" s="376"/>
      <c r="KER192" s="319"/>
      <c r="KES192" s="319"/>
      <c r="KET192" s="319"/>
      <c r="KEU192" s="333"/>
      <c r="KEV192" s="376"/>
      <c r="KEW192" s="376"/>
      <c r="KEX192" s="376"/>
      <c r="KEY192" s="321"/>
      <c r="KEZ192" s="321"/>
      <c r="KFA192" s="321"/>
      <c r="KFB192" s="376"/>
      <c r="KFC192" s="321"/>
      <c r="KFD192" s="321"/>
      <c r="KFE192" s="321"/>
      <c r="KFF192" s="321"/>
      <c r="KFG192" s="376"/>
      <c r="KFH192" s="319"/>
      <c r="KFI192" s="319"/>
      <c r="KFJ192" s="319"/>
      <c r="KFK192" s="333"/>
      <c r="KFL192" s="376"/>
      <c r="KFM192" s="376"/>
      <c r="KFN192" s="376"/>
      <c r="KFO192" s="321"/>
      <c r="KFP192" s="321"/>
      <c r="KFQ192" s="321"/>
      <c r="KFR192" s="376"/>
      <c r="KFS192" s="321"/>
      <c r="KFT192" s="321"/>
      <c r="KFU192" s="321"/>
      <c r="KFV192" s="321"/>
      <c r="KFW192" s="376"/>
      <c r="KFX192" s="319"/>
      <c r="KFY192" s="319"/>
      <c r="KFZ192" s="319"/>
      <c r="KGA192" s="333"/>
      <c r="KGB192" s="376"/>
      <c r="KGC192" s="376"/>
      <c r="KGD192" s="376"/>
      <c r="KGE192" s="321"/>
      <c r="KGF192" s="321"/>
      <c r="KGG192" s="321"/>
      <c r="KGH192" s="376"/>
      <c r="KGI192" s="321"/>
      <c r="KGJ192" s="321"/>
      <c r="KGK192" s="321"/>
      <c r="KGL192" s="321"/>
      <c r="KGM192" s="376"/>
      <c r="KGN192" s="319"/>
      <c r="KGO192" s="319"/>
      <c r="KGP192" s="319"/>
      <c r="KGQ192" s="333"/>
      <c r="KGR192" s="376"/>
      <c r="KGS192" s="376"/>
      <c r="KGT192" s="376"/>
      <c r="KGU192" s="321"/>
      <c r="KGV192" s="321"/>
      <c r="KGW192" s="321"/>
      <c r="KGX192" s="376"/>
      <c r="KGY192" s="321"/>
      <c r="KGZ192" s="321"/>
      <c r="KHA192" s="321"/>
      <c r="KHB192" s="321"/>
      <c r="KHC192" s="376"/>
      <c r="KHD192" s="319"/>
      <c r="KHE192" s="319"/>
      <c r="KHF192" s="319"/>
      <c r="KHG192" s="333"/>
      <c r="KHH192" s="376"/>
      <c r="KHI192" s="376"/>
      <c r="KHJ192" s="376"/>
      <c r="KHK192" s="321"/>
      <c r="KHL192" s="321"/>
      <c r="KHM192" s="321"/>
      <c r="KHN192" s="376"/>
      <c r="KHO192" s="321"/>
      <c r="KHP192" s="321"/>
      <c r="KHQ192" s="321"/>
      <c r="KHR192" s="321"/>
      <c r="KHS192" s="376"/>
      <c r="KHT192" s="319"/>
      <c r="KHU192" s="319"/>
      <c r="KHV192" s="319"/>
      <c r="KHW192" s="333"/>
      <c r="KHX192" s="376"/>
      <c r="KHY192" s="376"/>
      <c r="KHZ192" s="376"/>
      <c r="KIA192" s="321"/>
      <c r="KIB192" s="321"/>
      <c r="KIC192" s="321"/>
      <c r="KID192" s="376"/>
      <c r="KIE192" s="321"/>
      <c r="KIF192" s="321"/>
      <c r="KIG192" s="321"/>
      <c r="KIH192" s="321"/>
      <c r="KII192" s="376"/>
      <c r="KIJ192" s="319"/>
      <c r="KIK192" s="319"/>
      <c r="KIL192" s="319"/>
      <c r="KIM192" s="333"/>
      <c r="KIN192" s="376"/>
      <c r="KIO192" s="376"/>
      <c r="KIP192" s="376"/>
      <c r="KIQ192" s="321"/>
      <c r="KIR192" s="321"/>
      <c r="KIS192" s="321"/>
      <c r="KIT192" s="376"/>
      <c r="KIU192" s="321"/>
      <c r="KIV192" s="321"/>
      <c r="KIW192" s="321"/>
      <c r="KIX192" s="321"/>
      <c r="KIY192" s="376"/>
      <c r="KIZ192" s="319"/>
      <c r="KJA192" s="319"/>
      <c r="KJB192" s="319"/>
      <c r="KJC192" s="333"/>
      <c r="KJD192" s="376"/>
      <c r="KJE192" s="376"/>
      <c r="KJF192" s="376"/>
      <c r="KJG192" s="321"/>
      <c r="KJH192" s="321"/>
      <c r="KJI192" s="321"/>
      <c r="KJJ192" s="376"/>
      <c r="KJK192" s="321"/>
      <c r="KJL192" s="321"/>
      <c r="KJM192" s="321"/>
      <c r="KJN192" s="321"/>
      <c r="KJO192" s="376"/>
      <c r="KJP192" s="319"/>
      <c r="KJQ192" s="319"/>
      <c r="KJR192" s="319"/>
      <c r="KJS192" s="333"/>
      <c r="KJT192" s="376"/>
      <c r="KJU192" s="376"/>
      <c r="KJV192" s="376"/>
      <c r="KJW192" s="321"/>
      <c r="KJX192" s="321"/>
      <c r="KJY192" s="321"/>
      <c r="KJZ192" s="376"/>
      <c r="KKA192" s="321"/>
      <c r="KKB192" s="321"/>
      <c r="KKC192" s="321"/>
      <c r="KKD192" s="321"/>
      <c r="KKE192" s="376"/>
      <c r="KKF192" s="319"/>
      <c r="KKG192" s="319"/>
      <c r="KKH192" s="319"/>
      <c r="KKI192" s="333"/>
      <c r="KKJ192" s="376"/>
      <c r="KKK192" s="376"/>
      <c r="KKL192" s="376"/>
      <c r="KKM192" s="321"/>
      <c r="KKN192" s="321"/>
      <c r="KKO192" s="321"/>
      <c r="KKP192" s="376"/>
      <c r="KKQ192" s="321"/>
      <c r="KKR192" s="321"/>
      <c r="KKS192" s="321"/>
      <c r="KKT192" s="321"/>
      <c r="KKU192" s="376"/>
      <c r="KKV192" s="319"/>
      <c r="KKW192" s="319"/>
      <c r="KKX192" s="319"/>
      <c r="KKY192" s="333"/>
      <c r="KKZ192" s="376"/>
      <c r="KLA192" s="376"/>
      <c r="KLB192" s="376"/>
      <c r="KLC192" s="321"/>
      <c r="KLD192" s="321"/>
      <c r="KLE192" s="321"/>
      <c r="KLF192" s="376"/>
      <c r="KLG192" s="321"/>
      <c r="KLH192" s="321"/>
      <c r="KLI192" s="321"/>
      <c r="KLJ192" s="321"/>
      <c r="KLK192" s="376"/>
      <c r="KLL192" s="319"/>
      <c r="KLM192" s="319"/>
      <c r="KLN192" s="319"/>
      <c r="KLO192" s="333"/>
      <c r="KLP192" s="376"/>
      <c r="KLQ192" s="376"/>
      <c r="KLR192" s="376"/>
      <c r="KLS192" s="321"/>
      <c r="KLT192" s="321"/>
      <c r="KLU192" s="321"/>
      <c r="KLV192" s="376"/>
      <c r="KLW192" s="321"/>
      <c r="KLX192" s="321"/>
      <c r="KLY192" s="321"/>
      <c r="KLZ192" s="321"/>
      <c r="KMA192" s="376"/>
      <c r="KMB192" s="319"/>
      <c r="KMC192" s="319"/>
      <c r="KMD192" s="319"/>
      <c r="KME192" s="333"/>
      <c r="KMF192" s="376"/>
      <c r="KMG192" s="376"/>
      <c r="KMH192" s="376"/>
      <c r="KMI192" s="321"/>
      <c r="KMJ192" s="321"/>
      <c r="KMK192" s="321"/>
      <c r="KML192" s="376"/>
      <c r="KMM192" s="321"/>
      <c r="KMN192" s="321"/>
      <c r="KMO192" s="321"/>
      <c r="KMP192" s="321"/>
      <c r="KMQ192" s="376"/>
      <c r="KMR192" s="319"/>
      <c r="KMS192" s="319"/>
      <c r="KMT192" s="319"/>
      <c r="KMU192" s="333"/>
      <c r="KMV192" s="376"/>
      <c r="KMW192" s="376"/>
      <c r="KMX192" s="376"/>
      <c r="KMY192" s="321"/>
      <c r="KMZ192" s="321"/>
      <c r="KNA192" s="321"/>
      <c r="KNB192" s="376"/>
      <c r="KNC192" s="321"/>
      <c r="KND192" s="321"/>
      <c r="KNE192" s="321"/>
      <c r="KNF192" s="321"/>
      <c r="KNG192" s="376"/>
      <c r="KNH192" s="319"/>
      <c r="KNI192" s="319"/>
      <c r="KNJ192" s="319"/>
      <c r="KNK192" s="333"/>
      <c r="KNL192" s="376"/>
      <c r="KNM192" s="376"/>
      <c r="KNN192" s="376"/>
      <c r="KNO192" s="321"/>
      <c r="KNP192" s="321"/>
      <c r="KNQ192" s="321"/>
      <c r="KNR192" s="376"/>
      <c r="KNS192" s="321"/>
      <c r="KNT192" s="321"/>
      <c r="KNU192" s="321"/>
      <c r="KNV192" s="321"/>
      <c r="KNW192" s="376"/>
      <c r="KNX192" s="319"/>
      <c r="KNY192" s="319"/>
      <c r="KNZ192" s="319"/>
      <c r="KOA192" s="333"/>
      <c r="KOB192" s="376"/>
      <c r="KOC192" s="376"/>
      <c r="KOD192" s="376"/>
      <c r="KOE192" s="321"/>
      <c r="KOF192" s="321"/>
      <c r="KOG192" s="321"/>
      <c r="KOH192" s="376"/>
      <c r="KOI192" s="321"/>
      <c r="KOJ192" s="321"/>
      <c r="KOK192" s="321"/>
      <c r="KOL192" s="321"/>
      <c r="KOM192" s="376"/>
      <c r="KON192" s="319"/>
      <c r="KOO192" s="319"/>
      <c r="KOP192" s="319"/>
      <c r="KOQ192" s="333"/>
      <c r="KOR192" s="376"/>
      <c r="KOS192" s="376"/>
      <c r="KOT192" s="376"/>
      <c r="KOU192" s="321"/>
      <c r="KOV192" s="321"/>
      <c r="KOW192" s="321"/>
      <c r="KOX192" s="376"/>
      <c r="KOY192" s="321"/>
      <c r="KOZ192" s="321"/>
      <c r="KPA192" s="321"/>
      <c r="KPB192" s="321"/>
      <c r="KPC192" s="376"/>
      <c r="KPD192" s="319"/>
      <c r="KPE192" s="319"/>
      <c r="KPF192" s="319"/>
      <c r="KPG192" s="333"/>
      <c r="KPH192" s="376"/>
      <c r="KPI192" s="376"/>
      <c r="KPJ192" s="376"/>
      <c r="KPK192" s="321"/>
      <c r="KPL192" s="321"/>
      <c r="KPM192" s="321"/>
      <c r="KPN192" s="376"/>
      <c r="KPO192" s="321"/>
      <c r="KPP192" s="321"/>
      <c r="KPQ192" s="321"/>
      <c r="KPR192" s="321"/>
      <c r="KPS192" s="376"/>
      <c r="KPT192" s="319"/>
      <c r="KPU192" s="319"/>
      <c r="KPV192" s="319"/>
      <c r="KPW192" s="333"/>
      <c r="KPX192" s="376"/>
      <c r="KPY192" s="376"/>
      <c r="KPZ192" s="376"/>
      <c r="KQA192" s="321"/>
      <c r="KQB192" s="321"/>
      <c r="KQC192" s="321"/>
      <c r="KQD192" s="376"/>
      <c r="KQE192" s="321"/>
      <c r="KQF192" s="321"/>
      <c r="KQG192" s="321"/>
      <c r="KQH192" s="321"/>
      <c r="KQI192" s="376"/>
      <c r="KQJ192" s="319"/>
      <c r="KQK192" s="319"/>
      <c r="KQL192" s="319"/>
      <c r="KQM192" s="333"/>
      <c r="KQN192" s="376"/>
      <c r="KQO192" s="376"/>
      <c r="KQP192" s="376"/>
      <c r="KQQ192" s="321"/>
      <c r="KQR192" s="321"/>
      <c r="KQS192" s="321"/>
      <c r="KQT192" s="376"/>
      <c r="KQU192" s="321"/>
      <c r="KQV192" s="321"/>
      <c r="KQW192" s="321"/>
      <c r="KQX192" s="321"/>
      <c r="KQY192" s="376"/>
      <c r="KQZ192" s="319"/>
      <c r="KRA192" s="319"/>
      <c r="KRB192" s="319"/>
      <c r="KRC192" s="333"/>
      <c r="KRD192" s="376"/>
      <c r="KRE192" s="376"/>
      <c r="KRF192" s="376"/>
      <c r="KRG192" s="321"/>
      <c r="KRH192" s="321"/>
      <c r="KRI192" s="321"/>
      <c r="KRJ192" s="376"/>
      <c r="KRK192" s="321"/>
      <c r="KRL192" s="321"/>
      <c r="KRM192" s="321"/>
      <c r="KRN192" s="321"/>
      <c r="KRO192" s="376"/>
      <c r="KRP192" s="319"/>
      <c r="KRQ192" s="319"/>
      <c r="KRR192" s="319"/>
      <c r="KRS192" s="333"/>
      <c r="KRT192" s="376"/>
      <c r="KRU192" s="376"/>
      <c r="KRV192" s="376"/>
      <c r="KRW192" s="321"/>
      <c r="KRX192" s="321"/>
      <c r="KRY192" s="321"/>
      <c r="KRZ192" s="376"/>
      <c r="KSA192" s="321"/>
      <c r="KSB192" s="321"/>
      <c r="KSC192" s="321"/>
      <c r="KSD192" s="321"/>
      <c r="KSE192" s="376"/>
      <c r="KSF192" s="319"/>
      <c r="KSG192" s="319"/>
      <c r="KSH192" s="319"/>
      <c r="KSI192" s="333"/>
      <c r="KSJ192" s="376"/>
      <c r="KSK192" s="376"/>
      <c r="KSL192" s="376"/>
      <c r="KSM192" s="321"/>
      <c r="KSN192" s="321"/>
      <c r="KSO192" s="321"/>
      <c r="KSP192" s="376"/>
      <c r="KSQ192" s="321"/>
      <c r="KSR192" s="321"/>
      <c r="KSS192" s="321"/>
      <c r="KST192" s="321"/>
      <c r="KSU192" s="376"/>
      <c r="KSV192" s="319"/>
      <c r="KSW192" s="319"/>
      <c r="KSX192" s="319"/>
      <c r="KSY192" s="333"/>
      <c r="KSZ192" s="376"/>
      <c r="KTA192" s="376"/>
      <c r="KTB192" s="376"/>
      <c r="KTC192" s="321"/>
      <c r="KTD192" s="321"/>
      <c r="KTE192" s="321"/>
      <c r="KTF192" s="376"/>
      <c r="KTG192" s="321"/>
      <c r="KTH192" s="321"/>
      <c r="KTI192" s="321"/>
      <c r="KTJ192" s="321"/>
      <c r="KTK192" s="376"/>
      <c r="KTL192" s="319"/>
      <c r="KTM192" s="319"/>
      <c r="KTN192" s="319"/>
      <c r="KTO192" s="333"/>
      <c r="KTP192" s="376"/>
      <c r="KTQ192" s="376"/>
      <c r="KTR192" s="376"/>
      <c r="KTS192" s="321"/>
      <c r="KTT192" s="321"/>
      <c r="KTU192" s="321"/>
      <c r="KTV192" s="376"/>
      <c r="KTW192" s="321"/>
      <c r="KTX192" s="321"/>
      <c r="KTY192" s="321"/>
      <c r="KTZ192" s="321"/>
      <c r="KUA192" s="376"/>
      <c r="KUB192" s="319"/>
      <c r="KUC192" s="319"/>
      <c r="KUD192" s="319"/>
      <c r="KUE192" s="333"/>
      <c r="KUF192" s="376"/>
      <c r="KUG192" s="376"/>
      <c r="KUH192" s="376"/>
      <c r="KUI192" s="321"/>
      <c r="KUJ192" s="321"/>
      <c r="KUK192" s="321"/>
      <c r="KUL192" s="376"/>
      <c r="KUM192" s="321"/>
      <c r="KUN192" s="321"/>
      <c r="KUO192" s="321"/>
      <c r="KUP192" s="321"/>
      <c r="KUQ192" s="376"/>
      <c r="KUR192" s="319"/>
      <c r="KUS192" s="319"/>
      <c r="KUT192" s="319"/>
      <c r="KUU192" s="333"/>
      <c r="KUV192" s="376"/>
      <c r="KUW192" s="376"/>
      <c r="KUX192" s="376"/>
      <c r="KUY192" s="321"/>
      <c r="KUZ192" s="321"/>
      <c r="KVA192" s="321"/>
      <c r="KVB192" s="376"/>
      <c r="KVC192" s="321"/>
      <c r="KVD192" s="321"/>
      <c r="KVE192" s="321"/>
      <c r="KVF192" s="321"/>
      <c r="KVG192" s="376"/>
      <c r="KVH192" s="319"/>
      <c r="KVI192" s="319"/>
      <c r="KVJ192" s="319"/>
      <c r="KVK192" s="333"/>
      <c r="KVL192" s="376"/>
      <c r="KVM192" s="376"/>
      <c r="KVN192" s="376"/>
      <c r="KVO192" s="321"/>
      <c r="KVP192" s="321"/>
      <c r="KVQ192" s="321"/>
      <c r="KVR192" s="376"/>
      <c r="KVS192" s="321"/>
      <c r="KVT192" s="321"/>
      <c r="KVU192" s="321"/>
      <c r="KVV192" s="321"/>
      <c r="KVW192" s="376"/>
      <c r="KVX192" s="319"/>
      <c r="KVY192" s="319"/>
      <c r="KVZ192" s="319"/>
      <c r="KWA192" s="333"/>
      <c r="KWB192" s="376"/>
      <c r="KWC192" s="376"/>
      <c r="KWD192" s="376"/>
      <c r="KWE192" s="321"/>
      <c r="KWF192" s="321"/>
      <c r="KWG192" s="321"/>
      <c r="KWH192" s="376"/>
      <c r="KWI192" s="321"/>
      <c r="KWJ192" s="321"/>
      <c r="KWK192" s="321"/>
      <c r="KWL192" s="321"/>
      <c r="KWM192" s="376"/>
      <c r="KWN192" s="319"/>
      <c r="KWO192" s="319"/>
      <c r="KWP192" s="319"/>
      <c r="KWQ192" s="333"/>
      <c r="KWR192" s="376"/>
      <c r="KWS192" s="376"/>
      <c r="KWT192" s="376"/>
      <c r="KWU192" s="321"/>
      <c r="KWV192" s="321"/>
      <c r="KWW192" s="321"/>
      <c r="KWX192" s="376"/>
      <c r="KWY192" s="321"/>
      <c r="KWZ192" s="321"/>
      <c r="KXA192" s="321"/>
      <c r="KXB192" s="321"/>
      <c r="KXC192" s="376"/>
      <c r="KXD192" s="319"/>
      <c r="KXE192" s="319"/>
      <c r="KXF192" s="319"/>
      <c r="KXG192" s="333"/>
      <c r="KXH192" s="376"/>
      <c r="KXI192" s="376"/>
      <c r="KXJ192" s="376"/>
      <c r="KXK192" s="321"/>
      <c r="KXL192" s="321"/>
      <c r="KXM192" s="321"/>
      <c r="KXN192" s="376"/>
      <c r="KXO192" s="321"/>
      <c r="KXP192" s="321"/>
      <c r="KXQ192" s="321"/>
      <c r="KXR192" s="321"/>
      <c r="KXS192" s="376"/>
      <c r="KXT192" s="319"/>
      <c r="KXU192" s="319"/>
      <c r="KXV192" s="319"/>
      <c r="KXW192" s="333"/>
      <c r="KXX192" s="376"/>
      <c r="KXY192" s="376"/>
      <c r="KXZ192" s="376"/>
      <c r="KYA192" s="321"/>
      <c r="KYB192" s="321"/>
      <c r="KYC192" s="321"/>
      <c r="KYD192" s="376"/>
      <c r="KYE192" s="321"/>
      <c r="KYF192" s="321"/>
      <c r="KYG192" s="321"/>
      <c r="KYH192" s="321"/>
      <c r="KYI192" s="376"/>
      <c r="KYJ192" s="319"/>
      <c r="KYK192" s="319"/>
      <c r="KYL192" s="319"/>
      <c r="KYM192" s="333"/>
      <c r="KYN192" s="376"/>
      <c r="KYO192" s="376"/>
      <c r="KYP192" s="376"/>
      <c r="KYQ192" s="321"/>
      <c r="KYR192" s="321"/>
      <c r="KYS192" s="321"/>
      <c r="KYT192" s="376"/>
      <c r="KYU192" s="321"/>
      <c r="KYV192" s="321"/>
      <c r="KYW192" s="321"/>
      <c r="KYX192" s="321"/>
      <c r="KYY192" s="376"/>
      <c r="KYZ192" s="319"/>
      <c r="KZA192" s="319"/>
      <c r="KZB192" s="319"/>
      <c r="KZC192" s="333"/>
      <c r="KZD192" s="376"/>
      <c r="KZE192" s="376"/>
      <c r="KZF192" s="376"/>
      <c r="KZG192" s="321"/>
      <c r="KZH192" s="321"/>
      <c r="KZI192" s="321"/>
      <c r="KZJ192" s="376"/>
      <c r="KZK192" s="321"/>
      <c r="KZL192" s="321"/>
      <c r="KZM192" s="321"/>
      <c r="KZN192" s="321"/>
      <c r="KZO192" s="376"/>
      <c r="KZP192" s="319"/>
      <c r="KZQ192" s="319"/>
      <c r="KZR192" s="319"/>
      <c r="KZS192" s="333"/>
      <c r="KZT192" s="376"/>
      <c r="KZU192" s="376"/>
      <c r="KZV192" s="376"/>
      <c r="KZW192" s="321"/>
      <c r="KZX192" s="321"/>
      <c r="KZY192" s="321"/>
      <c r="KZZ192" s="376"/>
      <c r="LAA192" s="321"/>
      <c r="LAB192" s="321"/>
      <c r="LAC192" s="321"/>
      <c r="LAD192" s="321"/>
      <c r="LAE192" s="376"/>
      <c r="LAF192" s="319"/>
      <c r="LAG192" s="319"/>
      <c r="LAH192" s="319"/>
      <c r="LAI192" s="333"/>
      <c r="LAJ192" s="376"/>
      <c r="LAK192" s="376"/>
      <c r="LAL192" s="376"/>
      <c r="LAM192" s="321"/>
      <c r="LAN192" s="321"/>
      <c r="LAO192" s="321"/>
      <c r="LAP192" s="376"/>
      <c r="LAQ192" s="321"/>
      <c r="LAR192" s="321"/>
      <c r="LAS192" s="321"/>
      <c r="LAT192" s="321"/>
      <c r="LAU192" s="376"/>
      <c r="LAV192" s="319"/>
      <c r="LAW192" s="319"/>
      <c r="LAX192" s="319"/>
      <c r="LAY192" s="333"/>
      <c r="LAZ192" s="376"/>
      <c r="LBA192" s="376"/>
      <c r="LBB192" s="376"/>
      <c r="LBC192" s="321"/>
      <c r="LBD192" s="321"/>
      <c r="LBE192" s="321"/>
      <c r="LBF192" s="376"/>
      <c r="LBG192" s="321"/>
      <c r="LBH192" s="321"/>
      <c r="LBI192" s="321"/>
      <c r="LBJ192" s="321"/>
      <c r="LBK192" s="376"/>
      <c r="LBL192" s="319"/>
      <c r="LBM192" s="319"/>
      <c r="LBN192" s="319"/>
      <c r="LBO192" s="333"/>
      <c r="LBP192" s="376"/>
      <c r="LBQ192" s="376"/>
      <c r="LBR192" s="376"/>
      <c r="LBS192" s="321"/>
      <c r="LBT192" s="321"/>
      <c r="LBU192" s="321"/>
      <c r="LBV192" s="376"/>
      <c r="LBW192" s="321"/>
      <c r="LBX192" s="321"/>
      <c r="LBY192" s="321"/>
      <c r="LBZ192" s="321"/>
      <c r="LCA192" s="376"/>
      <c r="LCB192" s="319"/>
      <c r="LCC192" s="319"/>
      <c r="LCD192" s="319"/>
      <c r="LCE192" s="333"/>
      <c r="LCF192" s="376"/>
      <c r="LCG192" s="376"/>
      <c r="LCH192" s="376"/>
      <c r="LCI192" s="321"/>
      <c r="LCJ192" s="321"/>
      <c r="LCK192" s="321"/>
      <c r="LCL192" s="376"/>
      <c r="LCM192" s="321"/>
      <c r="LCN192" s="321"/>
      <c r="LCO192" s="321"/>
      <c r="LCP192" s="321"/>
      <c r="LCQ192" s="376"/>
      <c r="LCR192" s="319"/>
      <c r="LCS192" s="319"/>
      <c r="LCT192" s="319"/>
      <c r="LCU192" s="333"/>
      <c r="LCV192" s="376"/>
      <c r="LCW192" s="376"/>
      <c r="LCX192" s="376"/>
      <c r="LCY192" s="321"/>
      <c r="LCZ192" s="321"/>
      <c r="LDA192" s="321"/>
      <c r="LDB192" s="376"/>
      <c r="LDC192" s="321"/>
      <c r="LDD192" s="321"/>
      <c r="LDE192" s="321"/>
      <c r="LDF192" s="321"/>
      <c r="LDG192" s="376"/>
      <c r="LDH192" s="319"/>
      <c r="LDI192" s="319"/>
      <c r="LDJ192" s="319"/>
      <c r="LDK192" s="333"/>
      <c r="LDL192" s="376"/>
      <c r="LDM192" s="376"/>
      <c r="LDN192" s="376"/>
      <c r="LDO192" s="321"/>
      <c r="LDP192" s="321"/>
      <c r="LDQ192" s="321"/>
      <c r="LDR192" s="376"/>
      <c r="LDS192" s="321"/>
      <c r="LDT192" s="321"/>
      <c r="LDU192" s="321"/>
      <c r="LDV192" s="321"/>
      <c r="LDW192" s="376"/>
      <c r="LDX192" s="319"/>
      <c r="LDY192" s="319"/>
      <c r="LDZ192" s="319"/>
      <c r="LEA192" s="333"/>
      <c r="LEB192" s="376"/>
      <c r="LEC192" s="376"/>
      <c r="LED192" s="376"/>
      <c r="LEE192" s="321"/>
      <c r="LEF192" s="321"/>
      <c r="LEG192" s="321"/>
      <c r="LEH192" s="376"/>
      <c r="LEI192" s="321"/>
      <c r="LEJ192" s="321"/>
      <c r="LEK192" s="321"/>
      <c r="LEL192" s="321"/>
      <c r="LEM192" s="376"/>
      <c r="LEN192" s="319"/>
      <c r="LEO192" s="319"/>
      <c r="LEP192" s="319"/>
      <c r="LEQ192" s="333"/>
      <c r="LER192" s="376"/>
      <c r="LES192" s="376"/>
      <c r="LET192" s="376"/>
      <c r="LEU192" s="321"/>
      <c r="LEV192" s="321"/>
      <c r="LEW192" s="321"/>
      <c r="LEX192" s="376"/>
      <c r="LEY192" s="321"/>
      <c r="LEZ192" s="321"/>
      <c r="LFA192" s="321"/>
      <c r="LFB192" s="321"/>
      <c r="LFC192" s="376"/>
      <c r="LFD192" s="319"/>
      <c r="LFE192" s="319"/>
      <c r="LFF192" s="319"/>
      <c r="LFG192" s="333"/>
      <c r="LFH192" s="376"/>
      <c r="LFI192" s="376"/>
      <c r="LFJ192" s="376"/>
      <c r="LFK192" s="321"/>
      <c r="LFL192" s="321"/>
      <c r="LFM192" s="321"/>
      <c r="LFN192" s="376"/>
      <c r="LFO192" s="321"/>
      <c r="LFP192" s="321"/>
      <c r="LFQ192" s="321"/>
      <c r="LFR192" s="321"/>
      <c r="LFS192" s="376"/>
      <c r="LFT192" s="319"/>
      <c r="LFU192" s="319"/>
      <c r="LFV192" s="319"/>
      <c r="LFW192" s="333"/>
      <c r="LFX192" s="376"/>
      <c r="LFY192" s="376"/>
      <c r="LFZ192" s="376"/>
      <c r="LGA192" s="321"/>
      <c r="LGB192" s="321"/>
      <c r="LGC192" s="321"/>
      <c r="LGD192" s="376"/>
      <c r="LGE192" s="321"/>
      <c r="LGF192" s="321"/>
      <c r="LGG192" s="321"/>
      <c r="LGH192" s="321"/>
      <c r="LGI192" s="376"/>
      <c r="LGJ192" s="319"/>
      <c r="LGK192" s="319"/>
      <c r="LGL192" s="319"/>
      <c r="LGM192" s="333"/>
      <c r="LGN192" s="376"/>
      <c r="LGO192" s="376"/>
      <c r="LGP192" s="376"/>
      <c r="LGQ192" s="321"/>
      <c r="LGR192" s="321"/>
      <c r="LGS192" s="321"/>
      <c r="LGT192" s="376"/>
      <c r="LGU192" s="321"/>
      <c r="LGV192" s="321"/>
      <c r="LGW192" s="321"/>
      <c r="LGX192" s="321"/>
      <c r="LGY192" s="376"/>
      <c r="LGZ192" s="319"/>
      <c r="LHA192" s="319"/>
      <c r="LHB192" s="319"/>
      <c r="LHC192" s="333"/>
      <c r="LHD192" s="376"/>
      <c r="LHE192" s="376"/>
      <c r="LHF192" s="376"/>
      <c r="LHG192" s="321"/>
      <c r="LHH192" s="321"/>
      <c r="LHI192" s="321"/>
      <c r="LHJ192" s="376"/>
      <c r="LHK192" s="321"/>
      <c r="LHL192" s="321"/>
      <c r="LHM192" s="321"/>
      <c r="LHN192" s="321"/>
      <c r="LHO192" s="376"/>
      <c r="LHP192" s="319"/>
      <c r="LHQ192" s="319"/>
      <c r="LHR192" s="319"/>
      <c r="LHS192" s="333"/>
      <c r="LHT192" s="376"/>
      <c r="LHU192" s="376"/>
      <c r="LHV192" s="376"/>
      <c r="LHW192" s="321"/>
      <c r="LHX192" s="321"/>
      <c r="LHY192" s="321"/>
      <c r="LHZ192" s="376"/>
      <c r="LIA192" s="321"/>
      <c r="LIB192" s="321"/>
      <c r="LIC192" s="321"/>
      <c r="LID192" s="321"/>
      <c r="LIE192" s="376"/>
      <c r="LIF192" s="319"/>
      <c r="LIG192" s="319"/>
      <c r="LIH192" s="319"/>
      <c r="LII192" s="333"/>
      <c r="LIJ192" s="376"/>
      <c r="LIK192" s="376"/>
      <c r="LIL192" s="376"/>
      <c r="LIM192" s="321"/>
      <c r="LIN192" s="321"/>
      <c r="LIO192" s="321"/>
      <c r="LIP192" s="376"/>
      <c r="LIQ192" s="321"/>
      <c r="LIR192" s="321"/>
      <c r="LIS192" s="321"/>
      <c r="LIT192" s="321"/>
      <c r="LIU192" s="376"/>
      <c r="LIV192" s="319"/>
      <c r="LIW192" s="319"/>
      <c r="LIX192" s="319"/>
      <c r="LIY192" s="333"/>
      <c r="LIZ192" s="376"/>
      <c r="LJA192" s="376"/>
      <c r="LJB192" s="376"/>
      <c r="LJC192" s="321"/>
      <c r="LJD192" s="321"/>
      <c r="LJE192" s="321"/>
      <c r="LJF192" s="376"/>
      <c r="LJG192" s="321"/>
      <c r="LJH192" s="321"/>
      <c r="LJI192" s="321"/>
      <c r="LJJ192" s="321"/>
      <c r="LJK192" s="376"/>
      <c r="LJL192" s="319"/>
      <c r="LJM192" s="319"/>
      <c r="LJN192" s="319"/>
      <c r="LJO192" s="333"/>
      <c r="LJP192" s="376"/>
      <c r="LJQ192" s="376"/>
      <c r="LJR192" s="376"/>
      <c r="LJS192" s="321"/>
      <c r="LJT192" s="321"/>
      <c r="LJU192" s="321"/>
      <c r="LJV192" s="376"/>
      <c r="LJW192" s="321"/>
      <c r="LJX192" s="321"/>
      <c r="LJY192" s="321"/>
      <c r="LJZ192" s="321"/>
      <c r="LKA192" s="376"/>
      <c r="LKB192" s="319"/>
      <c r="LKC192" s="319"/>
      <c r="LKD192" s="319"/>
      <c r="LKE192" s="333"/>
      <c r="LKF192" s="376"/>
      <c r="LKG192" s="376"/>
      <c r="LKH192" s="376"/>
      <c r="LKI192" s="321"/>
      <c r="LKJ192" s="321"/>
      <c r="LKK192" s="321"/>
      <c r="LKL192" s="376"/>
      <c r="LKM192" s="321"/>
      <c r="LKN192" s="321"/>
      <c r="LKO192" s="321"/>
      <c r="LKP192" s="321"/>
      <c r="LKQ192" s="376"/>
      <c r="LKR192" s="319"/>
      <c r="LKS192" s="319"/>
      <c r="LKT192" s="319"/>
      <c r="LKU192" s="333"/>
      <c r="LKV192" s="376"/>
      <c r="LKW192" s="376"/>
      <c r="LKX192" s="376"/>
      <c r="LKY192" s="321"/>
      <c r="LKZ192" s="321"/>
      <c r="LLA192" s="321"/>
      <c r="LLB192" s="376"/>
      <c r="LLC192" s="321"/>
      <c r="LLD192" s="321"/>
      <c r="LLE192" s="321"/>
      <c r="LLF192" s="321"/>
      <c r="LLG192" s="376"/>
      <c r="LLH192" s="319"/>
      <c r="LLI192" s="319"/>
      <c r="LLJ192" s="319"/>
      <c r="LLK192" s="333"/>
      <c r="LLL192" s="376"/>
      <c r="LLM192" s="376"/>
      <c r="LLN192" s="376"/>
      <c r="LLO192" s="321"/>
      <c r="LLP192" s="321"/>
      <c r="LLQ192" s="321"/>
      <c r="LLR192" s="376"/>
      <c r="LLS192" s="321"/>
      <c r="LLT192" s="321"/>
      <c r="LLU192" s="321"/>
      <c r="LLV192" s="321"/>
      <c r="LLW192" s="376"/>
      <c r="LLX192" s="319"/>
      <c r="LLY192" s="319"/>
      <c r="LLZ192" s="319"/>
      <c r="LMA192" s="333"/>
      <c r="LMB192" s="376"/>
      <c r="LMC192" s="376"/>
      <c r="LMD192" s="376"/>
      <c r="LME192" s="321"/>
      <c r="LMF192" s="321"/>
      <c r="LMG192" s="321"/>
      <c r="LMH192" s="376"/>
      <c r="LMI192" s="321"/>
      <c r="LMJ192" s="321"/>
      <c r="LMK192" s="321"/>
      <c r="LML192" s="321"/>
      <c r="LMM192" s="376"/>
      <c r="LMN192" s="319"/>
      <c r="LMO192" s="319"/>
      <c r="LMP192" s="319"/>
      <c r="LMQ192" s="333"/>
      <c r="LMR192" s="376"/>
      <c r="LMS192" s="376"/>
      <c r="LMT192" s="376"/>
      <c r="LMU192" s="321"/>
      <c r="LMV192" s="321"/>
      <c r="LMW192" s="321"/>
      <c r="LMX192" s="376"/>
      <c r="LMY192" s="321"/>
      <c r="LMZ192" s="321"/>
      <c r="LNA192" s="321"/>
      <c r="LNB192" s="321"/>
      <c r="LNC192" s="376"/>
      <c r="LND192" s="319"/>
      <c r="LNE192" s="319"/>
      <c r="LNF192" s="319"/>
      <c r="LNG192" s="333"/>
      <c r="LNH192" s="376"/>
      <c r="LNI192" s="376"/>
      <c r="LNJ192" s="376"/>
      <c r="LNK192" s="321"/>
      <c r="LNL192" s="321"/>
      <c r="LNM192" s="321"/>
      <c r="LNN192" s="376"/>
      <c r="LNO192" s="321"/>
      <c r="LNP192" s="321"/>
      <c r="LNQ192" s="321"/>
      <c r="LNR192" s="321"/>
      <c r="LNS192" s="376"/>
      <c r="LNT192" s="319"/>
      <c r="LNU192" s="319"/>
      <c r="LNV192" s="319"/>
      <c r="LNW192" s="333"/>
      <c r="LNX192" s="376"/>
      <c r="LNY192" s="376"/>
      <c r="LNZ192" s="376"/>
      <c r="LOA192" s="321"/>
      <c r="LOB192" s="321"/>
      <c r="LOC192" s="321"/>
      <c r="LOD192" s="376"/>
      <c r="LOE192" s="321"/>
      <c r="LOF192" s="321"/>
      <c r="LOG192" s="321"/>
      <c r="LOH192" s="321"/>
      <c r="LOI192" s="376"/>
      <c r="LOJ192" s="319"/>
      <c r="LOK192" s="319"/>
      <c r="LOL192" s="319"/>
      <c r="LOM192" s="333"/>
      <c r="LON192" s="376"/>
      <c r="LOO192" s="376"/>
      <c r="LOP192" s="376"/>
      <c r="LOQ192" s="321"/>
      <c r="LOR192" s="321"/>
      <c r="LOS192" s="321"/>
      <c r="LOT192" s="376"/>
      <c r="LOU192" s="321"/>
      <c r="LOV192" s="321"/>
      <c r="LOW192" s="321"/>
      <c r="LOX192" s="321"/>
      <c r="LOY192" s="376"/>
      <c r="LOZ192" s="319"/>
      <c r="LPA192" s="319"/>
      <c r="LPB192" s="319"/>
      <c r="LPC192" s="333"/>
      <c r="LPD192" s="376"/>
      <c r="LPE192" s="376"/>
      <c r="LPF192" s="376"/>
      <c r="LPG192" s="321"/>
      <c r="LPH192" s="321"/>
      <c r="LPI192" s="321"/>
      <c r="LPJ192" s="376"/>
      <c r="LPK192" s="321"/>
      <c r="LPL192" s="321"/>
      <c r="LPM192" s="321"/>
      <c r="LPN192" s="321"/>
      <c r="LPO192" s="376"/>
      <c r="LPP192" s="319"/>
      <c r="LPQ192" s="319"/>
      <c r="LPR192" s="319"/>
      <c r="LPS192" s="333"/>
      <c r="LPT192" s="376"/>
      <c r="LPU192" s="376"/>
      <c r="LPV192" s="376"/>
      <c r="LPW192" s="321"/>
      <c r="LPX192" s="321"/>
      <c r="LPY192" s="321"/>
      <c r="LPZ192" s="376"/>
      <c r="LQA192" s="321"/>
      <c r="LQB192" s="321"/>
      <c r="LQC192" s="321"/>
      <c r="LQD192" s="321"/>
      <c r="LQE192" s="376"/>
      <c r="LQF192" s="319"/>
      <c r="LQG192" s="319"/>
      <c r="LQH192" s="319"/>
      <c r="LQI192" s="333"/>
      <c r="LQJ192" s="376"/>
      <c r="LQK192" s="376"/>
      <c r="LQL192" s="376"/>
      <c r="LQM192" s="321"/>
      <c r="LQN192" s="321"/>
      <c r="LQO192" s="321"/>
      <c r="LQP192" s="376"/>
      <c r="LQQ192" s="321"/>
      <c r="LQR192" s="321"/>
      <c r="LQS192" s="321"/>
      <c r="LQT192" s="321"/>
      <c r="LQU192" s="376"/>
      <c r="LQV192" s="319"/>
      <c r="LQW192" s="319"/>
      <c r="LQX192" s="319"/>
      <c r="LQY192" s="333"/>
      <c r="LQZ192" s="376"/>
      <c r="LRA192" s="376"/>
      <c r="LRB192" s="376"/>
      <c r="LRC192" s="321"/>
      <c r="LRD192" s="321"/>
      <c r="LRE192" s="321"/>
      <c r="LRF192" s="376"/>
      <c r="LRG192" s="321"/>
      <c r="LRH192" s="321"/>
      <c r="LRI192" s="321"/>
      <c r="LRJ192" s="321"/>
      <c r="LRK192" s="376"/>
      <c r="LRL192" s="319"/>
      <c r="LRM192" s="319"/>
      <c r="LRN192" s="319"/>
      <c r="LRO192" s="333"/>
      <c r="LRP192" s="376"/>
      <c r="LRQ192" s="376"/>
      <c r="LRR192" s="376"/>
      <c r="LRS192" s="321"/>
      <c r="LRT192" s="321"/>
      <c r="LRU192" s="321"/>
      <c r="LRV192" s="376"/>
      <c r="LRW192" s="321"/>
      <c r="LRX192" s="321"/>
      <c r="LRY192" s="321"/>
      <c r="LRZ192" s="321"/>
      <c r="LSA192" s="376"/>
      <c r="LSB192" s="319"/>
      <c r="LSC192" s="319"/>
      <c r="LSD192" s="319"/>
      <c r="LSE192" s="333"/>
      <c r="LSF192" s="376"/>
      <c r="LSG192" s="376"/>
      <c r="LSH192" s="376"/>
      <c r="LSI192" s="321"/>
      <c r="LSJ192" s="321"/>
      <c r="LSK192" s="321"/>
      <c r="LSL192" s="376"/>
      <c r="LSM192" s="321"/>
      <c r="LSN192" s="321"/>
      <c r="LSO192" s="321"/>
      <c r="LSP192" s="321"/>
      <c r="LSQ192" s="376"/>
      <c r="LSR192" s="319"/>
      <c r="LSS192" s="319"/>
      <c r="LST192" s="319"/>
      <c r="LSU192" s="333"/>
      <c r="LSV192" s="376"/>
      <c r="LSW192" s="376"/>
      <c r="LSX192" s="376"/>
      <c r="LSY192" s="321"/>
      <c r="LSZ192" s="321"/>
      <c r="LTA192" s="321"/>
      <c r="LTB192" s="376"/>
      <c r="LTC192" s="321"/>
      <c r="LTD192" s="321"/>
      <c r="LTE192" s="321"/>
      <c r="LTF192" s="321"/>
      <c r="LTG192" s="376"/>
      <c r="LTH192" s="319"/>
      <c r="LTI192" s="319"/>
      <c r="LTJ192" s="319"/>
      <c r="LTK192" s="333"/>
      <c r="LTL192" s="376"/>
      <c r="LTM192" s="376"/>
      <c r="LTN192" s="376"/>
      <c r="LTO192" s="321"/>
      <c r="LTP192" s="321"/>
      <c r="LTQ192" s="321"/>
      <c r="LTR192" s="376"/>
      <c r="LTS192" s="321"/>
      <c r="LTT192" s="321"/>
      <c r="LTU192" s="321"/>
      <c r="LTV192" s="321"/>
      <c r="LTW192" s="376"/>
      <c r="LTX192" s="319"/>
      <c r="LTY192" s="319"/>
      <c r="LTZ192" s="319"/>
      <c r="LUA192" s="333"/>
      <c r="LUB192" s="376"/>
      <c r="LUC192" s="376"/>
      <c r="LUD192" s="376"/>
      <c r="LUE192" s="321"/>
      <c r="LUF192" s="321"/>
      <c r="LUG192" s="321"/>
      <c r="LUH192" s="376"/>
      <c r="LUI192" s="321"/>
      <c r="LUJ192" s="321"/>
      <c r="LUK192" s="321"/>
      <c r="LUL192" s="321"/>
      <c r="LUM192" s="376"/>
      <c r="LUN192" s="319"/>
      <c r="LUO192" s="319"/>
      <c r="LUP192" s="319"/>
      <c r="LUQ192" s="333"/>
      <c r="LUR192" s="376"/>
      <c r="LUS192" s="376"/>
      <c r="LUT192" s="376"/>
      <c r="LUU192" s="321"/>
      <c r="LUV192" s="321"/>
      <c r="LUW192" s="321"/>
      <c r="LUX192" s="376"/>
      <c r="LUY192" s="321"/>
      <c r="LUZ192" s="321"/>
      <c r="LVA192" s="321"/>
      <c r="LVB192" s="321"/>
      <c r="LVC192" s="376"/>
      <c r="LVD192" s="319"/>
      <c r="LVE192" s="319"/>
      <c r="LVF192" s="319"/>
      <c r="LVG192" s="333"/>
      <c r="LVH192" s="376"/>
      <c r="LVI192" s="376"/>
      <c r="LVJ192" s="376"/>
      <c r="LVK192" s="321"/>
      <c r="LVL192" s="321"/>
      <c r="LVM192" s="321"/>
      <c r="LVN192" s="376"/>
      <c r="LVO192" s="321"/>
      <c r="LVP192" s="321"/>
      <c r="LVQ192" s="321"/>
      <c r="LVR192" s="321"/>
      <c r="LVS192" s="376"/>
      <c r="LVT192" s="319"/>
      <c r="LVU192" s="319"/>
      <c r="LVV192" s="319"/>
      <c r="LVW192" s="333"/>
      <c r="LVX192" s="376"/>
      <c r="LVY192" s="376"/>
      <c r="LVZ192" s="376"/>
      <c r="LWA192" s="321"/>
      <c r="LWB192" s="321"/>
      <c r="LWC192" s="321"/>
      <c r="LWD192" s="376"/>
      <c r="LWE192" s="321"/>
      <c r="LWF192" s="321"/>
      <c r="LWG192" s="321"/>
      <c r="LWH192" s="321"/>
      <c r="LWI192" s="376"/>
      <c r="LWJ192" s="319"/>
      <c r="LWK192" s="319"/>
      <c r="LWL192" s="319"/>
      <c r="LWM192" s="333"/>
      <c r="LWN192" s="376"/>
      <c r="LWO192" s="376"/>
      <c r="LWP192" s="376"/>
      <c r="LWQ192" s="321"/>
      <c r="LWR192" s="321"/>
      <c r="LWS192" s="321"/>
      <c r="LWT192" s="376"/>
      <c r="LWU192" s="321"/>
      <c r="LWV192" s="321"/>
      <c r="LWW192" s="321"/>
      <c r="LWX192" s="321"/>
      <c r="LWY192" s="376"/>
      <c r="LWZ192" s="319"/>
      <c r="LXA192" s="319"/>
      <c r="LXB192" s="319"/>
      <c r="LXC192" s="333"/>
      <c r="LXD192" s="376"/>
      <c r="LXE192" s="376"/>
      <c r="LXF192" s="376"/>
      <c r="LXG192" s="321"/>
      <c r="LXH192" s="321"/>
      <c r="LXI192" s="321"/>
      <c r="LXJ192" s="376"/>
      <c r="LXK192" s="321"/>
      <c r="LXL192" s="321"/>
      <c r="LXM192" s="321"/>
      <c r="LXN192" s="321"/>
      <c r="LXO192" s="376"/>
      <c r="LXP192" s="319"/>
      <c r="LXQ192" s="319"/>
      <c r="LXR192" s="319"/>
      <c r="LXS192" s="333"/>
      <c r="LXT192" s="376"/>
      <c r="LXU192" s="376"/>
      <c r="LXV192" s="376"/>
      <c r="LXW192" s="321"/>
      <c r="LXX192" s="321"/>
      <c r="LXY192" s="321"/>
      <c r="LXZ192" s="376"/>
      <c r="LYA192" s="321"/>
      <c r="LYB192" s="321"/>
      <c r="LYC192" s="321"/>
      <c r="LYD192" s="321"/>
      <c r="LYE192" s="376"/>
      <c r="LYF192" s="319"/>
      <c r="LYG192" s="319"/>
      <c r="LYH192" s="319"/>
      <c r="LYI192" s="333"/>
      <c r="LYJ192" s="376"/>
      <c r="LYK192" s="376"/>
      <c r="LYL192" s="376"/>
      <c r="LYM192" s="321"/>
      <c r="LYN192" s="321"/>
      <c r="LYO192" s="321"/>
      <c r="LYP192" s="376"/>
      <c r="LYQ192" s="321"/>
      <c r="LYR192" s="321"/>
      <c r="LYS192" s="321"/>
      <c r="LYT192" s="321"/>
      <c r="LYU192" s="376"/>
      <c r="LYV192" s="319"/>
      <c r="LYW192" s="319"/>
      <c r="LYX192" s="319"/>
      <c r="LYY192" s="333"/>
      <c r="LYZ192" s="376"/>
      <c r="LZA192" s="376"/>
      <c r="LZB192" s="376"/>
      <c r="LZC192" s="321"/>
      <c r="LZD192" s="321"/>
      <c r="LZE192" s="321"/>
      <c r="LZF192" s="376"/>
      <c r="LZG192" s="321"/>
      <c r="LZH192" s="321"/>
      <c r="LZI192" s="321"/>
      <c r="LZJ192" s="321"/>
      <c r="LZK192" s="376"/>
      <c r="LZL192" s="319"/>
      <c r="LZM192" s="319"/>
      <c r="LZN192" s="319"/>
      <c r="LZO192" s="333"/>
      <c r="LZP192" s="376"/>
      <c r="LZQ192" s="376"/>
      <c r="LZR192" s="376"/>
      <c r="LZS192" s="321"/>
      <c r="LZT192" s="321"/>
      <c r="LZU192" s="321"/>
      <c r="LZV192" s="376"/>
      <c r="LZW192" s="321"/>
      <c r="LZX192" s="321"/>
      <c r="LZY192" s="321"/>
      <c r="LZZ192" s="321"/>
      <c r="MAA192" s="376"/>
      <c r="MAB192" s="319"/>
      <c r="MAC192" s="319"/>
      <c r="MAD192" s="319"/>
      <c r="MAE192" s="333"/>
      <c r="MAF192" s="376"/>
      <c r="MAG192" s="376"/>
      <c r="MAH192" s="376"/>
      <c r="MAI192" s="321"/>
      <c r="MAJ192" s="321"/>
      <c r="MAK192" s="321"/>
      <c r="MAL192" s="376"/>
      <c r="MAM192" s="321"/>
      <c r="MAN192" s="321"/>
      <c r="MAO192" s="321"/>
      <c r="MAP192" s="321"/>
      <c r="MAQ192" s="376"/>
      <c r="MAR192" s="319"/>
      <c r="MAS192" s="319"/>
      <c r="MAT192" s="319"/>
      <c r="MAU192" s="333"/>
      <c r="MAV192" s="376"/>
      <c r="MAW192" s="376"/>
      <c r="MAX192" s="376"/>
      <c r="MAY192" s="321"/>
      <c r="MAZ192" s="321"/>
      <c r="MBA192" s="321"/>
      <c r="MBB192" s="376"/>
      <c r="MBC192" s="321"/>
      <c r="MBD192" s="321"/>
      <c r="MBE192" s="321"/>
      <c r="MBF192" s="321"/>
      <c r="MBG192" s="376"/>
      <c r="MBH192" s="319"/>
      <c r="MBI192" s="319"/>
      <c r="MBJ192" s="319"/>
      <c r="MBK192" s="333"/>
      <c r="MBL192" s="376"/>
      <c r="MBM192" s="376"/>
      <c r="MBN192" s="376"/>
      <c r="MBO192" s="321"/>
      <c r="MBP192" s="321"/>
      <c r="MBQ192" s="321"/>
      <c r="MBR192" s="376"/>
      <c r="MBS192" s="321"/>
      <c r="MBT192" s="321"/>
      <c r="MBU192" s="321"/>
      <c r="MBV192" s="321"/>
      <c r="MBW192" s="376"/>
      <c r="MBX192" s="319"/>
      <c r="MBY192" s="319"/>
      <c r="MBZ192" s="319"/>
      <c r="MCA192" s="333"/>
      <c r="MCB192" s="376"/>
      <c r="MCC192" s="376"/>
      <c r="MCD192" s="376"/>
      <c r="MCE192" s="321"/>
      <c r="MCF192" s="321"/>
      <c r="MCG192" s="321"/>
      <c r="MCH192" s="376"/>
      <c r="MCI192" s="321"/>
      <c r="MCJ192" s="321"/>
      <c r="MCK192" s="321"/>
      <c r="MCL192" s="321"/>
      <c r="MCM192" s="376"/>
      <c r="MCN192" s="319"/>
      <c r="MCO192" s="319"/>
      <c r="MCP192" s="319"/>
      <c r="MCQ192" s="333"/>
      <c r="MCR192" s="376"/>
      <c r="MCS192" s="376"/>
      <c r="MCT192" s="376"/>
      <c r="MCU192" s="321"/>
      <c r="MCV192" s="321"/>
      <c r="MCW192" s="321"/>
      <c r="MCX192" s="376"/>
      <c r="MCY192" s="321"/>
      <c r="MCZ192" s="321"/>
      <c r="MDA192" s="321"/>
      <c r="MDB192" s="321"/>
      <c r="MDC192" s="376"/>
      <c r="MDD192" s="319"/>
      <c r="MDE192" s="319"/>
      <c r="MDF192" s="319"/>
      <c r="MDG192" s="333"/>
      <c r="MDH192" s="376"/>
      <c r="MDI192" s="376"/>
      <c r="MDJ192" s="376"/>
      <c r="MDK192" s="321"/>
      <c r="MDL192" s="321"/>
      <c r="MDM192" s="321"/>
      <c r="MDN192" s="376"/>
      <c r="MDO192" s="321"/>
      <c r="MDP192" s="321"/>
      <c r="MDQ192" s="321"/>
      <c r="MDR192" s="321"/>
      <c r="MDS192" s="376"/>
      <c r="MDT192" s="319"/>
      <c r="MDU192" s="319"/>
      <c r="MDV192" s="319"/>
      <c r="MDW192" s="333"/>
      <c r="MDX192" s="376"/>
      <c r="MDY192" s="376"/>
      <c r="MDZ192" s="376"/>
      <c r="MEA192" s="321"/>
      <c r="MEB192" s="321"/>
      <c r="MEC192" s="321"/>
      <c r="MED192" s="376"/>
      <c r="MEE192" s="321"/>
      <c r="MEF192" s="321"/>
      <c r="MEG192" s="321"/>
      <c r="MEH192" s="321"/>
      <c r="MEI192" s="376"/>
      <c r="MEJ192" s="319"/>
      <c r="MEK192" s="319"/>
      <c r="MEL192" s="319"/>
      <c r="MEM192" s="333"/>
      <c r="MEN192" s="376"/>
      <c r="MEO192" s="376"/>
      <c r="MEP192" s="376"/>
      <c r="MEQ192" s="321"/>
      <c r="MER192" s="321"/>
      <c r="MES192" s="321"/>
      <c r="MET192" s="376"/>
      <c r="MEU192" s="321"/>
      <c r="MEV192" s="321"/>
      <c r="MEW192" s="321"/>
      <c r="MEX192" s="321"/>
      <c r="MEY192" s="376"/>
      <c r="MEZ192" s="319"/>
      <c r="MFA192" s="319"/>
      <c r="MFB192" s="319"/>
      <c r="MFC192" s="333"/>
      <c r="MFD192" s="376"/>
      <c r="MFE192" s="376"/>
      <c r="MFF192" s="376"/>
      <c r="MFG192" s="321"/>
      <c r="MFH192" s="321"/>
      <c r="MFI192" s="321"/>
      <c r="MFJ192" s="376"/>
      <c r="MFK192" s="321"/>
      <c r="MFL192" s="321"/>
      <c r="MFM192" s="321"/>
      <c r="MFN192" s="321"/>
      <c r="MFO192" s="376"/>
      <c r="MFP192" s="319"/>
      <c r="MFQ192" s="319"/>
      <c r="MFR192" s="319"/>
      <c r="MFS192" s="333"/>
      <c r="MFT192" s="376"/>
      <c r="MFU192" s="376"/>
      <c r="MFV192" s="376"/>
      <c r="MFW192" s="321"/>
      <c r="MFX192" s="321"/>
      <c r="MFY192" s="321"/>
      <c r="MFZ192" s="376"/>
      <c r="MGA192" s="321"/>
      <c r="MGB192" s="321"/>
      <c r="MGC192" s="321"/>
      <c r="MGD192" s="321"/>
      <c r="MGE192" s="376"/>
      <c r="MGF192" s="319"/>
      <c r="MGG192" s="319"/>
      <c r="MGH192" s="319"/>
      <c r="MGI192" s="333"/>
      <c r="MGJ192" s="376"/>
      <c r="MGK192" s="376"/>
      <c r="MGL192" s="376"/>
      <c r="MGM192" s="321"/>
      <c r="MGN192" s="321"/>
      <c r="MGO192" s="321"/>
      <c r="MGP192" s="376"/>
      <c r="MGQ192" s="321"/>
      <c r="MGR192" s="321"/>
      <c r="MGS192" s="321"/>
      <c r="MGT192" s="321"/>
      <c r="MGU192" s="376"/>
      <c r="MGV192" s="319"/>
      <c r="MGW192" s="319"/>
      <c r="MGX192" s="319"/>
      <c r="MGY192" s="333"/>
      <c r="MGZ192" s="376"/>
      <c r="MHA192" s="376"/>
      <c r="MHB192" s="376"/>
      <c r="MHC192" s="321"/>
      <c r="MHD192" s="321"/>
      <c r="MHE192" s="321"/>
      <c r="MHF192" s="376"/>
      <c r="MHG192" s="321"/>
      <c r="MHH192" s="321"/>
      <c r="MHI192" s="321"/>
      <c r="MHJ192" s="321"/>
      <c r="MHK192" s="376"/>
      <c r="MHL192" s="319"/>
      <c r="MHM192" s="319"/>
      <c r="MHN192" s="319"/>
      <c r="MHO192" s="333"/>
      <c r="MHP192" s="376"/>
      <c r="MHQ192" s="376"/>
      <c r="MHR192" s="376"/>
      <c r="MHS192" s="321"/>
      <c r="MHT192" s="321"/>
      <c r="MHU192" s="321"/>
      <c r="MHV192" s="376"/>
      <c r="MHW192" s="321"/>
      <c r="MHX192" s="321"/>
      <c r="MHY192" s="321"/>
      <c r="MHZ192" s="321"/>
      <c r="MIA192" s="376"/>
      <c r="MIB192" s="319"/>
      <c r="MIC192" s="319"/>
      <c r="MID192" s="319"/>
      <c r="MIE192" s="333"/>
      <c r="MIF192" s="376"/>
      <c r="MIG192" s="376"/>
      <c r="MIH192" s="376"/>
      <c r="MII192" s="321"/>
      <c r="MIJ192" s="321"/>
      <c r="MIK192" s="321"/>
      <c r="MIL192" s="376"/>
      <c r="MIM192" s="321"/>
      <c r="MIN192" s="321"/>
      <c r="MIO192" s="321"/>
      <c r="MIP192" s="321"/>
      <c r="MIQ192" s="376"/>
      <c r="MIR192" s="319"/>
      <c r="MIS192" s="319"/>
      <c r="MIT192" s="319"/>
      <c r="MIU192" s="333"/>
      <c r="MIV192" s="376"/>
      <c r="MIW192" s="376"/>
      <c r="MIX192" s="376"/>
      <c r="MIY192" s="321"/>
      <c r="MIZ192" s="321"/>
      <c r="MJA192" s="321"/>
      <c r="MJB192" s="376"/>
      <c r="MJC192" s="321"/>
      <c r="MJD192" s="321"/>
      <c r="MJE192" s="321"/>
      <c r="MJF192" s="321"/>
      <c r="MJG192" s="376"/>
      <c r="MJH192" s="319"/>
      <c r="MJI192" s="319"/>
      <c r="MJJ192" s="319"/>
      <c r="MJK192" s="333"/>
      <c r="MJL192" s="376"/>
      <c r="MJM192" s="376"/>
      <c r="MJN192" s="376"/>
      <c r="MJO192" s="321"/>
      <c r="MJP192" s="321"/>
      <c r="MJQ192" s="321"/>
      <c r="MJR192" s="376"/>
      <c r="MJS192" s="321"/>
      <c r="MJT192" s="321"/>
      <c r="MJU192" s="321"/>
      <c r="MJV192" s="321"/>
      <c r="MJW192" s="376"/>
      <c r="MJX192" s="319"/>
      <c r="MJY192" s="319"/>
      <c r="MJZ192" s="319"/>
      <c r="MKA192" s="333"/>
      <c r="MKB192" s="376"/>
      <c r="MKC192" s="376"/>
      <c r="MKD192" s="376"/>
      <c r="MKE192" s="321"/>
      <c r="MKF192" s="321"/>
      <c r="MKG192" s="321"/>
      <c r="MKH192" s="376"/>
      <c r="MKI192" s="321"/>
      <c r="MKJ192" s="321"/>
      <c r="MKK192" s="321"/>
      <c r="MKL192" s="321"/>
      <c r="MKM192" s="376"/>
      <c r="MKN192" s="319"/>
      <c r="MKO192" s="319"/>
      <c r="MKP192" s="319"/>
      <c r="MKQ192" s="333"/>
      <c r="MKR192" s="376"/>
      <c r="MKS192" s="376"/>
      <c r="MKT192" s="376"/>
      <c r="MKU192" s="321"/>
      <c r="MKV192" s="321"/>
      <c r="MKW192" s="321"/>
      <c r="MKX192" s="376"/>
      <c r="MKY192" s="321"/>
      <c r="MKZ192" s="321"/>
      <c r="MLA192" s="321"/>
      <c r="MLB192" s="321"/>
      <c r="MLC192" s="376"/>
      <c r="MLD192" s="319"/>
      <c r="MLE192" s="319"/>
      <c r="MLF192" s="319"/>
      <c r="MLG192" s="333"/>
      <c r="MLH192" s="376"/>
      <c r="MLI192" s="376"/>
      <c r="MLJ192" s="376"/>
      <c r="MLK192" s="321"/>
      <c r="MLL192" s="321"/>
      <c r="MLM192" s="321"/>
      <c r="MLN192" s="376"/>
      <c r="MLO192" s="321"/>
      <c r="MLP192" s="321"/>
      <c r="MLQ192" s="321"/>
      <c r="MLR192" s="321"/>
      <c r="MLS192" s="376"/>
      <c r="MLT192" s="319"/>
      <c r="MLU192" s="319"/>
      <c r="MLV192" s="319"/>
      <c r="MLW192" s="333"/>
      <c r="MLX192" s="376"/>
      <c r="MLY192" s="376"/>
      <c r="MLZ192" s="376"/>
      <c r="MMA192" s="321"/>
      <c r="MMB192" s="321"/>
      <c r="MMC192" s="321"/>
      <c r="MMD192" s="376"/>
      <c r="MME192" s="321"/>
      <c r="MMF192" s="321"/>
      <c r="MMG192" s="321"/>
      <c r="MMH192" s="321"/>
      <c r="MMI192" s="376"/>
      <c r="MMJ192" s="319"/>
      <c r="MMK192" s="319"/>
      <c r="MML192" s="319"/>
      <c r="MMM192" s="333"/>
      <c r="MMN192" s="376"/>
      <c r="MMO192" s="376"/>
      <c r="MMP192" s="376"/>
      <c r="MMQ192" s="321"/>
      <c r="MMR192" s="321"/>
      <c r="MMS192" s="321"/>
      <c r="MMT192" s="376"/>
      <c r="MMU192" s="321"/>
      <c r="MMV192" s="321"/>
      <c r="MMW192" s="321"/>
      <c r="MMX192" s="321"/>
      <c r="MMY192" s="376"/>
      <c r="MMZ192" s="319"/>
      <c r="MNA192" s="319"/>
      <c r="MNB192" s="319"/>
      <c r="MNC192" s="333"/>
      <c r="MND192" s="376"/>
      <c r="MNE192" s="376"/>
      <c r="MNF192" s="376"/>
      <c r="MNG192" s="321"/>
      <c r="MNH192" s="321"/>
      <c r="MNI192" s="321"/>
      <c r="MNJ192" s="376"/>
      <c r="MNK192" s="321"/>
      <c r="MNL192" s="321"/>
      <c r="MNM192" s="321"/>
      <c r="MNN192" s="321"/>
      <c r="MNO192" s="376"/>
      <c r="MNP192" s="319"/>
      <c r="MNQ192" s="319"/>
      <c r="MNR192" s="319"/>
      <c r="MNS192" s="333"/>
      <c r="MNT192" s="376"/>
      <c r="MNU192" s="376"/>
      <c r="MNV192" s="376"/>
      <c r="MNW192" s="321"/>
      <c r="MNX192" s="321"/>
      <c r="MNY192" s="321"/>
      <c r="MNZ192" s="376"/>
      <c r="MOA192" s="321"/>
      <c r="MOB192" s="321"/>
      <c r="MOC192" s="321"/>
      <c r="MOD192" s="321"/>
      <c r="MOE192" s="376"/>
      <c r="MOF192" s="319"/>
      <c r="MOG192" s="319"/>
      <c r="MOH192" s="319"/>
      <c r="MOI192" s="333"/>
      <c r="MOJ192" s="376"/>
      <c r="MOK192" s="376"/>
      <c r="MOL192" s="376"/>
      <c r="MOM192" s="321"/>
      <c r="MON192" s="321"/>
      <c r="MOO192" s="321"/>
      <c r="MOP192" s="376"/>
      <c r="MOQ192" s="321"/>
      <c r="MOR192" s="321"/>
      <c r="MOS192" s="321"/>
      <c r="MOT192" s="321"/>
      <c r="MOU192" s="376"/>
      <c r="MOV192" s="319"/>
      <c r="MOW192" s="319"/>
      <c r="MOX192" s="319"/>
      <c r="MOY192" s="333"/>
      <c r="MOZ192" s="376"/>
      <c r="MPA192" s="376"/>
      <c r="MPB192" s="376"/>
      <c r="MPC192" s="321"/>
      <c r="MPD192" s="321"/>
      <c r="MPE192" s="321"/>
      <c r="MPF192" s="376"/>
      <c r="MPG192" s="321"/>
      <c r="MPH192" s="321"/>
      <c r="MPI192" s="321"/>
      <c r="MPJ192" s="321"/>
      <c r="MPK192" s="376"/>
      <c r="MPL192" s="319"/>
      <c r="MPM192" s="319"/>
      <c r="MPN192" s="319"/>
      <c r="MPO192" s="333"/>
      <c r="MPP192" s="376"/>
      <c r="MPQ192" s="376"/>
      <c r="MPR192" s="376"/>
      <c r="MPS192" s="321"/>
      <c r="MPT192" s="321"/>
      <c r="MPU192" s="321"/>
      <c r="MPV192" s="376"/>
      <c r="MPW192" s="321"/>
      <c r="MPX192" s="321"/>
      <c r="MPY192" s="321"/>
      <c r="MPZ192" s="321"/>
      <c r="MQA192" s="376"/>
      <c r="MQB192" s="319"/>
      <c r="MQC192" s="319"/>
      <c r="MQD192" s="319"/>
      <c r="MQE192" s="333"/>
      <c r="MQF192" s="376"/>
      <c r="MQG192" s="376"/>
      <c r="MQH192" s="376"/>
      <c r="MQI192" s="321"/>
      <c r="MQJ192" s="321"/>
      <c r="MQK192" s="321"/>
      <c r="MQL192" s="376"/>
      <c r="MQM192" s="321"/>
      <c r="MQN192" s="321"/>
      <c r="MQO192" s="321"/>
      <c r="MQP192" s="321"/>
      <c r="MQQ192" s="376"/>
      <c r="MQR192" s="319"/>
      <c r="MQS192" s="319"/>
      <c r="MQT192" s="319"/>
      <c r="MQU192" s="333"/>
      <c r="MQV192" s="376"/>
      <c r="MQW192" s="376"/>
      <c r="MQX192" s="376"/>
      <c r="MQY192" s="321"/>
      <c r="MQZ192" s="321"/>
      <c r="MRA192" s="321"/>
      <c r="MRB192" s="376"/>
      <c r="MRC192" s="321"/>
      <c r="MRD192" s="321"/>
      <c r="MRE192" s="321"/>
      <c r="MRF192" s="321"/>
      <c r="MRG192" s="376"/>
      <c r="MRH192" s="319"/>
      <c r="MRI192" s="319"/>
      <c r="MRJ192" s="319"/>
      <c r="MRK192" s="333"/>
      <c r="MRL192" s="376"/>
      <c r="MRM192" s="376"/>
      <c r="MRN192" s="376"/>
      <c r="MRO192" s="321"/>
      <c r="MRP192" s="321"/>
      <c r="MRQ192" s="321"/>
      <c r="MRR192" s="376"/>
      <c r="MRS192" s="321"/>
      <c r="MRT192" s="321"/>
      <c r="MRU192" s="321"/>
      <c r="MRV192" s="321"/>
      <c r="MRW192" s="376"/>
      <c r="MRX192" s="319"/>
      <c r="MRY192" s="319"/>
      <c r="MRZ192" s="319"/>
      <c r="MSA192" s="333"/>
      <c r="MSB192" s="376"/>
      <c r="MSC192" s="376"/>
      <c r="MSD192" s="376"/>
      <c r="MSE192" s="321"/>
      <c r="MSF192" s="321"/>
      <c r="MSG192" s="321"/>
      <c r="MSH192" s="376"/>
      <c r="MSI192" s="321"/>
      <c r="MSJ192" s="321"/>
      <c r="MSK192" s="321"/>
      <c r="MSL192" s="321"/>
      <c r="MSM192" s="376"/>
      <c r="MSN192" s="319"/>
      <c r="MSO192" s="319"/>
      <c r="MSP192" s="319"/>
      <c r="MSQ192" s="333"/>
      <c r="MSR192" s="376"/>
      <c r="MSS192" s="376"/>
      <c r="MST192" s="376"/>
      <c r="MSU192" s="321"/>
      <c r="MSV192" s="321"/>
      <c r="MSW192" s="321"/>
      <c r="MSX192" s="376"/>
      <c r="MSY192" s="321"/>
      <c r="MSZ192" s="321"/>
      <c r="MTA192" s="321"/>
      <c r="MTB192" s="321"/>
      <c r="MTC192" s="376"/>
      <c r="MTD192" s="319"/>
      <c r="MTE192" s="319"/>
      <c r="MTF192" s="319"/>
      <c r="MTG192" s="333"/>
      <c r="MTH192" s="376"/>
      <c r="MTI192" s="376"/>
      <c r="MTJ192" s="376"/>
      <c r="MTK192" s="321"/>
      <c r="MTL192" s="321"/>
      <c r="MTM192" s="321"/>
      <c r="MTN192" s="376"/>
      <c r="MTO192" s="321"/>
      <c r="MTP192" s="321"/>
      <c r="MTQ192" s="321"/>
      <c r="MTR192" s="321"/>
      <c r="MTS192" s="376"/>
      <c r="MTT192" s="319"/>
      <c r="MTU192" s="319"/>
      <c r="MTV192" s="319"/>
      <c r="MTW192" s="333"/>
      <c r="MTX192" s="376"/>
      <c r="MTY192" s="376"/>
      <c r="MTZ192" s="376"/>
      <c r="MUA192" s="321"/>
      <c r="MUB192" s="321"/>
      <c r="MUC192" s="321"/>
      <c r="MUD192" s="376"/>
      <c r="MUE192" s="321"/>
      <c r="MUF192" s="321"/>
      <c r="MUG192" s="321"/>
      <c r="MUH192" s="321"/>
      <c r="MUI192" s="376"/>
      <c r="MUJ192" s="319"/>
      <c r="MUK192" s="319"/>
      <c r="MUL192" s="319"/>
      <c r="MUM192" s="333"/>
      <c r="MUN192" s="376"/>
      <c r="MUO192" s="376"/>
      <c r="MUP192" s="376"/>
      <c r="MUQ192" s="321"/>
      <c r="MUR192" s="321"/>
      <c r="MUS192" s="321"/>
      <c r="MUT192" s="376"/>
      <c r="MUU192" s="321"/>
      <c r="MUV192" s="321"/>
      <c r="MUW192" s="321"/>
      <c r="MUX192" s="321"/>
      <c r="MUY192" s="376"/>
      <c r="MUZ192" s="319"/>
      <c r="MVA192" s="319"/>
      <c r="MVB192" s="319"/>
      <c r="MVC192" s="333"/>
      <c r="MVD192" s="376"/>
      <c r="MVE192" s="376"/>
      <c r="MVF192" s="376"/>
      <c r="MVG192" s="321"/>
      <c r="MVH192" s="321"/>
      <c r="MVI192" s="321"/>
      <c r="MVJ192" s="376"/>
      <c r="MVK192" s="321"/>
      <c r="MVL192" s="321"/>
      <c r="MVM192" s="321"/>
      <c r="MVN192" s="321"/>
      <c r="MVO192" s="376"/>
      <c r="MVP192" s="319"/>
      <c r="MVQ192" s="319"/>
      <c r="MVR192" s="319"/>
      <c r="MVS192" s="333"/>
      <c r="MVT192" s="376"/>
      <c r="MVU192" s="376"/>
      <c r="MVV192" s="376"/>
      <c r="MVW192" s="321"/>
      <c r="MVX192" s="321"/>
      <c r="MVY192" s="321"/>
      <c r="MVZ192" s="376"/>
      <c r="MWA192" s="321"/>
      <c r="MWB192" s="321"/>
      <c r="MWC192" s="321"/>
      <c r="MWD192" s="321"/>
      <c r="MWE192" s="376"/>
      <c r="MWF192" s="319"/>
      <c r="MWG192" s="319"/>
      <c r="MWH192" s="319"/>
      <c r="MWI192" s="333"/>
      <c r="MWJ192" s="376"/>
      <c r="MWK192" s="376"/>
      <c r="MWL192" s="376"/>
      <c r="MWM192" s="321"/>
      <c r="MWN192" s="321"/>
      <c r="MWO192" s="321"/>
      <c r="MWP192" s="376"/>
      <c r="MWQ192" s="321"/>
      <c r="MWR192" s="321"/>
      <c r="MWS192" s="321"/>
      <c r="MWT192" s="321"/>
      <c r="MWU192" s="376"/>
      <c r="MWV192" s="319"/>
      <c r="MWW192" s="319"/>
      <c r="MWX192" s="319"/>
      <c r="MWY192" s="333"/>
      <c r="MWZ192" s="376"/>
      <c r="MXA192" s="376"/>
      <c r="MXB192" s="376"/>
      <c r="MXC192" s="321"/>
      <c r="MXD192" s="321"/>
      <c r="MXE192" s="321"/>
      <c r="MXF192" s="376"/>
      <c r="MXG192" s="321"/>
      <c r="MXH192" s="321"/>
      <c r="MXI192" s="321"/>
      <c r="MXJ192" s="321"/>
      <c r="MXK192" s="376"/>
      <c r="MXL192" s="319"/>
      <c r="MXM192" s="319"/>
      <c r="MXN192" s="319"/>
      <c r="MXO192" s="333"/>
      <c r="MXP192" s="376"/>
      <c r="MXQ192" s="376"/>
      <c r="MXR192" s="376"/>
      <c r="MXS192" s="321"/>
      <c r="MXT192" s="321"/>
      <c r="MXU192" s="321"/>
      <c r="MXV192" s="376"/>
      <c r="MXW192" s="321"/>
      <c r="MXX192" s="321"/>
      <c r="MXY192" s="321"/>
      <c r="MXZ192" s="321"/>
      <c r="MYA192" s="376"/>
      <c r="MYB192" s="319"/>
      <c r="MYC192" s="319"/>
      <c r="MYD192" s="319"/>
      <c r="MYE192" s="333"/>
      <c r="MYF192" s="376"/>
      <c r="MYG192" s="376"/>
      <c r="MYH192" s="376"/>
      <c r="MYI192" s="321"/>
      <c r="MYJ192" s="321"/>
      <c r="MYK192" s="321"/>
      <c r="MYL192" s="376"/>
      <c r="MYM192" s="321"/>
      <c r="MYN192" s="321"/>
      <c r="MYO192" s="321"/>
      <c r="MYP192" s="321"/>
      <c r="MYQ192" s="376"/>
      <c r="MYR192" s="319"/>
      <c r="MYS192" s="319"/>
      <c r="MYT192" s="319"/>
      <c r="MYU192" s="333"/>
      <c r="MYV192" s="376"/>
      <c r="MYW192" s="376"/>
      <c r="MYX192" s="376"/>
      <c r="MYY192" s="321"/>
      <c r="MYZ192" s="321"/>
      <c r="MZA192" s="321"/>
      <c r="MZB192" s="376"/>
      <c r="MZC192" s="321"/>
      <c r="MZD192" s="321"/>
      <c r="MZE192" s="321"/>
      <c r="MZF192" s="321"/>
      <c r="MZG192" s="376"/>
      <c r="MZH192" s="319"/>
      <c r="MZI192" s="319"/>
      <c r="MZJ192" s="319"/>
      <c r="MZK192" s="333"/>
      <c r="MZL192" s="376"/>
      <c r="MZM192" s="376"/>
      <c r="MZN192" s="376"/>
      <c r="MZO192" s="321"/>
      <c r="MZP192" s="321"/>
      <c r="MZQ192" s="321"/>
      <c r="MZR192" s="376"/>
      <c r="MZS192" s="321"/>
      <c r="MZT192" s="321"/>
      <c r="MZU192" s="321"/>
      <c r="MZV192" s="321"/>
      <c r="MZW192" s="376"/>
      <c r="MZX192" s="319"/>
      <c r="MZY192" s="319"/>
      <c r="MZZ192" s="319"/>
      <c r="NAA192" s="333"/>
      <c r="NAB192" s="376"/>
      <c r="NAC192" s="376"/>
      <c r="NAD192" s="376"/>
      <c r="NAE192" s="321"/>
      <c r="NAF192" s="321"/>
      <c r="NAG192" s="321"/>
      <c r="NAH192" s="376"/>
      <c r="NAI192" s="321"/>
      <c r="NAJ192" s="321"/>
      <c r="NAK192" s="321"/>
      <c r="NAL192" s="321"/>
      <c r="NAM192" s="376"/>
      <c r="NAN192" s="319"/>
      <c r="NAO192" s="319"/>
      <c r="NAP192" s="319"/>
      <c r="NAQ192" s="333"/>
      <c r="NAR192" s="376"/>
      <c r="NAS192" s="376"/>
      <c r="NAT192" s="376"/>
      <c r="NAU192" s="321"/>
      <c r="NAV192" s="321"/>
      <c r="NAW192" s="321"/>
      <c r="NAX192" s="376"/>
      <c r="NAY192" s="321"/>
      <c r="NAZ192" s="321"/>
      <c r="NBA192" s="321"/>
      <c r="NBB192" s="321"/>
      <c r="NBC192" s="376"/>
      <c r="NBD192" s="319"/>
      <c r="NBE192" s="319"/>
      <c r="NBF192" s="319"/>
      <c r="NBG192" s="333"/>
      <c r="NBH192" s="376"/>
      <c r="NBI192" s="376"/>
      <c r="NBJ192" s="376"/>
      <c r="NBK192" s="321"/>
      <c r="NBL192" s="321"/>
      <c r="NBM192" s="321"/>
      <c r="NBN192" s="376"/>
      <c r="NBO192" s="321"/>
      <c r="NBP192" s="321"/>
      <c r="NBQ192" s="321"/>
      <c r="NBR192" s="321"/>
      <c r="NBS192" s="376"/>
      <c r="NBT192" s="319"/>
      <c r="NBU192" s="319"/>
      <c r="NBV192" s="319"/>
      <c r="NBW192" s="333"/>
      <c r="NBX192" s="376"/>
      <c r="NBY192" s="376"/>
      <c r="NBZ192" s="376"/>
      <c r="NCA192" s="321"/>
      <c r="NCB192" s="321"/>
      <c r="NCC192" s="321"/>
      <c r="NCD192" s="376"/>
      <c r="NCE192" s="321"/>
      <c r="NCF192" s="321"/>
      <c r="NCG192" s="321"/>
      <c r="NCH192" s="321"/>
      <c r="NCI192" s="376"/>
      <c r="NCJ192" s="319"/>
      <c r="NCK192" s="319"/>
      <c r="NCL192" s="319"/>
      <c r="NCM192" s="333"/>
      <c r="NCN192" s="376"/>
      <c r="NCO192" s="376"/>
      <c r="NCP192" s="376"/>
      <c r="NCQ192" s="321"/>
      <c r="NCR192" s="321"/>
      <c r="NCS192" s="321"/>
      <c r="NCT192" s="376"/>
      <c r="NCU192" s="321"/>
      <c r="NCV192" s="321"/>
      <c r="NCW192" s="321"/>
      <c r="NCX192" s="321"/>
      <c r="NCY192" s="376"/>
      <c r="NCZ192" s="319"/>
      <c r="NDA192" s="319"/>
      <c r="NDB192" s="319"/>
      <c r="NDC192" s="333"/>
      <c r="NDD192" s="376"/>
      <c r="NDE192" s="376"/>
      <c r="NDF192" s="376"/>
      <c r="NDG192" s="321"/>
      <c r="NDH192" s="321"/>
      <c r="NDI192" s="321"/>
      <c r="NDJ192" s="376"/>
      <c r="NDK192" s="321"/>
      <c r="NDL192" s="321"/>
      <c r="NDM192" s="321"/>
      <c r="NDN192" s="321"/>
      <c r="NDO192" s="376"/>
      <c r="NDP192" s="319"/>
      <c r="NDQ192" s="319"/>
      <c r="NDR192" s="319"/>
      <c r="NDS192" s="333"/>
      <c r="NDT192" s="376"/>
      <c r="NDU192" s="376"/>
      <c r="NDV192" s="376"/>
      <c r="NDW192" s="321"/>
      <c r="NDX192" s="321"/>
      <c r="NDY192" s="321"/>
      <c r="NDZ192" s="376"/>
      <c r="NEA192" s="321"/>
      <c r="NEB192" s="321"/>
      <c r="NEC192" s="321"/>
      <c r="NED192" s="321"/>
      <c r="NEE192" s="376"/>
      <c r="NEF192" s="319"/>
      <c r="NEG192" s="319"/>
      <c r="NEH192" s="319"/>
      <c r="NEI192" s="333"/>
      <c r="NEJ192" s="376"/>
      <c r="NEK192" s="376"/>
      <c r="NEL192" s="376"/>
      <c r="NEM192" s="321"/>
      <c r="NEN192" s="321"/>
      <c r="NEO192" s="321"/>
      <c r="NEP192" s="376"/>
      <c r="NEQ192" s="321"/>
      <c r="NER192" s="321"/>
      <c r="NES192" s="321"/>
      <c r="NET192" s="321"/>
      <c r="NEU192" s="376"/>
      <c r="NEV192" s="319"/>
      <c r="NEW192" s="319"/>
      <c r="NEX192" s="319"/>
      <c r="NEY192" s="333"/>
      <c r="NEZ192" s="376"/>
      <c r="NFA192" s="376"/>
      <c r="NFB192" s="376"/>
      <c r="NFC192" s="321"/>
      <c r="NFD192" s="321"/>
      <c r="NFE192" s="321"/>
      <c r="NFF192" s="376"/>
      <c r="NFG192" s="321"/>
      <c r="NFH192" s="321"/>
      <c r="NFI192" s="321"/>
      <c r="NFJ192" s="321"/>
      <c r="NFK192" s="376"/>
      <c r="NFL192" s="319"/>
      <c r="NFM192" s="319"/>
      <c r="NFN192" s="319"/>
      <c r="NFO192" s="333"/>
      <c r="NFP192" s="376"/>
      <c r="NFQ192" s="376"/>
      <c r="NFR192" s="376"/>
      <c r="NFS192" s="321"/>
      <c r="NFT192" s="321"/>
      <c r="NFU192" s="321"/>
      <c r="NFV192" s="376"/>
      <c r="NFW192" s="321"/>
      <c r="NFX192" s="321"/>
      <c r="NFY192" s="321"/>
      <c r="NFZ192" s="321"/>
      <c r="NGA192" s="376"/>
      <c r="NGB192" s="319"/>
      <c r="NGC192" s="319"/>
      <c r="NGD192" s="319"/>
      <c r="NGE192" s="333"/>
      <c r="NGF192" s="376"/>
      <c r="NGG192" s="376"/>
      <c r="NGH192" s="376"/>
      <c r="NGI192" s="321"/>
      <c r="NGJ192" s="321"/>
      <c r="NGK192" s="321"/>
      <c r="NGL192" s="376"/>
      <c r="NGM192" s="321"/>
      <c r="NGN192" s="321"/>
      <c r="NGO192" s="321"/>
      <c r="NGP192" s="321"/>
      <c r="NGQ192" s="376"/>
      <c r="NGR192" s="319"/>
      <c r="NGS192" s="319"/>
      <c r="NGT192" s="319"/>
      <c r="NGU192" s="333"/>
      <c r="NGV192" s="376"/>
      <c r="NGW192" s="376"/>
      <c r="NGX192" s="376"/>
      <c r="NGY192" s="321"/>
      <c r="NGZ192" s="321"/>
      <c r="NHA192" s="321"/>
      <c r="NHB192" s="376"/>
      <c r="NHC192" s="321"/>
      <c r="NHD192" s="321"/>
      <c r="NHE192" s="321"/>
      <c r="NHF192" s="321"/>
      <c r="NHG192" s="376"/>
      <c r="NHH192" s="319"/>
      <c r="NHI192" s="319"/>
      <c r="NHJ192" s="319"/>
      <c r="NHK192" s="333"/>
      <c r="NHL192" s="376"/>
      <c r="NHM192" s="376"/>
      <c r="NHN192" s="376"/>
      <c r="NHO192" s="321"/>
      <c r="NHP192" s="321"/>
      <c r="NHQ192" s="321"/>
      <c r="NHR192" s="376"/>
      <c r="NHS192" s="321"/>
      <c r="NHT192" s="321"/>
      <c r="NHU192" s="321"/>
      <c r="NHV192" s="321"/>
      <c r="NHW192" s="376"/>
      <c r="NHX192" s="319"/>
      <c r="NHY192" s="319"/>
      <c r="NHZ192" s="319"/>
      <c r="NIA192" s="333"/>
      <c r="NIB192" s="376"/>
      <c r="NIC192" s="376"/>
      <c r="NID192" s="376"/>
      <c r="NIE192" s="321"/>
      <c r="NIF192" s="321"/>
      <c r="NIG192" s="321"/>
      <c r="NIH192" s="376"/>
      <c r="NII192" s="321"/>
      <c r="NIJ192" s="321"/>
      <c r="NIK192" s="321"/>
      <c r="NIL192" s="321"/>
      <c r="NIM192" s="376"/>
      <c r="NIN192" s="319"/>
      <c r="NIO192" s="319"/>
      <c r="NIP192" s="319"/>
      <c r="NIQ192" s="333"/>
      <c r="NIR192" s="376"/>
      <c r="NIS192" s="376"/>
      <c r="NIT192" s="376"/>
      <c r="NIU192" s="321"/>
      <c r="NIV192" s="321"/>
      <c r="NIW192" s="321"/>
      <c r="NIX192" s="376"/>
      <c r="NIY192" s="321"/>
      <c r="NIZ192" s="321"/>
      <c r="NJA192" s="321"/>
      <c r="NJB192" s="321"/>
      <c r="NJC192" s="376"/>
      <c r="NJD192" s="319"/>
      <c r="NJE192" s="319"/>
      <c r="NJF192" s="319"/>
      <c r="NJG192" s="333"/>
      <c r="NJH192" s="376"/>
      <c r="NJI192" s="376"/>
      <c r="NJJ192" s="376"/>
      <c r="NJK192" s="321"/>
      <c r="NJL192" s="321"/>
      <c r="NJM192" s="321"/>
      <c r="NJN192" s="376"/>
      <c r="NJO192" s="321"/>
      <c r="NJP192" s="321"/>
      <c r="NJQ192" s="321"/>
      <c r="NJR192" s="321"/>
      <c r="NJS192" s="376"/>
      <c r="NJT192" s="319"/>
      <c r="NJU192" s="319"/>
      <c r="NJV192" s="319"/>
      <c r="NJW192" s="333"/>
      <c r="NJX192" s="376"/>
      <c r="NJY192" s="376"/>
      <c r="NJZ192" s="376"/>
      <c r="NKA192" s="321"/>
      <c r="NKB192" s="321"/>
      <c r="NKC192" s="321"/>
      <c r="NKD192" s="376"/>
      <c r="NKE192" s="321"/>
      <c r="NKF192" s="321"/>
      <c r="NKG192" s="321"/>
      <c r="NKH192" s="321"/>
      <c r="NKI192" s="376"/>
      <c r="NKJ192" s="319"/>
      <c r="NKK192" s="319"/>
      <c r="NKL192" s="319"/>
      <c r="NKM192" s="333"/>
      <c r="NKN192" s="376"/>
      <c r="NKO192" s="376"/>
      <c r="NKP192" s="376"/>
      <c r="NKQ192" s="321"/>
      <c r="NKR192" s="321"/>
      <c r="NKS192" s="321"/>
      <c r="NKT192" s="376"/>
      <c r="NKU192" s="321"/>
      <c r="NKV192" s="321"/>
      <c r="NKW192" s="321"/>
      <c r="NKX192" s="321"/>
      <c r="NKY192" s="376"/>
      <c r="NKZ192" s="319"/>
      <c r="NLA192" s="319"/>
      <c r="NLB192" s="319"/>
      <c r="NLC192" s="333"/>
      <c r="NLD192" s="376"/>
      <c r="NLE192" s="376"/>
      <c r="NLF192" s="376"/>
      <c r="NLG192" s="321"/>
      <c r="NLH192" s="321"/>
      <c r="NLI192" s="321"/>
      <c r="NLJ192" s="376"/>
      <c r="NLK192" s="321"/>
      <c r="NLL192" s="321"/>
      <c r="NLM192" s="321"/>
      <c r="NLN192" s="321"/>
      <c r="NLO192" s="376"/>
      <c r="NLP192" s="319"/>
      <c r="NLQ192" s="319"/>
      <c r="NLR192" s="319"/>
      <c r="NLS192" s="333"/>
      <c r="NLT192" s="376"/>
      <c r="NLU192" s="376"/>
      <c r="NLV192" s="376"/>
      <c r="NLW192" s="321"/>
      <c r="NLX192" s="321"/>
      <c r="NLY192" s="321"/>
      <c r="NLZ192" s="376"/>
      <c r="NMA192" s="321"/>
      <c r="NMB192" s="321"/>
      <c r="NMC192" s="321"/>
      <c r="NMD192" s="321"/>
      <c r="NME192" s="376"/>
      <c r="NMF192" s="319"/>
      <c r="NMG192" s="319"/>
      <c r="NMH192" s="319"/>
      <c r="NMI192" s="333"/>
      <c r="NMJ192" s="376"/>
      <c r="NMK192" s="376"/>
      <c r="NML192" s="376"/>
      <c r="NMM192" s="321"/>
      <c r="NMN192" s="321"/>
      <c r="NMO192" s="321"/>
      <c r="NMP192" s="376"/>
      <c r="NMQ192" s="321"/>
      <c r="NMR192" s="321"/>
      <c r="NMS192" s="321"/>
      <c r="NMT192" s="321"/>
      <c r="NMU192" s="376"/>
      <c r="NMV192" s="319"/>
      <c r="NMW192" s="319"/>
      <c r="NMX192" s="319"/>
      <c r="NMY192" s="333"/>
      <c r="NMZ192" s="376"/>
      <c r="NNA192" s="376"/>
      <c r="NNB192" s="376"/>
      <c r="NNC192" s="321"/>
      <c r="NND192" s="321"/>
      <c r="NNE192" s="321"/>
      <c r="NNF192" s="376"/>
      <c r="NNG192" s="321"/>
      <c r="NNH192" s="321"/>
      <c r="NNI192" s="321"/>
      <c r="NNJ192" s="321"/>
      <c r="NNK192" s="376"/>
      <c r="NNL192" s="319"/>
      <c r="NNM192" s="319"/>
      <c r="NNN192" s="319"/>
      <c r="NNO192" s="333"/>
      <c r="NNP192" s="376"/>
      <c r="NNQ192" s="376"/>
      <c r="NNR192" s="376"/>
      <c r="NNS192" s="321"/>
      <c r="NNT192" s="321"/>
      <c r="NNU192" s="321"/>
      <c r="NNV192" s="376"/>
      <c r="NNW192" s="321"/>
      <c r="NNX192" s="321"/>
      <c r="NNY192" s="321"/>
      <c r="NNZ192" s="321"/>
      <c r="NOA192" s="376"/>
      <c r="NOB192" s="319"/>
      <c r="NOC192" s="319"/>
      <c r="NOD192" s="319"/>
      <c r="NOE192" s="333"/>
      <c r="NOF192" s="376"/>
      <c r="NOG192" s="376"/>
      <c r="NOH192" s="376"/>
      <c r="NOI192" s="321"/>
      <c r="NOJ192" s="321"/>
      <c r="NOK192" s="321"/>
      <c r="NOL192" s="376"/>
      <c r="NOM192" s="321"/>
      <c r="NON192" s="321"/>
      <c r="NOO192" s="321"/>
      <c r="NOP192" s="321"/>
      <c r="NOQ192" s="376"/>
      <c r="NOR192" s="319"/>
      <c r="NOS192" s="319"/>
      <c r="NOT192" s="319"/>
      <c r="NOU192" s="333"/>
      <c r="NOV192" s="376"/>
      <c r="NOW192" s="376"/>
      <c r="NOX192" s="376"/>
      <c r="NOY192" s="321"/>
      <c r="NOZ192" s="321"/>
      <c r="NPA192" s="321"/>
      <c r="NPB192" s="376"/>
      <c r="NPC192" s="321"/>
      <c r="NPD192" s="321"/>
      <c r="NPE192" s="321"/>
      <c r="NPF192" s="321"/>
      <c r="NPG192" s="376"/>
      <c r="NPH192" s="319"/>
      <c r="NPI192" s="319"/>
      <c r="NPJ192" s="319"/>
      <c r="NPK192" s="333"/>
      <c r="NPL192" s="376"/>
      <c r="NPM192" s="376"/>
      <c r="NPN192" s="376"/>
      <c r="NPO192" s="321"/>
      <c r="NPP192" s="321"/>
      <c r="NPQ192" s="321"/>
      <c r="NPR192" s="376"/>
      <c r="NPS192" s="321"/>
      <c r="NPT192" s="321"/>
      <c r="NPU192" s="321"/>
      <c r="NPV192" s="321"/>
      <c r="NPW192" s="376"/>
      <c r="NPX192" s="319"/>
      <c r="NPY192" s="319"/>
      <c r="NPZ192" s="319"/>
      <c r="NQA192" s="333"/>
      <c r="NQB192" s="376"/>
      <c r="NQC192" s="376"/>
      <c r="NQD192" s="376"/>
      <c r="NQE192" s="321"/>
      <c r="NQF192" s="321"/>
      <c r="NQG192" s="321"/>
      <c r="NQH192" s="376"/>
      <c r="NQI192" s="321"/>
      <c r="NQJ192" s="321"/>
      <c r="NQK192" s="321"/>
      <c r="NQL192" s="321"/>
      <c r="NQM192" s="376"/>
      <c r="NQN192" s="319"/>
      <c r="NQO192" s="319"/>
      <c r="NQP192" s="319"/>
      <c r="NQQ192" s="333"/>
      <c r="NQR192" s="376"/>
      <c r="NQS192" s="376"/>
      <c r="NQT192" s="376"/>
      <c r="NQU192" s="321"/>
      <c r="NQV192" s="321"/>
      <c r="NQW192" s="321"/>
      <c r="NQX192" s="376"/>
      <c r="NQY192" s="321"/>
      <c r="NQZ192" s="321"/>
      <c r="NRA192" s="321"/>
      <c r="NRB192" s="321"/>
      <c r="NRC192" s="376"/>
      <c r="NRD192" s="319"/>
      <c r="NRE192" s="319"/>
      <c r="NRF192" s="319"/>
      <c r="NRG192" s="333"/>
      <c r="NRH192" s="376"/>
      <c r="NRI192" s="376"/>
      <c r="NRJ192" s="376"/>
      <c r="NRK192" s="321"/>
      <c r="NRL192" s="321"/>
      <c r="NRM192" s="321"/>
      <c r="NRN192" s="376"/>
      <c r="NRO192" s="321"/>
      <c r="NRP192" s="321"/>
      <c r="NRQ192" s="321"/>
      <c r="NRR192" s="321"/>
      <c r="NRS192" s="376"/>
      <c r="NRT192" s="319"/>
      <c r="NRU192" s="319"/>
      <c r="NRV192" s="319"/>
      <c r="NRW192" s="333"/>
      <c r="NRX192" s="376"/>
      <c r="NRY192" s="376"/>
      <c r="NRZ192" s="376"/>
      <c r="NSA192" s="321"/>
      <c r="NSB192" s="321"/>
      <c r="NSC192" s="321"/>
      <c r="NSD192" s="376"/>
      <c r="NSE192" s="321"/>
      <c r="NSF192" s="321"/>
      <c r="NSG192" s="321"/>
      <c r="NSH192" s="321"/>
      <c r="NSI192" s="376"/>
      <c r="NSJ192" s="319"/>
      <c r="NSK192" s="319"/>
      <c r="NSL192" s="319"/>
      <c r="NSM192" s="333"/>
      <c r="NSN192" s="376"/>
      <c r="NSO192" s="376"/>
      <c r="NSP192" s="376"/>
      <c r="NSQ192" s="321"/>
      <c r="NSR192" s="321"/>
      <c r="NSS192" s="321"/>
      <c r="NST192" s="376"/>
      <c r="NSU192" s="321"/>
      <c r="NSV192" s="321"/>
      <c r="NSW192" s="321"/>
      <c r="NSX192" s="321"/>
      <c r="NSY192" s="376"/>
      <c r="NSZ192" s="319"/>
      <c r="NTA192" s="319"/>
      <c r="NTB192" s="319"/>
      <c r="NTC192" s="333"/>
      <c r="NTD192" s="376"/>
      <c r="NTE192" s="376"/>
      <c r="NTF192" s="376"/>
      <c r="NTG192" s="321"/>
      <c r="NTH192" s="321"/>
      <c r="NTI192" s="321"/>
      <c r="NTJ192" s="376"/>
      <c r="NTK192" s="321"/>
      <c r="NTL192" s="321"/>
      <c r="NTM192" s="321"/>
      <c r="NTN192" s="321"/>
      <c r="NTO192" s="376"/>
      <c r="NTP192" s="319"/>
      <c r="NTQ192" s="319"/>
      <c r="NTR192" s="319"/>
      <c r="NTS192" s="333"/>
      <c r="NTT192" s="376"/>
      <c r="NTU192" s="376"/>
      <c r="NTV192" s="376"/>
      <c r="NTW192" s="321"/>
      <c r="NTX192" s="321"/>
      <c r="NTY192" s="321"/>
      <c r="NTZ192" s="376"/>
      <c r="NUA192" s="321"/>
      <c r="NUB192" s="321"/>
      <c r="NUC192" s="321"/>
      <c r="NUD192" s="321"/>
      <c r="NUE192" s="376"/>
      <c r="NUF192" s="319"/>
      <c r="NUG192" s="319"/>
      <c r="NUH192" s="319"/>
      <c r="NUI192" s="333"/>
      <c r="NUJ192" s="376"/>
      <c r="NUK192" s="376"/>
      <c r="NUL192" s="376"/>
      <c r="NUM192" s="321"/>
      <c r="NUN192" s="321"/>
      <c r="NUO192" s="321"/>
      <c r="NUP192" s="376"/>
      <c r="NUQ192" s="321"/>
      <c r="NUR192" s="321"/>
      <c r="NUS192" s="321"/>
      <c r="NUT192" s="321"/>
      <c r="NUU192" s="376"/>
      <c r="NUV192" s="319"/>
      <c r="NUW192" s="319"/>
      <c r="NUX192" s="319"/>
      <c r="NUY192" s="333"/>
      <c r="NUZ192" s="376"/>
      <c r="NVA192" s="376"/>
      <c r="NVB192" s="376"/>
      <c r="NVC192" s="321"/>
      <c r="NVD192" s="321"/>
      <c r="NVE192" s="321"/>
      <c r="NVF192" s="376"/>
      <c r="NVG192" s="321"/>
      <c r="NVH192" s="321"/>
      <c r="NVI192" s="321"/>
      <c r="NVJ192" s="321"/>
      <c r="NVK192" s="376"/>
      <c r="NVL192" s="319"/>
      <c r="NVM192" s="319"/>
      <c r="NVN192" s="319"/>
      <c r="NVO192" s="333"/>
      <c r="NVP192" s="376"/>
      <c r="NVQ192" s="376"/>
      <c r="NVR192" s="376"/>
      <c r="NVS192" s="321"/>
      <c r="NVT192" s="321"/>
      <c r="NVU192" s="321"/>
      <c r="NVV192" s="376"/>
      <c r="NVW192" s="321"/>
      <c r="NVX192" s="321"/>
      <c r="NVY192" s="321"/>
      <c r="NVZ192" s="321"/>
      <c r="NWA192" s="376"/>
      <c r="NWB192" s="319"/>
      <c r="NWC192" s="319"/>
      <c r="NWD192" s="319"/>
      <c r="NWE192" s="333"/>
      <c r="NWF192" s="376"/>
      <c r="NWG192" s="376"/>
      <c r="NWH192" s="376"/>
      <c r="NWI192" s="321"/>
      <c r="NWJ192" s="321"/>
      <c r="NWK192" s="321"/>
      <c r="NWL192" s="376"/>
      <c r="NWM192" s="321"/>
      <c r="NWN192" s="321"/>
      <c r="NWO192" s="321"/>
      <c r="NWP192" s="321"/>
      <c r="NWQ192" s="376"/>
      <c r="NWR192" s="319"/>
      <c r="NWS192" s="319"/>
      <c r="NWT192" s="319"/>
      <c r="NWU192" s="333"/>
      <c r="NWV192" s="376"/>
      <c r="NWW192" s="376"/>
      <c r="NWX192" s="376"/>
      <c r="NWY192" s="321"/>
      <c r="NWZ192" s="321"/>
      <c r="NXA192" s="321"/>
      <c r="NXB192" s="376"/>
      <c r="NXC192" s="321"/>
      <c r="NXD192" s="321"/>
      <c r="NXE192" s="321"/>
      <c r="NXF192" s="321"/>
      <c r="NXG192" s="376"/>
      <c r="NXH192" s="319"/>
      <c r="NXI192" s="319"/>
      <c r="NXJ192" s="319"/>
      <c r="NXK192" s="333"/>
      <c r="NXL192" s="376"/>
      <c r="NXM192" s="376"/>
      <c r="NXN192" s="376"/>
      <c r="NXO192" s="321"/>
      <c r="NXP192" s="321"/>
      <c r="NXQ192" s="321"/>
      <c r="NXR192" s="376"/>
      <c r="NXS192" s="321"/>
      <c r="NXT192" s="321"/>
      <c r="NXU192" s="321"/>
      <c r="NXV192" s="321"/>
      <c r="NXW192" s="376"/>
      <c r="NXX192" s="319"/>
      <c r="NXY192" s="319"/>
      <c r="NXZ192" s="319"/>
      <c r="NYA192" s="333"/>
      <c r="NYB192" s="376"/>
      <c r="NYC192" s="376"/>
      <c r="NYD192" s="376"/>
      <c r="NYE192" s="321"/>
      <c r="NYF192" s="321"/>
      <c r="NYG192" s="321"/>
      <c r="NYH192" s="376"/>
      <c r="NYI192" s="321"/>
      <c r="NYJ192" s="321"/>
      <c r="NYK192" s="321"/>
      <c r="NYL192" s="321"/>
      <c r="NYM192" s="376"/>
      <c r="NYN192" s="319"/>
      <c r="NYO192" s="319"/>
      <c r="NYP192" s="319"/>
      <c r="NYQ192" s="333"/>
      <c r="NYR192" s="376"/>
      <c r="NYS192" s="376"/>
      <c r="NYT192" s="376"/>
      <c r="NYU192" s="321"/>
      <c r="NYV192" s="321"/>
      <c r="NYW192" s="321"/>
      <c r="NYX192" s="376"/>
      <c r="NYY192" s="321"/>
      <c r="NYZ192" s="321"/>
      <c r="NZA192" s="321"/>
      <c r="NZB192" s="321"/>
      <c r="NZC192" s="376"/>
      <c r="NZD192" s="319"/>
      <c r="NZE192" s="319"/>
      <c r="NZF192" s="319"/>
      <c r="NZG192" s="333"/>
      <c r="NZH192" s="376"/>
      <c r="NZI192" s="376"/>
      <c r="NZJ192" s="376"/>
      <c r="NZK192" s="321"/>
      <c r="NZL192" s="321"/>
      <c r="NZM192" s="321"/>
      <c r="NZN192" s="376"/>
      <c r="NZO192" s="321"/>
      <c r="NZP192" s="321"/>
      <c r="NZQ192" s="321"/>
      <c r="NZR192" s="321"/>
      <c r="NZS192" s="376"/>
      <c r="NZT192" s="319"/>
      <c r="NZU192" s="319"/>
      <c r="NZV192" s="319"/>
      <c r="NZW192" s="333"/>
      <c r="NZX192" s="376"/>
      <c r="NZY192" s="376"/>
      <c r="NZZ192" s="376"/>
      <c r="OAA192" s="321"/>
      <c r="OAB192" s="321"/>
      <c r="OAC192" s="321"/>
      <c r="OAD192" s="376"/>
      <c r="OAE192" s="321"/>
      <c r="OAF192" s="321"/>
      <c r="OAG192" s="321"/>
      <c r="OAH192" s="321"/>
      <c r="OAI192" s="376"/>
      <c r="OAJ192" s="319"/>
      <c r="OAK192" s="319"/>
      <c r="OAL192" s="319"/>
      <c r="OAM192" s="333"/>
      <c r="OAN192" s="376"/>
      <c r="OAO192" s="376"/>
      <c r="OAP192" s="376"/>
      <c r="OAQ192" s="321"/>
      <c r="OAR192" s="321"/>
      <c r="OAS192" s="321"/>
      <c r="OAT192" s="376"/>
      <c r="OAU192" s="321"/>
      <c r="OAV192" s="321"/>
      <c r="OAW192" s="321"/>
      <c r="OAX192" s="321"/>
      <c r="OAY192" s="376"/>
      <c r="OAZ192" s="319"/>
      <c r="OBA192" s="319"/>
      <c r="OBB192" s="319"/>
      <c r="OBC192" s="333"/>
      <c r="OBD192" s="376"/>
      <c r="OBE192" s="376"/>
      <c r="OBF192" s="376"/>
      <c r="OBG192" s="321"/>
      <c r="OBH192" s="321"/>
      <c r="OBI192" s="321"/>
      <c r="OBJ192" s="376"/>
      <c r="OBK192" s="321"/>
      <c r="OBL192" s="321"/>
      <c r="OBM192" s="321"/>
      <c r="OBN192" s="321"/>
      <c r="OBO192" s="376"/>
      <c r="OBP192" s="319"/>
      <c r="OBQ192" s="319"/>
      <c r="OBR192" s="319"/>
      <c r="OBS192" s="333"/>
      <c r="OBT192" s="376"/>
      <c r="OBU192" s="376"/>
      <c r="OBV192" s="376"/>
      <c r="OBW192" s="321"/>
      <c r="OBX192" s="321"/>
      <c r="OBY192" s="321"/>
      <c r="OBZ192" s="376"/>
      <c r="OCA192" s="321"/>
      <c r="OCB192" s="321"/>
      <c r="OCC192" s="321"/>
      <c r="OCD192" s="321"/>
      <c r="OCE192" s="376"/>
      <c r="OCF192" s="319"/>
      <c r="OCG192" s="319"/>
      <c r="OCH192" s="319"/>
      <c r="OCI192" s="333"/>
      <c r="OCJ192" s="376"/>
      <c r="OCK192" s="376"/>
      <c r="OCL192" s="376"/>
      <c r="OCM192" s="321"/>
      <c r="OCN192" s="321"/>
      <c r="OCO192" s="321"/>
      <c r="OCP192" s="376"/>
      <c r="OCQ192" s="321"/>
      <c r="OCR192" s="321"/>
      <c r="OCS192" s="321"/>
      <c r="OCT192" s="321"/>
      <c r="OCU192" s="376"/>
      <c r="OCV192" s="319"/>
      <c r="OCW192" s="319"/>
      <c r="OCX192" s="319"/>
      <c r="OCY192" s="333"/>
      <c r="OCZ192" s="376"/>
      <c r="ODA192" s="376"/>
      <c r="ODB192" s="376"/>
      <c r="ODC192" s="321"/>
      <c r="ODD192" s="321"/>
      <c r="ODE192" s="321"/>
      <c r="ODF192" s="376"/>
      <c r="ODG192" s="321"/>
      <c r="ODH192" s="321"/>
      <c r="ODI192" s="321"/>
      <c r="ODJ192" s="321"/>
      <c r="ODK192" s="376"/>
      <c r="ODL192" s="319"/>
      <c r="ODM192" s="319"/>
      <c r="ODN192" s="319"/>
      <c r="ODO192" s="333"/>
      <c r="ODP192" s="376"/>
      <c r="ODQ192" s="376"/>
      <c r="ODR192" s="376"/>
      <c r="ODS192" s="321"/>
      <c r="ODT192" s="321"/>
      <c r="ODU192" s="321"/>
      <c r="ODV192" s="376"/>
      <c r="ODW192" s="321"/>
      <c r="ODX192" s="321"/>
      <c r="ODY192" s="321"/>
      <c r="ODZ192" s="321"/>
      <c r="OEA192" s="376"/>
      <c r="OEB192" s="319"/>
      <c r="OEC192" s="319"/>
      <c r="OED192" s="319"/>
      <c r="OEE192" s="333"/>
      <c r="OEF192" s="376"/>
      <c r="OEG192" s="376"/>
      <c r="OEH192" s="376"/>
      <c r="OEI192" s="321"/>
      <c r="OEJ192" s="321"/>
      <c r="OEK192" s="321"/>
      <c r="OEL192" s="376"/>
      <c r="OEM192" s="321"/>
      <c r="OEN192" s="321"/>
      <c r="OEO192" s="321"/>
      <c r="OEP192" s="321"/>
      <c r="OEQ192" s="376"/>
      <c r="OER192" s="319"/>
      <c r="OES192" s="319"/>
      <c r="OET192" s="319"/>
      <c r="OEU192" s="333"/>
      <c r="OEV192" s="376"/>
      <c r="OEW192" s="376"/>
      <c r="OEX192" s="376"/>
      <c r="OEY192" s="321"/>
      <c r="OEZ192" s="321"/>
      <c r="OFA192" s="321"/>
      <c r="OFB192" s="376"/>
      <c r="OFC192" s="321"/>
      <c r="OFD192" s="321"/>
      <c r="OFE192" s="321"/>
      <c r="OFF192" s="321"/>
      <c r="OFG192" s="376"/>
      <c r="OFH192" s="319"/>
      <c r="OFI192" s="319"/>
      <c r="OFJ192" s="319"/>
      <c r="OFK192" s="333"/>
      <c r="OFL192" s="376"/>
      <c r="OFM192" s="376"/>
      <c r="OFN192" s="376"/>
      <c r="OFO192" s="321"/>
      <c r="OFP192" s="321"/>
      <c r="OFQ192" s="321"/>
      <c r="OFR192" s="376"/>
      <c r="OFS192" s="321"/>
      <c r="OFT192" s="321"/>
      <c r="OFU192" s="321"/>
      <c r="OFV192" s="321"/>
      <c r="OFW192" s="376"/>
      <c r="OFX192" s="319"/>
      <c r="OFY192" s="319"/>
      <c r="OFZ192" s="319"/>
      <c r="OGA192" s="333"/>
      <c r="OGB192" s="376"/>
      <c r="OGC192" s="376"/>
      <c r="OGD192" s="376"/>
      <c r="OGE192" s="321"/>
      <c r="OGF192" s="321"/>
      <c r="OGG192" s="321"/>
      <c r="OGH192" s="376"/>
      <c r="OGI192" s="321"/>
      <c r="OGJ192" s="321"/>
      <c r="OGK192" s="321"/>
      <c r="OGL192" s="321"/>
      <c r="OGM192" s="376"/>
      <c r="OGN192" s="319"/>
      <c r="OGO192" s="319"/>
      <c r="OGP192" s="319"/>
      <c r="OGQ192" s="333"/>
      <c r="OGR192" s="376"/>
      <c r="OGS192" s="376"/>
      <c r="OGT192" s="376"/>
      <c r="OGU192" s="321"/>
      <c r="OGV192" s="321"/>
      <c r="OGW192" s="321"/>
      <c r="OGX192" s="376"/>
      <c r="OGY192" s="321"/>
      <c r="OGZ192" s="321"/>
      <c r="OHA192" s="321"/>
      <c r="OHB192" s="321"/>
      <c r="OHC192" s="376"/>
      <c r="OHD192" s="319"/>
      <c r="OHE192" s="319"/>
      <c r="OHF192" s="319"/>
      <c r="OHG192" s="333"/>
      <c r="OHH192" s="376"/>
      <c r="OHI192" s="376"/>
      <c r="OHJ192" s="376"/>
      <c r="OHK192" s="321"/>
      <c r="OHL192" s="321"/>
      <c r="OHM192" s="321"/>
      <c r="OHN192" s="376"/>
      <c r="OHO192" s="321"/>
      <c r="OHP192" s="321"/>
      <c r="OHQ192" s="321"/>
      <c r="OHR192" s="321"/>
      <c r="OHS192" s="376"/>
      <c r="OHT192" s="319"/>
      <c r="OHU192" s="319"/>
      <c r="OHV192" s="319"/>
      <c r="OHW192" s="333"/>
      <c r="OHX192" s="376"/>
      <c r="OHY192" s="376"/>
      <c r="OHZ192" s="376"/>
      <c r="OIA192" s="321"/>
      <c r="OIB192" s="321"/>
      <c r="OIC192" s="321"/>
      <c r="OID192" s="376"/>
      <c r="OIE192" s="321"/>
      <c r="OIF192" s="321"/>
      <c r="OIG192" s="321"/>
      <c r="OIH192" s="321"/>
      <c r="OII192" s="376"/>
      <c r="OIJ192" s="319"/>
      <c r="OIK192" s="319"/>
      <c r="OIL192" s="319"/>
      <c r="OIM192" s="333"/>
      <c r="OIN192" s="376"/>
      <c r="OIO192" s="376"/>
      <c r="OIP192" s="376"/>
      <c r="OIQ192" s="321"/>
      <c r="OIR192" s="321"/>
      <c r="OIS192" s="321"/>
      <c r="OIT192" s="376"/>
      <c r="OIU192" s="321"/>
      <c r="OIV192" s="321"/>
      <c r="OIW192" s="321"/>
      <c r="OIX192" s="321"/>
      <c r="OIY192" s="376"/>
      <c r="OIZ192" s="319"/>
      <c r="OJA192" s="319"/>
      <c r="OJB192" s="319"/>
      <c r="OJC192" s="333"/>
      <c r="OJD192" s="376"/>
      <c r="OJE192" s="376"/>
      <c r="OJF192" s="376"/>
      <c r="OJG192" s="321"/>
      <c r="OJH192" s="321"/>
      <c r="OJI192" s="321"/>
      <c r="OJJ192" s="376"/>
      <c r="OJK192" s="321"/>
      <c r="OJL192" s="321"/>
      <c r="OJM192" s="321"/>
      <c r="OJN192" s="321"/>
      <c r="OJO192" s="376"/>
      <c r="OJP192" s="319"/>
      <c r="OJQ192" s="319"/>
      <c r="OJR192" s="319"/>
      <c r="OJS192" s="333"/>
      <c r="OJT192" s="376"/>
      <c r="OJU192" s="376"/>
      <c r="OJV192" s="376"/>
      <c r="OJW192" s="321"/>
      <c r="OJX192" s="321"/>
      <c r="OJY192" s="321"/>
      <c r="OJZ192" s="376"/>
      <c r="OKA192" s="321"/>
      <c r="OKB192" s="321"/>
      <c r="OKC192" s="321"/>
      <c r="OKD192" s="321"/>
      <c r="OKE192" s="376"/>
      <c r="OKF192" s="319"/>
      <c r="OKG192" s="319"/>
      <c r="OKH192" s="319"/>
      <c r="OKI192" s="333"/>
      <c r="OKJ192" s="376"/>
      <c r="OKK192" s="376"/>
      <c r="OKL192" s="376"/>
      <c r="OKM192" s="321"/>
      <c r="OKN192" s="321"/>
      <c r="OKO192" s="321"/>
      <c r="OKP192" s="376"/>
      <c r="OKQ192" s="321"/>
      <c r="OKR192" s="321"/>
      <c r="OKS192" s="321"/>
      <c r="OKT192" s="321"/>
      <c r="OKU192" s="376"/>
      <c r="OKV192" s="319"/>
      <c r="OKW192" s="319"/>
      <c r="OKX192" s="319"/>
      <c r="OKY192" s="333"/>
      <c r="OKZ192" s="376"/>
      <c r="OLA192" s="376"/>
      <c r="OLB192" s="376"/>
      <c r="OLC192" s="321"/>
      <c r="OLD192" s="321"/>
      <c r="OLE192" s="321"/>
      <c r="OLF192" s="376"/>
      <c r="OLG192" s="321"/>
      <c r="OLH192" s="321"/>
      <c r="OLI192" s="321"/>
      <c r="OLJ192" s="321"/>
      <c r="OLK192" s="376"/>
      <c r="OLL192" s="319"/>
      <c r="OLM192" s="319"/>
      <c r="OLN192" s="319"/>
      <c r="OLO192" s="333"/>
      <c r="OLP192" s="376"/>
      <c r="OLQ192" s="376"/>
      <c r="OLR192" s="376"/>
      <c r="OLS192" s="321"/>
      <c r="OLT192" s="321"/>
      <c r="OLU192" s="321"/>
      <c r="OLV192" s="376"/>
      <c r="OLW192" s="321"/>
      <c r="OLX192" s="321"/>
      <c r="OLY192" s="321"/>
      <c r="OLZ192" s="321"/>
      <c r="OMA192" s="376"/>
      <c r="OMB192" s="319"/>
      <c r="OMC192" s="319"/>
      <c r="OMD192" s="319"/>
      <c r="OME192" s="333"/>
      <c r="OMF192" s="376"/>
      <c r="OMG192" s="376"/>
      <c r="OMH192" s="376"/>
      <c r="OMI192" s="321"/>
      <c r="OMJ192" s="321"/>
      <c r="OMK192" s="321"/>
      <c r="OML192" s="376"/>
      <c r="OMM192" s="321"/>
      <c r="OMN192" s="321"/>
      <c r="OMO192" s="321"/>
      <c r="OMP192" s="321"/>
      <c r="OMQ192" s="376"/>
      <c r="OMR192" s="319"/>
      <c r="OMS192" s="319"/>
      <c r="OMT192" s="319"/>
      <c r="OMU192" s="333"/>
      <c r="OMV192" s="376"/>
      <c r="OMW192" s="376"/>
      <c r="OMX192" s="376"/>
      <c r="OMY192" s="321"/>
      <c r="OMZ192" s="321"/>
      <c r="ONA192" s="321"/>
      <c r="ONB192" s="376"/>
      <c r="ONC192" s="321"/>
      <c r="OND192" s="321"/>
      <c r="ONE192" s="321"/>
      <c r="ONF192" s="321"/>
      <c r="ONG192" s="376"/>
      <c r="ONH192" s="319"/>
      <c r="ONI192" s="319"/>
      <c r="ONJ192" s="319"/>
      <c r="ONK192" s="333"/>
      <c r="ONL192" s="376"/>
      <c r="ONM192" s="376"/>
      <c r="ONN192" s="376"/>
      <c r="ONO192" s="321"/>
      <c r="ONP192" s="321"/>
      <c r="ONQ192" s="321"/>
      <c r="ONR192" s="376"/>
      <c r="ONS192" s="321"/>
      <c r="ONT192" s="321"/>
      <c r="ONU192" s="321"/>
      <c r="ONV192" s="321"/>
      <c r="ONW192" s="376"/>
      <c r="ONX192" s="319"/>
      <c r="ONY192" s="319"/>
      <c r="ONZ192" s="319"/>
      <c r="OOA192" s="333"/>
      <c r="OOB192" s="376"/>
      <c r="OOC192" s="376"/>
      <c r="OOD192" s="376"/>
      <c r="OOE192" s="321"/>
      <c r="OOF192" s="321"/>
      <c r="OOG192" s="321"/>
      <c r="OOH192" s="376"/>
      <c r="OOI192" s="321"/>
      <c r="OOJ192" s="321"/>
      <c r="OOK192" s="321"/>
      <c r="OOL192" s="321"/>
      <c r="OOM192" s="376"/>
      <c r="OON192" s="319"/>
      <c r="OOO192" s="319"/>
      <c r="OOP192" s="319"/>
      <c r="OOQ192" s="333"/>
      <c r="OOR192" s="376"/>
      <c r="OOS192" s="376"/>
      <c r="OOT192" s="376"/>
      <c r="OOU192" s="321"/>
      <c r="OOV192" s="321"/>
      <c r="OOW192" s="321"/>
      <c r="OOX192" s="376"/>
      <c r="OOY192" s="321"/>
      <c r="OOZ192" s="321"/>
      <c r="OPA192" s="321"/>
      <c r="OPB192" s="321"/>
      <c r="OPC192" s="376"/>
      <c r="OPD192" s="319"/>
      <c r="OPE192" s="319"/>
      <c r="OPF192" s="319"/>
      <c r="OPG192" s="333"/>
      <c r="OPH192" s="376"/>
      <c r="OPI192" s="376"/>
      <c r="OPJ192" s="376"/>
      <c r="OPK192" s="321"/>
      <c r="OPL192" s="321"/>
      <c r="OPM192" s="321"/>
      <c r="OPN192" s="376"/>
      <c r="OPO192" s="321"/>
      <c r="OPP192" s="321"/>
      <c r="OPQ192" s="321"/>
      <c r="OPR192" s="321"/>
      <c r="OPS192" s="376"/>
      <c r="OPT192" s="319"/>
      <c r="OPU192" s="319"/>
      <c r="OPV192" s="319"/>
      <c r="OPW192" s="333"/>
      <c r="OPX192" s="376"/>
      <c r="OPY192" s="376"/>
      <c r="OPZ192" s="376"/>
      <c r="OQA192" s="321"/>
      <c r="OQB192" s="321"/>
      <c r="OQC192" s="321"/>
      <c r="OQD192" s="376"/>
      <c r="OQE192" s="321"/>
      <c r="OQF192" s="321"/>
      <c r="OQG192" s="321"/>
      <c r="OQH192" s="321"/>
      <c r="OQI192" s="376"/>
      <c r="OQJ192" s="319"/>
      <c r="OQK192" s="319"/>
      <c r="OQL192" s="319"/>
      <c r="OQM192" s="333"/>
      <c r="OQN192" s="376"/>
      <c r="OQO192" s="376"/>
      <c r="OQP192" s="376"/>
      <c r="OQQ192" s="321"/>
      <c r="OQR192" s="321"/>
      <c r="OQS192" s="321"/>
      <c r="OQT192" s="376"/>
      <c r="OQU192" s="321"/>
      <c r="OQV192" s="321"/>
      <c r="OQW192" s="321"/>
      <c r="OQX192" s="321"/>
      <c r="OQY192" s="376"/>
      <c r="OQZ192" s="319"/>
      <c r="ORA192" s="319"/>
      <c r="ORB192" s="319"/>
      <c r="ORC192" s="333"/>
      <c r="ORD192" s="376"/>
      <c r="ORE192" s="376"/>
      <c r="ORF192" s="376"/>
      <c r="ORG192" s="321"/>
      <c r="ORH192" s="321"/>
      <c r="ORI192" s="321"/>
      <c r="ORJ192" s="376"/>
      <c r="ORK192" s="321"/>
      <c r="ORL192" s="321"/>
      <c r="ORM192" s="321"/>
      <c r="ORN192" s="321"/>
      <c r="ORO192" s="376"/>
      <c r="ORP192" s="319"/>
      <c r="ORQ192" s="319"/>
      <c r="ORR192" s="319"/>
      <c r="ORS192" s="333"/>
      <c r="ORT192" s="376"/>
      <c r="ORU192" s="376"/>
      <c r="ORV192" s="376"/>
      <c r="ORW192" s="321"/>
      <c r="ORX192" s="321"/>
      <c r="ORY192" s="321"/>
      <c r="ORZ192" s="376"/>
      <c r="OSA192" s="321"/>
      <c r="OSB192" s="321"/>
      <c r="OSC192" s="321"/>
      <c r="OSD192" s="321"/>
      <c r="OSE192" s="376"/>
      <c r="OSF192" s="319"/>
      <c r="OSG192" s="319"/>
      <c r="OSH192" s="319"/>
      <c r="OSI192" s="333"/>
      <c r="OSJ192" s="376"/>
      <c r="OSK192" s="376"/>
      <c r="OSL192" s="376"/>
      <c r="OSM192" s="321"/>
      <c r="OSN192" s="321"/>
      <c r="OSO192" s="321"/>
      <c r="OSP192" s="376"/>
      <c r="OSQ192" s="321"/>
      <c r="OSR192" s="321"/>
      <c r="OSS192" s="321"/>
      <c r="OST192" s="321"/>
      <c r="OSU192" s="376"/>
      <c r="OSV192" s="319"/>
      <c r="OSW192" s="319"/>
      <c r="OSX192" s="319"/>
      <c r="OSY192" s="333"/>
      <c r="OSZ192" s="376"/>
      <c r="OTA192" s="376"/>
      <c r="OTB192" s="376"/>
      <c r="OTC192" s="321"/>
      <c r="OTD192" s="321"/>
      <c r="OTE192" s="321"/>
      <c r="OTF192" s="376"/>
      <c r="OTG192" s="321"/>
      <c r="OTH192" s="321"/>
      <c r="OTI192" s="321"/>
      <c r="OTJ192" s="321"/>
      <c r="OTK192" s="376"/>
      <c r="OTL192" s="319"/>
      <c r="OTM192" s="319"/>
      <c r="OTN192" s="319"/>
      <c r="OTO192" s="333"/>
      <c r="OTP192" s="376"/>
      <c r="OTQ192" s="376"/>
      <c r="OTR192" s="376"/>
      <c r="OTS192" s="321"/>
      <c r="OTT192" s="321"/>
      <c r="OTU192" s="321"/>
      <c r="OTV192" s="376"/>
      <c r="OTW192" s="321"/>
      <c r="OTX192" s="321"/>
      <c r="OTY192" s="321"/>
      <c r="OTZ192" s="321"/>
      <c r="OUA192" s="376"/>
      <c r="OUB192" s="319"/>
      <c r="OUC192" s="319"/>
      <c r="OUD192" s="319"/>
      <c r="OUE192" s="333"/>
      <c r="OUF192" s="376"/>
      <c r="OUG192" s="376"/>
      <c r="OUH192" s="376"/>
      <c r="OUI192" s="321"/>
      <c r="OUJ192" s="321"/>
      <c r="OUK192" s="321"/>
      <c r="OUL192" s="376"/>
      <c r="OUM192" s="321"/>
      <c r="OUN192" s="321"/>
      <c r="OUO192" s="321"/>
      <c r="OUP192" s="321"/>
      <c r="OUQ192" s="376"/>
      <c r="OUR192" s="319"/>
      <c r="OUS192" s="319"/>
      <c r="OUT192" s="319"/>
      <c r="OUU192" s="333"/>
      <c r="OUV192" s="376"/>
      <c r="OUW192" s="376"/>
      <c r="OUX192" s="376"/>
      <c r="OUY192" s="321"/>
      <c r="OUZ192" s="321"/>
      <c r="OVA192" s="321"/>
      <c r="OVB192" s="376"/>
      <c r="OVC192" s="321"/>
      <c r="OVD192" s="321"/>
      <c r="OVE192" s="321"/>
      <c r="OVF192" s="321"/>
      <c r="OVG192" s="376"/>
      <c r="OVH192" s="319"/>
      <c r="OVI192" s="319"/>
      <c r="OVJ192" s="319"/>
      <c r="OVK192" s="333"/>
      <c r="OVL192" s="376"/>
      <c r="OVM192" s="376"/>
      <c r="OVN192" s="376"/>
      <c r="OVO192" s="321"/>
      <c r="OVP192" s="321"/>
      <c r="OVQ192" s="321"/>
      <c r="OVR192" s="376"/>
      <c r="OVS192" s="321"/>
      <c r="OVT192" s="321"/>
      <c r="OVU192" s="321"/>
      <c r="OVV192" s="321"/>
      <c r="OVW192" s="376"/>
      <c r="OVX192" s="319"/>
      <c r="OVY192" s="319"/>
      <c r="OVZ192" s="319"/>
      <c r="OWA192" s="333"/>
      <c r="OWB192" s="376"/>
      <c r="OWC192" s="376"/>
      <c r="OWD192" s="376"/>
      <c r="OWE192" s="321"/>
      <c r="OWF192" s="321"/>
      <c r="OWG192" s="321"/>
      <c r="OWH192" s="376"/>
      <c r="OWI192" s="321"/>
      <c r="OWJ192" s="321"/>
      <c r="OWK192" s="321"/>
      <c r="OWL192" s="321"/>
      <c r="OWM192" s="376"/>
      <c r="OWN192" s="319"/>
      <c r="OWO192" s="319"/>
      <c r="OWP192" s="319"/>
      <c r="OWQ192" s="333"/>
      <c r="OWR192" s="376"/>
      <c r="OWS192" s="376"/>
      <c r="OWT192" s="376"/>
      <c r="OWU192" s="321"/>
      <c r="OWV192" s="321"/>
      <c r="OWW192" s="321"/>
      <c r="OWX192" s="376"/>
      <c r="OWY192" s="321"/>
      <c r="OWZ192" s="321"/>
      <c r="OXA192" s="321"/>
      <c r="OXB192" s="321"/>
      <c r="OXC192" s="376"/>
      <c r="OXD192" s="319"/>
      <c r="OXE192" s="319"/>
      <c r="OXF192" s="319"/>
      <c r="OXG192" s="333"/>
      <c r="OXH192" s="376"/>
      <c r="OXI192" s="376"/>
      <c r="OXJ192" s="376"/>
      <c r="OXK192" s="321"/>
      <c r="OXL192" s="321"/>
      <c r="OXM192" s="321"/>
      <c r="OXN192" s="376"/>
      <c r="OXO192" s="321"/>
      <c r="OXP192" s="321"/>
      <c r="OXQ192" s="321"/>
      <c r="OXR192" s="321"/>
      <c r="OXS192" s="376"/>
      <c r="OXT192" s="319"/>
      <c r="OXU192" s="319"/>
      <c r="OXV192" s="319"/>
      <c r="OXW192" s="333"/>
      <c r="OXX192" s="376"/>
      <c r="OXY192" s="376"/>
      <c r="OXZ192" s="376"/>
      <c r="OYA192" s="321"/>
      <c r="OYB192" s="321"/>
      <c r="OYC192" s="321"/>
      <c r="OYD192" s="376"/>
      <c r="OYE192" s="321"/>
      <c r="OYF192" s="321"/>
      <c r="OYG192" s="321"/>
      <c r="OYH192" s="321"/>
      <c r="OYI192" s="376"/>
      <c r="OYJ192" s="319"/>
      <c r="OYK192" s="319"/>
      <c r="OYL192" s="319"/>
      <c r="OYM192" s="333"/>
      <c r="OYN192" s="376"/>
      <c r="OYO192" s="376"/>
      <c r="OYP192" s="376"/>
      <c r="OYQ192" s="321"/>
      <c r="OYR192" s="321"/>
      <c r="OYS192" s="321"/>
      <c r="OYT192" s="376"/>
      <c r="OYU192" s="321"/>
      <c r="OYV192" s="321"/>
      <c r="OYW192" s="321"/>
      <c r="OYX192" s="321"/>
      <c r="OYY192" s="376"/>
      <c r="OYZ192" s="319"/>
      <c r="OZA192" s="319"/>
      <c r="OZB192" s="319"/>
      <c r="OZC192" s="333"/>
      <c r="OZD192" s="376"/>
      <c r="OZE192" s="376"/>
      <c r="OZF192" s="376"/>
      <c r="OZG192" s="321"/>
      <c r="OZH192" s="321"/>
      <c r="OZI192" s="321"/>
      <c r="OZJ192" s="376"/>
      <c r="OZK192" s="321"/>
      <c r="OZL192" s="321"/>
      <c r="OZM192" s="321"/>
      <c r="OZN192" s="321"/>
      <c r="OZO192" s="376"/>
      <c r="OZP192" s="319"/>
      <c r="OZQ192" s="319"/>
      <c r="OZR192" s="319"/>
      <c r="OZS192" s="333"/>
      <c r="OZT192" s="376"/>
      <c r="OZU192" s="376"/>
      <c r="OZV192" s="376"/>
      <c r="OZW192" s="321"/>
      <c r="OZX192" s="321"/>
      <c r="OZY192" s="321"/>
      <c r="OZZ192" s="376"/>
      <c r="PAA192" s="321"/>
      <c r="PAB192" s="321"/>
      <c r="PAC192" s="321"/>
      <c r="PAD192" s="321"/>
      <c r="PAE192" s="376"/>
      <c r="PAF192" s="319"/>
      <c r="PAG192" s="319"/>
      <c r="PAH192" s="319"/>
      <c r="PAI192" s="333"/>
      <c r="PAJ192" s="376"/>
      <c r="PAK192" s="376"/>
      <c r="PAL192" s="376"/>
      <c r="PAM192" s="321"/>
      <c r="PAN192" s="321"/>
      <c r="PAO192" s="321"/>
      <c r="PAP192" s="376"/>
      <c r="PAQ192" s="321"/>
      <c r="PAR192" s="321"/>
      <c r="PAS192" s="321"/>
      <c r="PAT192" s="321"/>
      <c r="PAU192" s="376"/>
      <c r="PAV192" s="319"/>
      <c r="PAW192" s="319"/>
      <c r="PAX192" s="319"/>
      <c r="PAY192" s="333"/>
      <c r="PAZ192" s="376"/>
      <c r="PBA192" s="376"/>
      <c r="PBB192" s="376"/>
      <c r="PBC192" s="321"/>
      <c r="PBD192" s="321"/>
      <c r="PBE192" s="321"/>
      <c r="PBF192" s="376"/>
      <c r="PBG192" s="321"/>
      <c r="PBH192" s="321"/>
      <c r="PBI192" s="321"/>
      <c r="PBJ192" s="321"/>
      <c r="PBK192" s="376"/>
      <c r="PBL192" s="319"/>
      <c r="PBM192" s="319"/>
      <c r="PBN192" s="319"/>
      <c r="PBO192" s="333"/>
      <c r="PBP192" s="376"/>
      <c r="PBQ192" s="376"/>
      <c r="PBR192" s="376"/>
      <c r="PBS192" s="321"/>
      <c r="PBT192" s="321"/>
      <c r="PBU192" s="321"/>
      <c r="PBV192" s="376"/>
      <c r="PBW192" s="321"/>
      <c r="PBX192" s="321"/>
      <c r="PBY192" s="321"/>
      <c r="PBZ192" s="321"/>
      <c r="PCA192" s="376"/>
      <c r="PCB192" s="319"/>
      <c r="PCC192" s="319"/>
      <c r="PCD192" s="319"/>
      <c r="PCE192" s="333"/>
      <c r="PCF192" s="376"/>
      <c r="PCG192" s="376"/>
      <c r="PCH192" s="376"/>
      <c r="PCI192" s="321"/>
      <c r="PCJ192" s="321"/>
      <c r="PCK192" s="321"/>
      <c r="PCL192" s="376"/>
      <c r="PCM192" s="321"/>
      <c r="PCN192" s="321"/>
      <c r="PCO192" s="321"/>
      <c r="PCP192" s="321"/>
      <c r="PCQ192" s="376"/>
      <c r="PCR192" s="319"/>
      <c r="PCS192" s="319"/>
      <c r="PCT192" s="319"/>
      <c r="PCU192" s="333"/>
      <c r="PCV192" s="376"/>
      <c r="PCW192" s="376"/>
      <c r="PCX192" s="376"/>
      <c r="PCY192" s="321"/>
      <c r="PCZ192" s="321"/>
      <c r="PDA192" s="321"/>
      <c r="PDB192" s="376"/>
      <c r="PDC192" s="321"/>
      <c r="PDD192" s="321"/>
      <c r="PDE192" s="321"/>
      <c r="PDF192" s="321"/>
      <c r="PDG192" s="376"/>
      <c r="PDH192" s="319"/>
      <c r="PDI192" s="319"/>
      <c r="PDJ192" s="319"/>
      <c r="PDK192" s="333"/>
      <c r="PDL192" s="376"/>
      <c r="PDM192" s="376"/>
      <c r="PDN192" s="376"/>
      <c r="PDO192" s="321"/>
      <c r="PDP192" s="321"/>
      <c r="PDQ192" s="321"/>
      <c r="PDR192" s="376"/>
      <c r="PDS192" s="321"/>
      <c r="PDT192" s="321"/>
      <c r="PDU192" s="321"/>
      <c r="PDV192" s="321"/>
      <c r="PDW192" s="376"/>
      <c r="PDX192" s="319"/>
      <c r="PDY192" s="319"/>
      <c r="PDZ192" s="319"/>
      <c r="PEA192" s="333"/>
      <c r="PEB192" s="376"/>
      <c r="PEC192" s="376"/>
      <c r="PED192" s="376"/>
      <c r="PEE192" s="321"/>
      <c r="PEF192" s="321"/>
      <c r="PEG192" s="321"/>
      <c r="PEH192" s="376"/>
      <c r="PEI192" s="321"/>
      <c r="PEJ192" s="321"/>
      <c r="PEK192" s="321"/>
      <c r="PEL192" s="321"/>
      <c r="PEM192" s="376"/>
      <c r="PEN192" s="319"/>
      <c r="PEO192" s="319"/>
      <c r="PEP192" s="319"/>
      <c r="PEQ192" s="333"/>
      <c r="PER192" s="376"/>
      <c r="PES192" s="376"/>
      <c r="PET192" s="376"/>
      <c r="PEU192" s="321"/>
      <c r="PEV192" s="321"/>
      <c r="PEW192" s="321"/>
      <c r="PEX192" s="376"/>
      <c r="PEY192" s="321"/>
      <c r="PEZ192" s="321"/>
      <c r="PFA192" s="321"/>
      <c r="PFB192" s="321"/>
      <c r="PFC192" s="376"/>
      <c r="PFD192" s="319"/>
      <c r="PFE192" s="319"/>
      <c r="PFF192" s="319"/>
      <c r="PFG192" s="333"/>
      <c r="PFH192" s="376"/>
      <c r="PFI192" s="376"/>
      <c r="PFJ192" s="376"/>
      <c r="PFK192" s="321"/>
      <c r="PFL192" s="321"/>
      <c r="PFM192" s="321"/>
      <c r="PFN192" s="376"/>
      <c r="PFO192" s="321"/>
      <c r="PFP192" s="321"/>
      <c r="PFQ192" s="321"/>
      <c r="PFR192" s="321"/>
      <c r="PFS192" s="376"/>
      <c r="PFT192" s="319"/>
      <c r="PFU192" s="319"/>
      <c r="PFV192" s="319"/>
      <c r="PFW192" s="333"/>
      <c r="PFX192" s="376"/>
      <c r="PFY192" s="376"/>
      <c r="PFZ192" s="376"/>
      <c r="PGA192" s="321"/>
      <c r="PGB192" s="321"/>
      <c r="PGC192" s="321"/>
      <c r="PGD192" s="376"/>
      <c r="PGE192" s="321"/>
      <c r="PGF192" s="321"/>
      <c r="PGG192" s="321"/>
      <c r="PGH192" s="321"/>
      <c r="PGI192" s="376"/>
      <c r="PGJ192" s="319"/>
      <c r="PGK192" s="319"/>
      <c r="PGL192" s="319"/>
      <c r="PGM192" s="333"/>
      <c r="PGN192" s="376"/>
      <c r="PGO192" s="376"/>
      <c r="PGP192" s="376"/>
      <c r="PGQ192" s="321"/>
      <c r="PGR192" s="321"/>
      <c r="PGS192" s="321"/>
      <c r="PGT192" s="376"/>
      <c r="PGU192" s="321"/>
      <c r="PGV192" s="321"/>
      <c r="PGW192" s="321"/>
      <c r="PGX192" s="321"/>
      <c r="PGY192" s="376"/>
      <c r="PGZ192" s="319"/>
      <c r="PHA192" s="319"/>
      <c r="PHB192" s="319"/>
      <c r="PHC192" s="333"/>
      <c r="PHD192" s="376"/>
      <c r="PHE192" s="376"/>
      <c r="PHF192" s="376"/>
      <c r="PHG192" s="321"/>
      <c r="PHH192" s="321"/>
      <c r="PHI192" s="321"/>
      <c r="PHJ192" s="376"/>
      <c r="PHK192" s="321"/>
      <c r="PHL192" s="321"/>
      <c r="PHM192" s="321"/>
      <c r="PHN192" s="321"/>
      <c r="PHO192" s="376"/>
      <c r="PHP192" s="319"/>
      <c r="PHQ192" s="319"/>
      <c r="PHR192" s="319"/>
      <c r="PHS192" s="333"/>
      <c r="PHT192" s="376"/>
      <c r="PHU192" s="376"/>
      <c r="PHV192" s="376"/>
      <c r="PHW192" s="321"/>
      <c r="PHX192" s="321"/>
      <c r="PHY192" s="321"/>
      <c r="PHZ192" s="376"/>
      <c r="PIA192" s="321"/>
      <c r="PIB192" s="321"/>
      <c r="PIC192" s="321"/>
      <c r="PID192" s="321"/>
      <c r="PIE192" s="376"/>
      <c r="PIF192" s="319"/>
      <c r="PIG192" s="319"/>
      <c r="PIH192" s="319"/>
      <c r="PII192" s="333"/>
      <c r="PIJ192" s="376"/>
      <c r="PIK192" s="376"/>
      <c r="PIL192" s="376"/>
      <c r="PIM192" s="321"/>
      <c r="PIN192" s="321"/>
      <c r="PIO192" s="321"/>
      <c r="PIP192" s="376"/>
      <c r="PIQ192" s="321"/>
      <c r="PIR192" s="321"/>
      <c r="PIS192" s="321"/>
      <c r="PIT192" s="321"/>
      <c r="PIU192" s="376"/>
      <c r="PIV192" s="319"/>
      <c r="PIW192" s="319"/>
      <c r="PIX192" s="319"/>
      <c r="PIY192" s="333"/>
      <c r="PIZ192" s="376"/>
      <c r="PJA192" s="376"/>
      <c r="PJB192" s="376"/>
      <c r="PJC192" s="321"/>
      <c r="PJD192" s="321"/>
      <c r="PJE192" s="321"/>
      <c r="PJF192" s="376"/>
      <c r="PJG192" s="321"/>
      <c r="PJH192" s="321"/>
      <c r="PJI192" s="321"/>
      <c r="PJJ192" s="321"/>
      <c r="PJK192" s="376"/>
      <c r="PJL192" s="319"/>
      <c r="PJM192" s="319"/>
      <c r="PJN192" s="319"/>
      <c r="PJO192" s="333"/>
      <c r="PJP192" s="376"/>
      <c r="PJQ192" s="376"/>
      <c r="PJR192" s="376"/>
      <c r="PJS192" s="321"/>
      <c r="PJT192" s="321"/>
      <c r="PJU192" s="321"/>
      <c r="PJV192" s="376"/>
      <c r="PJW192" s="321"/>
      <c r="PJX192" s="321"/>
      <c r="PJY192" s="321"/>
      <c r="PJZ192" s="321"/>
      <c r="PKA192" s="376"/>
      <c r="PKB192" s="319"/>
      <c r="PKC192" s="319"/>
      <c r="PKD192" s="319"/>
      <c r="PKE192" s="333"/>
      <c r="PKF192" s="376"/>
      <c r="PKG192" s="376"/>
      <c r="PKH192" s="376"/>
      <c r="PKI192" s="321"/>
      <c r="PKJ192" s="321"/>
      <c r="PKK192" s="321"/>
      <c r="PKL192" s="376"/>
      <c r="PKM192" s="321"/>
      <c r="PKN192" s="321"/>
      <c r="PKO192" s="321"/>
      <c r="PKP192" s="321"/>
      <c r="PKQ192" s="376"/>
      <c r="PKR192" s="319"/>
      <c r="PKS192" s="319"/>
      <c r="PKT192" s="319"/>
      <c r="PKU192" s="333"/>
      <c r="PKV192" s="376"/>
      <c r="PKW192" s="376"/>
      <c r="PKX192" s="376"/>
      <c r="PKY192" s="321"/>
      <c r="PKZ192" s="321"/>
      <c r="PLA192" s="321"/>
      <c r="PLB192" s="376"/>
      <c r="PLC192" s="321"/>
      <c r="PLD192" s="321"/>
      <c r="PLE192" s="321"/>
      <c r="PLF192" s="321"/>
      <c r="PLG192" s="376"/>
      <c r="PLH192" s="319"/>
      <c r="PLI192" s="319"/>
      <c r="PLJ192" s="319"/>
      <c r="PLK192" s="333"/>
      <c r="PLL192" s="376"/>
      <c r="PLM192" s="376"/>
      <c r="PLN192" s="376"/>
      <c r="PLO192" s="321"/>
      <c r="PLP192" s="321"/>
      <c r="PLQ192" s="321"/>
      <c r="PLR192" s="376"/>
      <c r="PLS192" s="321"/>
      <c r="PLT192" s="321"/>
      <c r="PLU192" s="321"/>
      <c r="PLV192" s="321"/>
      <c r="PLW192" s="376"/>
      <c r="PLX192" s="319"/>
      <c r="PLY192" s="319"/>
      <c r="PLZ192" s="319"/>
      <c r="PMA192" s="333"/>
      <c r="PMB192" s="376"/>
      <c r="PMC192" s="376"/>
      <c r="PMD192" s="376"/>
      <c r="PME192" s="321"/>
      <c r="PMF192" s="321"/>
      <c r="PMG192" s="321"/>
      <c r="PMH192" s="376"/>
      <c r="PMI192" s="321"/>
      <c r="PMJ192" s="321"/>
      <c r="PMK192" s="321"/>
      <c r="PML192" s="321"/>
      <c r="PMM192" s="376"/>
      <c r="PMN192" s="319"/>
      <c r="PMO192" s="319"/>
      <c r="PMP192" s="319"/>
      <c r="PMQ192" s="333"/>
      <c r="PMR192" s="376"/>
      <c r="PMS192" s="376"/>
      <c r="PMT192" s="376"/>
      <c r="PMU192" s="321"/>
      <c r="PMV192" s="321"/>
      <c r="PMW192" s="321"/>
      <c r="PMX192" s="376"/>
      <c r="PMY192" s="321"/>
      <c r="PMZ192" s="321"/>
      <c r="PNA192" s="321"/>
      <c r="PNB192" s="321"/>
      <c r="PNC192" s="376"/>
      <c r="PND192" s="319"/>
      <c r="PNE192" s="319"/>
      <c r="PNF192" s="319"/>
      <c r="PNG192" s="333"/>
      <c r="PNH192" s="376"/>
      <c r="PNI192" s="376"/>
      <c r="PNJ192" s="376"/>
      <c r="PNK192" s="321"/>
      <c r="PNL192" s="321"/>
      <c r="PNM192" s="321"/>
      <c r="PNN192" s="376"/>
      <c r="PNO192" s="321"/>
      <c r="PNP192" s="321"/>
      <c r="PNQ192" s="321"/>
      <c r="PNR192" s="321"/>
      <c r="PNS192" s="376"/>
      <c r="PNT192" s="319"/>
      <c r="PNU192" s="319"/>
      <c r="PNV192" s="319"/>
      <c r="PNW192" s="333"/>
      <c r="PNX192" s="376"/>
      <c r="PNY192" s="376"/>
      <c r="PNZ192" s="376"/>
      <c r="POA192" s="321"/>
      <c r="POB192" s="321"/>
      <c r="POC192" s="321"/>
      <c r="POD192" s="376"/>
      <c r="POE192" s="321"/>
      <c r="POF192" s="321"/>
      <c r="POG192" s="321"/>
      <c r="POH192" s="321"/>
      <c r="POI192" s="376"/>
      <c r="POJ192" s="319"/>
      <c r="POK192" s="319"/>
      <c r="POL192" s="319"/>
      <c r="POM192" s="333"/>
      <c r="PON192" s="376"/>
      <c r="POO192" s="376"/>
      <c r="POP192" s="376"/>
      <c r="POQ192" s="321"/>
      <c r="POR192" s="321"/>
      <c r="POS192" s="321"/>
      <c r="POT192" s="376"/>
      <c r="POU192" s="321"/>
      <c r="POV192" s="321"/>
      <c r="POW192" s="321"/>
      <c r="POX192" s="321"/>
      <c r="POY192" s="376"/>
      <c r="POZ192" s="319"/>
      <c r="PPA192" s="319"/>
      <c r="PPB192" s="319"/>
      <c r="PPC192" s="333"/>
      <c r="PPD192" s="376"/>
      <c r="PPE192" s="376"/>
      <c r="PPF192" s="376"/>
      <c r="PPG192" s="321"/>
      <c r="PPH192" s="321"/>
      <c r="PPI192" s="321"/>
      <c r="PPJ192" s="376"/>
      <c r="PPK192" s="321"/>
      <c r="PPL192" s="321"/>
      <c r="PPM192" s="321"/>
      <c r="PPN192" s="321"/>
      <c r="PPO192" s="376"/>
      <c r="PPP192" s="319"/>
      <c r="PPQ192" s="319"/>
      <c r="PPR192" s="319"/>
      <c r="PPS192" s="333"/>
      <c r="PPT192" s="376"/>
      <c r="PPU192" s="376"/>
      <c r="PPV192" s="376"/>
      <c r="PPW192" s="321"/>
      <c r="PPX192" s="321"/>
      <c r="PPY192" s="321"/>
      <c r="PPZ192" s="376"/>
      <c r="PQA192" s="321"/>
      <c r="PQB192" s="321"/>
      <c r="PQC192" s="321"/>
      <c r="PQD192" s="321"/>
      <c r="PQE192" s="376"/>
      <c r="PQF192" s="319"/>
      <c r="PQG192" s="319"/>
      <c r="PQH192" s="319"/>
      <c r="PQI192" s="333"/>
      <c r="PQJ192" s="376"/>
      <c r="PQK192" s="376"/>
      <c r="PQL192" s="376"/>
      <c r="PQM192" s="321"/>
      <c r="PQN192" s="321"/>
      <c r="PQO192" s="321"/>
      <c r="PQP192" s="376"/>
      <c r="PQQ192" s="321"/>
      <c r="PQR192" s="321"/>
      <c r="PQS192" s="321"/>
      <c r="PQT192" s="321"/>
      <c r="PQU192" s="376"/>
      <c r="PQV192" s="319"/>
      <c r="PQW192" s="319"/>
      <c r="PQX192" s="319"/>
      <c r="PQY192" s="333"/>
      <c r="PQZ192" s="376"/>
      <c r="PRA192" s="376"/>
      <c r="PRB192" s="376"/>
      <c r="PRC192" s="321"/>
      <c r="PRD192" s="321"/>
      <c r="PRE192" s="321"/>
      <c r="PRF192" s="376"/>
      <c r="PRG192" s="321"/>
      <c r="PRH192" s="321"/>
      <c r="PRI192" s="321"/>
      <c r="PRJ192" s="321"/>
      <c r="PRK192" s="376"/>
      <c r="PRL192" s="319"/>
      <c r="PRM192" s="319"/>
      <c r="PRN192" s="319"/>
      <c r="PRO192" s="333"/>
      <c r="PRP192" s="376"/>
      <c r="PRQ192" s="376"/>
      <c r="PRR192" s="376"/>
      <c r="PRS192" s="321"/>
      <c r="PRT192" s="321"/>
      <c r="PRU192" s="321"/>
      <c r="PRV192" s="376"/>
      <c r="PRW192" s="321"/>
      <c r="PRX192" s="321"/>
      <c r="PRY192" s="321"/>
      <c r="PRZ192" s="321"/>
      <c r="PSA192" s="376"/>
      <c r="PSB192" s="319"/>
      <c r="PSC192" s="319"/>
      <c r="PSD192" s="319"/>
      <c r="PSE192" s="333"/>
      <c r="PSF192" s="376"/>
      <c r="PSG192" s="376"/>
      <c r="PSH192" s="376"/>
      <c r="PSI192" s="321"/>
      <c r="PSJ192" s="321"/>
      <c r="PSK192" s="321"/>
      <c r="PSL192" s="376"/>
      <c r="PSM192" s="321"/>
      <c r="PSN192" s="321"/>
      <c r="PSO192" s="321"/>
      <c r="PSP192" s="321"/>
      <c r="PSQ192" s="376"/>
      <c r="PSR192" s="319"/>
      <c r="PSS192" s="319"/>
      <c r="PST192" s="319"/>
      <c r="PSU192" s="333"/>
      <c r="PSV192" s="376"/>
      <c r="PSW192" s="376"/>
      <c r="PSX192" s="376"/>
      <c r="PSY192" s="321"/>
      <c r="PSZ192" s="321"/>
      <c r="PTA192" s="321"/>
      <c r="PTB192" s="376"/>
      <c r="PTC192" s="321"/>
      <c r="PTD192" s="321"/>
      <c r="PTE192" s="321"/>
      <c r="PTF192" s="321"/>
      <c r="PTG192" s="376"/>
      <c r="PTH192" s="319"/>
      <c r="PTI192" s="319"/>
      <c r="PTJ192" s="319"/>
      <c r="PTK192" s="333"/>
      <c r="PTL192" s="376"/>
      <c r="PTM192" s="376"/>
      <c r="PTN192" s="376"/>
      <c r="PTO192" s="321"/>
      <c r="PTP192" s="321"/>
      <c r="PTQ192" s="321"/>
      <c r="PTR192" s="376"/>
      <c r="PTS192" s="321"/>
      <c r="PTT192" s="321"/>
      <c r="PTU192" s="321"/>
      <c r="PTV192" s="321"/>
      <c r="PTW192" s="376"/>
      <c r="PTX192" s="319"/>
      <c r="PTY192" s="319"/>
      <c r="PTZ192" s="319"/>
      <c r="PUA192" s="333"/>
      <c r="PUB192" s="376"/>
      <c r="PUC192" s="376"/>
      <c r="PUD192" s="376"/>
      <c r="PUE192" s="321"/>
      <c r="PUF192" s="321"/>
      <c r="PUG192" s="321"/>
      <c r="PUH192" s="376"/>
      <c r="PUI192" s="321"/>
      <c r="PUJ192" s="321"/>
      <c r="PUK192" s="321"/>
      <c r="PUL192" s="321"/>
      <c r="PUM192" s="376"/>
      <c r="PUN192" s="319"/>
      <c r="PUO192" s="319"/>
      <c r="PUP192" s="319"/>
      <c r="PUQ192" s="333"/>
      <c r="PUR192" s="376"/>
      <c r="PUS192" s="376"/>
      <c r="PUT192" s="376"/>
      <c r="PUU192" s="321"/>
      <c r="PUV192" s="321"/>
      <c r="PUW192" s="321"/>
      <c r="PUX192" s="376"/>
      <c r="PUY192" s="321"/>
      <c r="PUZ192" s="321"/>
      <c r="PVA192" s="321"/>
      <c r="PVB192" s="321"/>
      <c r="PVC192" s="376"/>
      <c r="PVD192" s="319"/>
      <c r="PVE192" s="319"/>
      <c r="PVF192" s="319"/>
      <c r="PVG192" s="333"/>
      <c r="PVH192" s="376"/>
      <c r="PVI192" s="376"/>
      <c r="PVJ192" s="376"/>
      <c r="PVK192" s="321"/>
      <c r="PVL192" s="321"/>
      <c r="PVM192" s="321"/>
      <c r="PVN192" s="376"/>
      <c r="PVO192" s="321"/>
      <c r="PVP192" s="321"/>
      <c r="PVQ192" s="321"/>
      <c r="PVR192" s="321"/>
      <c r="PVS192" s="376"/>
      <c r="PVT192" s="319"/>
      <c r="PVU192" s="319"/>
      <c r="PVV192" s="319"/>
      <c r="PVW192" s="333"/>
      <c r="PVX192" s="376"/>
      <c r="PVY192" s="376"/>
      <c r="PVZ192" s="376"/>
      <c r="PWA192" s="321"/>
      <c r="PWB192" s="321"/>
      <c r="PWC192" s="321"/>
      <c r="PWD192" s="376"/>
      <c r="PWE192" s="321"/>
      <c r="PWF192" s="321"/>
      <c r="PWG192" s="321"/>
      <c r="PWH192" s="321"/>
      <c r="PWI192" s="376"/>
      <c r="PWJ192" s="319"/>
      <c r="PWK192" s="319"/>
      <c r="PWL192" s="319"/>
      <c r="PWM192" s="333"/>
      <c r="PWN192" s="376"/>
      <c r="PWO192" s="376"/>
      <c r="PWP192" s="376"/>
      <c r="PWQ192" s="321"/>
      <c r="PWR192" s="321"/>
      <c r="PWS192" s="321"/>
      <c r="PWT192" s="376"/>
      <c r="PWU192" s="321"/>
      <c r="PWV192" s="321"/>
      <c r="PWW192" s="321"/>
      <c r="PWX192" s="321"/>
      <c r="PWY192" s="376"/>
      <c r="PWZ192" s="319"/>
      <c r="PXA192" s="319"/>
      <c r="PXB192" s="319"/>
      <c r="PXC192" s="333"/>
      <c r="PXD192" s="376"/>
      <c r="PXE192" s="376"/>
      <c r="PXF192" s="376"/>
      <c r="PXG192" s="321"/>
      <c r="PXH192" s="321"/>
      <c r="PXI192" s="321"/>
      <c r="PXJ192" s="376"/>
      <c r="PXK192" s="321"/>
      <c r="PXL192" s="321"/>
      <c r="PXM192" s="321"/>
      <c r="PXN192" s="321"/>
      <c r="PXO192" s="376"/>
      <c r="PXP192" s="319"/>
      <c r="PXQ192" s="319"/>
      <c r="PXR192" s="319"/>
      <c r="PXS192" s="333"/>
      <c r="PXT192" s="376"/>
      <c r="PXU192" s="376"/>
      <c r="PXV192" s="376"/>
      <c r="PXW192" s="321"/>
      <c r="PXX192" s="321"/>
      <c r="PXY192" s="321"/>
      <c r="PXZ192" s="376"/>
      <c r="PYA192" s="321"/>
      <c r="PYB192" s="321"/>
      <c r="PYC192" s="321"/>
      <c r="PYD192" s="321"/>
      <c r="PYE192" s="376"/>
      <c r="PYF192" s="319"/>
      <c r="PYG192" s="319"/>
      <c r="PYH192" s="319"/>
      <c r="PYI192" s="333"/>
      <c r="PYJ192" s="376"/>
      <c r="PYK192" s="376"/>
      <c r="PYL192" s="376"/>
      <c r="PYM192" s="321"/>
      <c r="PYN192" s="321"/>
      <c r="PYO192" s="321"/>
      <c r="PYP192" s="376"/>
      <c r="PYQ192" s="321"/>
      <c r="PYR192" s="321"/>
      <c r="PYS192" s="321"/>
      <c r="PYT192" s="321"/>
      <c r="PYU192" s="376"/>
      <c r="PYV192" s="319"/>
      <c r="PYW192" s="319"/>
      <c r="PYX192" s="319"/>
      <c r="PYY192" s="333"/>
      <c r="PYZ192" s="376"/>
      <c r="PZA192" s="376"/>
      <c r="PZB192" s="376"/>
      <c r="PZC192" s="321"/>
      <c r="PZD192" s="321"/>
      <c r="PZE192" s="321"/>
      <c r="PZF192" s="376"/>
      <c r="PZG192" s="321"/>
      <c r="PZH192" s="321"/>
      <c r="PZI192" s="321"/>
      <c r="PZJ192" s="321"/>
      <c r="PZK192" s="376"/>
      <c r="PZL192" s="319"/>
      <c r="PZM192" s="319"/>
      <c r="PZN192" s="319"/>
      <c r="PZO192" s="333"/>
      <c r="PZP192" s="376"/>
      <c r="PZQ192" s="376"/>
      <c r="PZR192" s="376"/>
      <c r="PZS192" s="321"/>
      <c r="PZT192" s="321"/>
      <c r="PZU192" s="321"/>
      <c r="PZV192" s="376"/>
      <c r="PZW192" s="321"/>
      <c r="PZX192" s="321"/>
      <c r="PZY192" s="321"/>
      <c r="PZZ192" s="321"/>
      <c r="QAA192" s="376"/>
      <c r="QAB192" s="319"/>
      <c r="QAC192" s="319"/>
      <c r="QAD192" s="319"/>
      <c r="QAE192" s="333"/>
      <c r="QAF192" s="376"/>
      <c r="QAG192" s="376"/>
      <c r="QAH192" s="376"/>
      <c r="QAI192" s="321"/>
      <c r="QAJ192" s="321"/>
      <c r="QAK192" s="321"/>
      <c r="QAL192" s="376"/>
      <c r="QAM192" s="321"/>
      <c r="QAN192" s="321"/>
      <c r="QAO192" s="321"/>
      <c r="QAP192" s="321"/>
      <c r="QAQ192" s="376"/>
      <c r="QAR192" s="319"/>
      <c r="QAS192" s="319"/>
      <c r="QAT192" s="319"/>
      <c r="QAU192" s="333"/>
      <c r="QAV192" s="376"/>
      <c r="QAW192" s="376"/>
      <c r="QAX192" s="376"/>
      <c r="QAY192" s="321"/>
      <c r="QAZ192" s="321"/>
      <c r="QBA192" s="321"/>
      <c r="QBB192" s="376"/>
      <c r="QBC192" s="321"/>
      <c r="QBD192" s="321"/>
      <c r="QBE192" s="321"/>
      <c r="QBF192" s="321"/>
      <c r="QBG192" s="376"/>
      <c r="QBH192" s="319"/>
      <c r="QBI192" s="319"/>
      <c r="QBJ192" s="319"/>
      <c r="QBK192" s="333"/>
      <c r="QBL192" s="376"/>
      <c r="QBM192" s="376"/>
      <c r="QBN192" s="376"/>
      <c r="QBO192" s="321"/>
      <c r="QBP192" s="321"/>
      <c r="QBQ192" s="321"/>
      <c r="QBR192" s="376"/>
      <c r="QBS192" s="321"/>
      <c r="QBT192" s="321"/>
      <c r="QBU192" s="321"/>
      <c r="QBV192" s="321"/>
      <c r="QBW192" s="376"/>
      <c r="QBX192" s="319"/>
      <c r="QBY192" s="319"/>
      <c r="QBZ192" s="319"/>
      <c r="QCA192" s="333"/>
      <c r="QCB192" s="376"/>
      <c r="QCC192" s="376"/>
      <c r="QCD192" s="376"/>
      <c r="QCE192" s="321"/>
      <c r="QCF192" s="321"/>
      <c r="QCG192" s="321"/>
      <c r="QCH192" s="376"/>
      <c r="QCI192" s="321"/>
      <c r="QCJ192" s="321"/>
      <c r="QCK192" s="321"/>
      <c r="QCL192" s="321"/>
      <c r="QCM192" s="376"/>
      <c r="QCN192" s="319"/>
      <c r="QCO192" s="319"/>
      <c r="QCP192" s="319"/>
      <c r="QCQ192" s="333"/>
      <c r="QCR192" s="376"/>
      <c r="QCS192" s="376"/>
      <c r="QCT192" s="376"/>
      <c r="QCU192" s="321"/>
      <c r="QCV192" s="321"/>
      <c r="QCW192" s="321"/>
      <c r="QCX192" s="376"/>
      <c r="QCY192" s="321"/>
      <c r="QCZ192" s="321"/>
      <c r="QDA192" s="321"/>
      <c r="QDB192" s="321"/>
      <c r="QDC192" s="376"/>
      <c r="QDD192" s="319"/>
      <c r="QDE192" s="319"/>
      <c r="QDF192" s="319"/>
      <c r="QDG192" s="333"/>
      <c r="QDH192" s="376"/>
      <c r="QDI192" s="376"/>
      <c r="QDJ192" s="376"/>
      <c r="QDK192" s="321"/>
      <c r="QDL192" s="321"/>
      <c r="QDM192" s="321"/>
      <c r="QDN192" s="376"/>
      <c r="QDO192" s="321"/>
      <c r="QDP192" s="321"/>
      <c r="QDQ192" s="321"/>
      <c r="QDR192" s="321"/>
      <c r="QDS192" s="376"/>
      <c r="QDT192" s="319"/>
      <c r="QDU192" s="319"/>
      <c r="QDV192" s="319"/>
      <c r="QDW192" s="333"/>
      <c r="QDX192" s="376"/>
      <c r="QDY192" s="376"/>
      <c r="QDZ192" s="376"/>
      <c r="QEA192" s="321"/>
      <c r="QEB192" s="321"/>
      <c r="QEC192" s="321"/>
      <c r="QED192" s="376"/>
      <c r="QEE192" s="321"/>
      <c r="QEF192" s="321"/>
      <c r="QEG192" s="321"/>
      <c r="QEH192" s="321"/>
      <c r="QEI192" s="376"/>
      <c r="QEJ192" s="319"/>
      <c r="QEK192" s="319"/>
      <c r="QEL192" s="319"/>
      <c r="QEM192" s="333"/>
      <c r="QEN192" s="376"/>
      <c r="QEO192" s="376"/>
      <c r="QEP192" s="376"/>
      <c r="QEQ192" s="321"/>
      <c r="QER192" s="321"/>
      <c r="QES192" s="321"/>
      <c r="QET192" s="376"/>
      <c r="QEU192" s="321"/>
      <c r="QEV192" s="321"/>
      <c r="QEW192" s="321"/>
      <c r="QEX192" s="321"/>
      <c r="QEY192" s="376"/>
      <c r="QEZ192" s="319"/>
      <c r="QFA192" s="319"/>
      <c r="QFB192" s="319"/>
      <c r="QFC192" s="333"/>
      <c r="QFD192" s="376"/>
      <c r="QFE192" s="376"/>
      <c r="QFF192" s="376"/>
      <c r="QFG192" s="321"/>
      <c r="QFH192" s="321"/>
      <c r="QFI192" s="321"/>
      <c r="QFJ192" s="376"/>
      <c r="QFK192" s="321"/>
      <c r="QFL192" s="321"/>
      <c r="QFM192" s="321"/>
      <c r="QFN192" s="321"/>
      <c r="QFO192" s="376"/>
      <c r="QFP192" s="319"/>
      <c r="QFQ192" s="319"/>
      <c r="QFR192" s="319"/>
      <c r="QFS192" s="333"/>
      <c r="QFT192" s="376"/>
      <c r="QFU192" s="376"/>
      <c r="QFV192" s="376"/>
      <c r="QFW192" s="321"/>
      <c r="QFX192" s="321"/>
      <c r="QFY192" s="321"/>
      <c r="QFZ192" s="376"/>
      <c r="QGA192" s="321"/>
      <c r="QGB192" s="321"/>
      <c r="QGC192" s="321"/>
      <c r="QGD192" s="321"/>
      <c r="QGE192" s="376"/>
      <c r="QGF192" s="319"/>
      <c r="QGG192" s="319"/>
      <c r="QGH192" s="319"/>
      <c r="QGI192" s="333"/>
      <c r="QGJ192" s="376"/>
      <c r="QGK192" s="376"/>
      <c r="QGL192" s="376"/>
      <c r="QGM192" s="321"/>
      <c r="QGN192" s="321"/>
      <c r="QGO192" s="321"/>
      <c r="QGP192" s="376"/>
      <c r="QGQ192" s="321"/>
      <c r="QGR192" s="321"/>
      <c r="QGS192" s="321"/>
      <c r="QGT192" s="321"/>
      <c r="QGU192" s="376"/>
      <c r="QGV192" s="319"/>
      <c r="QGW192" s="319"/>
      <c r="QGX192" s="319"/>
      <c r="QGY192" s="333"/>
      <c r="QGZ192" s="376"/>
      <c r="QHA192" s="376"/>
      <c r="QHB192" s="376"/>
      <c r="QHC192" s="321"/>
      <c r="QHD192" s="321"/>
      <c r="QHE192" s="321"/>
      <c r="QHF192" s="376"/>
      <c r="QHG192" s="321"/>
      <c r="QHH192" s="321"/>
      <c r="QHI192" s="321"/>
      <c r="QHJ192" s="321"/>
      <c r="QHK192" s="376"/>
      <c r="QHL192" s="319"/>
      <c r="QHM192" s="319"/>
      <c r="QHN192" s="319"/>
      <c r="QHO192" s="333"/>
      <c r="QHP192" s="376"/>
      <c r="QHQ192" s="376"/>
      <c r="QHR192" s="376"/>
      <c r="QHS192" s="321"/>
      <c r="QHT192" s="321"/>
      <c r="QHU192" s="321"/>
      <c r="QHV192" s="376"/>
      <c r="QHW192" s="321"/>
      <c r="QHX192" s="321"/>
      <c r="QHY192" s="321"/>
      <c r="QHZ192" s="321"/>
      <c r="QIA192" s="376"/>
      <c r="QIB192" s="319"/>
      <c r="QIC192" s="319"/>
      <c r="QID192" s="319"/>
      <c r="QIE192" s="333"/>
      <c r="QIF192" s="376"/>
      <c r="QIG192" s="376"/>
      <c r="QIH192" s="376"/>
      <c r="QII192" s="321"/>
      <c r="QIJ192" s="321"/>
      <c r="QIK192" s="321"/>
      <c r="QIL192" s="376"/>
      <c r="QIM192" s="321"/>
      <c r="QIN192" s="321"/>
      <c r="QIO192" s="321"/>
      <c r="QIP192" s="321"/>
      <c r="QIQ192" s="376"/>
      <c r="QIR192" s="319"/>
      <c r="QIS192" s="319"/>
      <c r="QIT192" s="319"/>
      <c r="QIU192" s="333"/>
      <c r="QIV192" s="376"/>
      <c r="QIW192" s="376"/>
      <c r="QIX192" s="376"/>
      <c r="QIY192" s="321"/>
      <c r="QIZ192" s="321"/>
      <c r="QJA192" s="321"/>
      <c r="QJB192" s="376"/>
      <c r="QJC192" s="321"/>
      <c r="QJD192" s="321"/>
      <c r="QJE192" s="321"/>
      <c r="QJF192" s="321"/>
      <c r="QJG192" s="376"/>
      <c r="QJH192" s="319"/>
      <c r="QJI192" s="319"/>
      <c r="QJJ192" s="319"/>
      <c r="QJK192" s="333"/>
      <c r="QJL192" s="376"/>
      <c r="QJM192" s="376"/>
      <c r="QJN192" s="376"/>
      <c r="QJO192" s="321"/>
      <c r="QJP192" s="321"/>
      <c r="QJQ192" s="321"/>
      <c r="QJR192" s="376"/>
      <c r="QJS192" s="321"/>
      <c r="QJT192" s="321"/>
      <c r="QJU192" s="321"/>
      <c r="QJV192" s="321"/>
      <c r="QJW192" s="376"/>
      <c r="QJX192" s="319"/>
      <c r="QJY192" s="319"/>
      <c r="QJZ192" s="319"/>
      <c r="QKA192" s="333"/>
      <c r="QKB192" s="376"/>
      <c r="QKC192" s="376"/>
      <c r="QKD192" s="376"/>
      <c r="QKE192" s="321"/>
      <c r="QKF192" s="321"/>
      <c r="QKG192" s="321"/>
      <c r="QKH192" s="376"/>
      <c r="QKI192" s="321"/>
      <c r="QKJ192" s="321"/>
      <c r="QKK192" s="321"/>
      <c r="QKL192" s="321"/>
      <c r="QKM192" s="376"/>
      <c r="QKN192" s="319"/>
      <c r="QKO192" s="319"/>
      <c r="QKP192" s="319"/>
      <c r="QKQ192" s="333"/>
      <c r="QKR192" s="376"/>
      <c r="QKS192" s="376"/>
      <c r="QKT192" s="376"/>
      <c r="QKU192" s="321"/>
      <c r="QKV192" s="321"/>
      <c r="QKW192" s="321"/>
      <c r="QKX192" s="376"/>
      <c r="QKY192" s="321"/>
      <c r="QKZ192" s="321"/>
      <c r="QLA192" s="321"/>
      <c r="QLB192" s="321"/>
      <c r="QLC192" s="376"/>
      <c r="QLD192" s="319"/>
      <c r="QLE192" s="319"/>
      <c r="QLF192" s="319"/>
      <c r="QLG192" s="333"/>
      <c r="QLH192" s="376"/>
      <c r="QLI192" s="376"/>
      <c r="QLJ192" s="376"/>
      <c r="QLK192" s="321"/>
      <c r="QLL192" s="321"/>
      <c r="QLM192" s="321"/>
      <c r="QLN192" s="376"/>
      <c r="QLO192" s="321"/>
      <c r="QLP192" s="321"/>
      <c r="QLQ192" s="321"/>
      <c r="QLR192" s="321"/>
      <c r="QLS192" s="376"/>
      <c r="QLT192" s="319"/>
      <c r="QLU192" s="319"/>
      <c r="QLV192" s="319"/>
      <c r="QLW192" s="333"/>
      <c r="QLX192" s="376"/>
      <c r="QLY192" s="376"/>
      <c r="QLZ192" s="376"/>
      <c r="QMA192" s="321"/>
      <c r="QMB192" s="321"/>
      <c r="QMC192" s="321"/>
      <c r="QMD192" s="376"/>
      <c r="QME192" s="321"/>
      <c r="QMF192" s="321"/>
      <c r="QMG192" s="321"/>
      <c r="QMH192" s="321"/>
      <c r="QMI192" s="376"/>
      <c r="QMJ192" s="319"/>
      <c r="QMK192" s="319"/>
      <c r="QML192" s="319"/>
      <c r="QMM192" s="333"/>
      <c r="QMN192" s="376"/>
      <c r="QMO192" s="376"/>
      <c r="QMP192" s="376"/>
      <c r="QMQ192" s="321"/>
      <c r="QMR192" s="321"/>
      <c r="QMS192" s="321"/>
      <c r="QMT192" s="376"/>
      <c r="QMU192" s="321"/>
      <c r="QMV192" s="321"/>
      <c r="QMW192" s="321"/>
      <c r="QMX192" s="321"/>
      <c r="QMY192" s="376"/>
      <c r="QMZ192" s="319"/>
      <c r="QNA192" s="319"/>
      <c r="QNB192" s="319"/>
      <c r="QNC192" s="333"/>
      <c r="QND192" s="376"/>
      <c r="QNE192" s="376"/>
      <c r="QNF192" s="376"/>
      <c r="QNG192" s="321"/>
      <c r="QNH192" s="321"/>
      <c r="QNI192" s="321"/>
      <c r="QNJ192" s="376"/>
      <c r="QNK192" s="321"/>
      <c r="QNL192" s="321"/>
      <c r="QNM192" s="321"/>
      <c r="QNN192" s="321"/>
      <c r="QNO192" s="376"/>
      <c r="QNP192" s="319"/>
      <c r="QNQ192" s="319"/>
      <c r="QNR192" s="319"/>
      <c r="QNS192" s="333"/>
      <c r="QNT192" s="376"/>
      <c r="QNU192" s="376"/>
      <c r="QNV192" s="376"/>
      <c r="QNW192" s="321"/>
      <c r="QNX192" s="321"/>
      <c r="QNY192" s="321"/>
      <c r="QNZ192" s="376"/>
      <c r="QOA192" s="321"/>
      <c r="QOB192" s="321"/>
      <c r="QOC192" s="321"/>
      <c r="QOD192" s="321"/>
      <c r="QOE192" s="376"/>
      <c r="QOF192" s="319"/>
      <c r="QOG192" s="319"/>
      <c r="QOH192" s="319"/>
      <c r="QOI192" s="333"/>
      <c r="QOJ192" s="376"/>
      <c r="QOK192" s="376"/>
      <c r="QOL192" s="376"/>
      <c r="QOM192" s="321"/>
      <c r="QON192" s="321"/>
      <c r="QOO192" s="321"/>
      <c r="QOP192" s="376"/>
      <c r="QOQ192" s="321"/>
      <c r="QOR192" s="321"/>
      <c r="QOS192" s="321"/>
      <c r="QOT192" s="321"/>
      <c r="QOU192" s="376"/>
      <c r="QOV192" s="319"/>
      <c r="QOW192" s="319"/>
      <c r="QOX192" s="319"/>
      <c r="QOY192" s="333"/>
      <c r="QOZ192" s="376"/>
      <c r="QPA192" s="376"/>
      <c r="QPB192" s="376"/>
      <c r="QPC192" s="321"/>
      <c r="QPD192" s="321"/>
      <c r="QPE192" s="321"/>
      <c r="QPF192" s="376"/>
      <c r="QPG192" s="321"/>
      <c r="QPH192" s="321"/>
      <c r="QPI192" s="321"/>
      <c r="QPJ192" s="321"/>
      <c r="QPK192" s="376"/>
      <c r="QPL192" s="319"/>
      <c r="QPM192" s="319"/>
      <c r="QPN192" s="319"/>
      <c r="QPO192" s="333"/>
      <c r="QPP192" s="376"/>
      <c r="QPQ192" s="376"/>
      <c r="QPR192" s="376"/>
      <c r="QPS192" s="321"/>
      <c r="QPT192" s="321"/>
      <c r="QPU192" s="321"/>
      <c r="QPV192" s="376"/>
      <c r="QPW192" s="321"/>
      <c r="QPX192" s="321"/>
      <c r="QPY192" s="321"/>
      <c r="QPZ192" s="321"/>
      <c r="QQA192" s="376"/>
      <c r="QQB192" s="319"/>
      <c r="QQC192" s="319"/>
      <c r="QQD192" s="319"/>
      <c r="QQE192" s="333"/>
      <c r="QQF192" s="376"/>
      <c r="QQG192" s="376"/>
      <c r="QQH192" s="376"/>
      <c r="QQI192" s="321"/>
      <c r="QQJ192" s="321"/>
      <c r="QQK192" s="321"/>
      <c r="QQL192" s="376"/>
      <c r="QQM192" s="321"/>
      <c r="QQN192" s="321"/>
      <c r="QQO192" s="321"/>
      <c r="QQP192" s="321"/>
      <c r="QQQ192" s="376"/>
      <c r="QQR192" s="319"/>
      <c r="QQS192" s="319"/>
      <c r="QQT192" s="319"/>
      <c r="QQU192" s="333"/>
      <c r="QQV192" s="376"/>
      <c r="QQW192" s="376"/>
      <c r="QQX192" s="376"/>
      <c r="QQY192" s="321"/>
      <c r="QQZ192" s="321"/>
      <c r="QRA192" s="321"/>
      <c r="QRB192" s="376"/>
      <c r="QRC192" s="321"/>
      <c r="QRD192" s="321"/>
      <c r="QRE192" s="321"/>
      <c r="QRF192" s="321"/>
      <c r="QRG192" s="376"/>
      <c r="QRH192" s="319"/>
      <c r="QRI192" s="319"/>
      <c r="QRJ192" s="319"/>
      <c r="QRK192" s="333"/>
      <c r="QRL192" s="376"/>
      <c r="QRM192" s="376"/>
      <c r="QRN192" s="376"/>
      <c r="QRO192" s="321"/>
      <c r="QRP192" s="321"/>
      <c r="QRQ192" s="321"/>
      <c r="QRR192" s="376"/>
      <c r="QRS192" s="321"/>
      <c r="QRT192" s="321"/>
      <c r="QRU192" s="321"/>
      <c r="QRV192" s="321"/>
      <c r="QRW192" s="376"/>
      <c r="QRX192" s="319"/>
      <c r="QRY192" s="319"/>
      <c r="QRZ192" s="319"/>
      <c r="QSA192" s="333"/>
      <c r="QSB192" s="376"/>
      <c r="QSC192" s="376"/>
      <c r="QSD192" s="376"/>
      <c r="QSE192" s="321"/>
      <c r="QSF192" s="321"/>
      <c r="QSG192" s="321"/>
      <c r="QSH192" s="376"/>
      <c r="QSI192" s="321"/>
      <c r="QSJ192" s="321"/>
      <c r="QSK192" s="321"/>
      <c r="QSL192" s="321"/>
      <c r="QSM192" s="376"/>
      <c r="QSN192" s="319"/>
      <c r="QSO192" s="319"/>
      <c r="QSP192" s="319"/>
      <c r="QSQ192" s="333"/>
      <c r="QSR192" s="376"/>
      <c r="QSS192" s="376"/>
      <c r="QST192" s="376"/>
      <c r="QSU192" s="321"/>
      <c r="QSV192" s="321"/>
      <c r="QSW192" s="321"/>
      <c r="QSX192" s="376"/>
      <c r="QSY192" s="321"/>
      <c r="QSZ192" s="321"/>
      <c r="QTA192" s="321"/>
      <c r="QTB192" s="321"/>
      <c r="QTC192" s="376"/>
      <c r="QTD192" s="319"/>
      <c r="QTE192" s="319"/>
      <c r="QTF192" s="319"/>
      <c r="QTG192" s="333"/>
      <c r="QTH192" s="376"/>
      <c r="QTI192" s="376"/>
      <c r="QTJ192" s="376"/>
      <c r="QTK192" s="321"/>
      <c r="QTL192" s="321"/>
      <c r="QTM192" s="321"/>
      <c r="QTN192" s="376"/>
      <c r="QTO192" s="321"/>
      <c r="QTP192" s="321"/>
      <c r="QTQ192" s="321"/>
      <c r="QTR192" s="321"/>
      <c r="QTS192" s="376"/>
      <c r="QTT192" s="319"/>
      <c r="QTU192" s="319"/>
      <c r="QTV192" s="319"/>
      <c r="QTW192" s="333"/>
      <c r="QTX192" s="376"/>
      <c r="QTY192" s="376"/>
      <c r="QTZ192" s="376"/>
      <c r="QUA192" s="321"/>
      <c r="QUB192" s="321"/>
      <c r="QUC192" s="321"/>
      <c r="QUD192" s="376"/>
      <c r="QUE192" s="321"/>
      <c r="QUF192" s="321"/>
      <c r="QUG192" s="321"/>
      <c r="QUH192" s="321"/>
      <c r="QUI192" s="376"/>
      <c r="QUJ192" s="319"/>
      <c r="QUK192" s="319"/>
      <c r="QUL192" s="319"/>
      <c r="QUM192" s="333"/>
      <c r="QUN192" s="376"/>
      <c r="QUO192" s="376"/>
      <c r="QUP192" s="376"/>
      <c r="QUQ192" s="321"/>
      <c r="QUR192" s="321"/>
      <c r="QUS192" s="321"/>
      <c r="QUT192" s="376"/>
      <c r="QUU192" s="321"/>
      <c r="QUV192" s="321"/>
      <c r="QUW192" s="321"/>
      <c r="QUX192" s="321"/>
      <c r="QUY192" s="376"/>
      <c r="QUZ192" s="319"/>
      <c r="QVA192" s="319"/>
      <c r="QVB192" s="319"/>
      <c r="QVC192" s="333"/>
      <c r="QVD192" s="376"/>
      <c r="QVE192" s="376"/>
      <c r="QVF192" s="376"/>
      <c r="QVG192" s="321"/>
      <c r="QVH192" s="321"/>
      <c r="QVI192" s="321"/>
      <c r="QVJ192" s="376"/>
      <c r="QVK192" s="321"/>
      <c r="QVL192" s="321"/>
      <c r="QVM192" s="321"/>
      <c r="QVN192" s="321"/>
      <c r="QVO192" s="376"/>
      <c r="QVP192" s="319"/>
      <c r="QVQ192" s="319"/>
      <c r="QVR192" s="319"/>
      <c r="QVS192" s="333"/>
      <c r="QVT192" s="376"/>
      <c r="QVU192" s="376"/>
      <c r="QVV192" s="376"/>
      <c r="QVW192" s="321"/>
      <c r="QVX192" s="321"/>
      <c r="QVY192" s="321"/>
      <c r="QVZ192" s="376"/>
      <c r="QWA192" s="321"/>
      <c r="QWB192" s="321"/>
      <c r="QWC192" s="321"/>
      <c r="QWD192" s="321"/>
      <c r="QWE192" s="376"/>
      <c r="QWF192" s="319"/>
      <c r="QWG192" s="319"/>
      <c r="QWH192" s="319"/>
      <c r="QWI192" s="333"/>
      <c r="QWJ192" s="376"/>
      <c r="QWK192" s="376"/>
      <c r="QWL192" s="376"/>
      <c r="QWM192" s="321"/>
      <c r="QWN192" s="321"/>
      <c r="QWO192" s="321"/>
      <c r="QWP192" s="376"/>
      <c r="QWQ192" s="321"/>
      <c r="QWR192" s="321"/>
      <c r="QWS192" s="321"/>
      <c r="QWT192" s="321"/>
      <c r="QWU192" s="376"/>
      <c r="QWV192" s="319"/>
      <c r="QWW192" s="319"/>
      <c r="QWX192" s="319"/>
      <c r="QWY192" s="333"/>
      <c r="QWZ192" s="376"/>
      <c r="QXA192" s="376"/>
      <c r="QXB192" s="376"/>
      <c r="QXC192" s="321"/>
      <c r="QXD192" s="321"/>
      <c r="QXE192" s="321"/>
      <c r="QXF192" s="376"/>
      <c r="QXG192" s="321"/>
      <c r="QXH192" s="321"/>
      <c r="QXI192" s="321"/>
      <c r="QXJ192" s="321"/>
      <c r="QXK192" s="376"/>
      <c r="QXL192" s="319"/>
      <c r="QXM192" s="319"/>
      <c r="QXN192" s="319"/>
      <c r="QXO192" s="333"/>
      <c r="QXP192" s="376"/>
      <c r="QXQ192" s="376"/>
      <c r="QXR192" s="376"/>
      <c r="QXS192" s="321"/>
      <c r="QXT192" s="321"/>
      <c r="QXU192" s="321"/>
      <c r="QXV192" s="376"/>
      <c r="QXW192" s="321"/>
      <c r="QXX192" s="321"/>
      <c r="QXY192" s="321"/>
      <c r="QXZ192" s="321"/>
      <c r="QYA192" s="376"/>
      <c r="QYB192" s="319"/>
      <c r="QYC192" s="319"/>
      <c r="QYD192" s="319"/>
      <c r="QYE192" s="333"/>
      <c r="QYF192" s="376"/>
      <c r="QYG192" s="376"/>
      <c r="QYH192" s="376"/>
      <c r="QYI192" s="321"/>
      <c r="QYJ192" s="321"/>
      <c r="QYK192" s="321"/>
      <c r="QYL192" s="376"/>
      <c r="QYM192" s="321"/>
      <c r="QYN192" s="321"/>
      <c r="QYO192" s="321"/>
      <c r="QYP192" s="321"/>
      <c r="QYQ192" s="376"/>
      <c r="QYR192" s="319"/>
      <c r="QYS192" s="319"/>
      <c r="QYT192" s="319"/>
      <c r="QYU192" s="333"/>
      <c r="QYV192" s="376"/>
      <c r="QYW192" s="376"/>
      <c r="QYX192" s="376"/>
      <c r="QYY192" s="321"/>
      <c r="QYZ192" s="321"/>
      <c r="QZA192" s="321"/>
      <c r="QZB192" s="376"/>
      <c r="QZC192" s="321"/>
      <c r="QZD192" s="321"/>
      <c r="QZE192" s="321"/>
      <c r="QZF192" s="321"/>
      <c r="QZG192" s="376"/>
      <c r="QZH192" s="319"/>
      <c r="QZI192" s="319"/>
      <c r="QZJ192" s="319"/>
      <c r="QZK192" s="333"/>
      <c r="QZL192" s="376"/>
      <c r="QZM192" s="376"/>
      <c r="QZN192" s="376"/>
      <c r="QZO192" s="321"/>
      <c r="QZP192" s="321"/>
      <c r="QZQ192" s="321"/>
      <c r="QZR192" s="376"/>
      <c r="QZS192" s="321"/>
      <c r="QZT192" s="321"/>
      <c r="QZU192" s="321"/>
      <c r="QZV192" s="321"/>
      <c r="QZW192" s="376"/>
      <c r="QZX192" s="319"/>
      <c r="QZY192" s="319"/>
      <c r="QZZ192" s="319"/>
      <c r="RAA192" s="333"/>
      <c r="RAB192" s="376"/>
      <c r="RAC192" s="376"/>
      <c r="RAD192" s="376"/>
      <c r="RAE192" s="321"/>
      <c r="RAF192" s="321"/>
      <c r="RAG192" s="321"/>
      <c r="RAH192" s="376"/>
      <c r="RAI192" s="321"/>
      <c r="RAJ192" s="321"/>
      <c r="RAK192" s="321"/>
      <c r="RAL192" s="321"/>
      <c r="RAM192" s="376"/>
      <c r="RAN192" s="319"/>
      <c r="RAO192" s="319"/>
      <c r="RAP192" s="319"/>
      <c r="RAQ192" s="333"/>
      <c r="RAR192" s="376"/>
      <c r="RAS192" s="376"/>
      <c r="RAT192" s="376"/>
      <c r="RAU192" s="321"/>
      <c r="RAV192" s="321"/>
      <c r="RAW192" s="321"/>
      <c r="RAX192" s="376"/>
      <c r="RAY192" s="321"/>
      <c r="RAZ192" s="321"/>
      <c r="RBA192" s="321"/>
      <c r="RBB192" s="321"/>
      <c r="RBC192" s="376"/>
      <c r="RBD192" s="319"/>
      <c r="RBE192" s="319"/>
      <c r="RBF192" s="319"/>
      <c r="RBG192" s="333"/>
      <c r="RBH192" s="376"/>
      <c r="RBI192" s="376"/>
      <c r="RBJ192" s="376"/>
      <c r="RBK192" s="321"/>
      <c r="RBL192" s="321"/>
      <c r="RBM192" s="321"/>
      <c r="RBN192" s="376"/>
      <c r="RBO192" s="321"/>
      <c r="RBP192" s="321"/>
      <c r="RBQ192" s="321"/>
      <c r="RBR192" s="321"/>
      <c r="RBS192" s="376"/>
      <c r="RBT192" s="319"/>
      <c r="RBU192" s="319"/>
      <c r="RBV192" s="319"/>
      <c r="RBW192" s="333"/>
      <c r="RBX192" s="376"/>
      <c r="RBY192" s="376"/>
      <c r="RBZ192" s="376"/>
      <c r="RCA192" s="321"/>
      <c r="RCB192" s="321"/>
      <c r="RCC192" s="321"/>
      <c r="RCD192" s="376"/>
      <c r="RCE192" s="321"/>
      <c r="RCF192" s="321"/>
      <c r="RCG192" s="321"/>
      <c r="RCH192" s="321"/>
      <c r="RCI192" s="376"/>
      <c r="RCJ192" s="319"/>
      <c r="RCK192" s="319"/>
      <c r="RCL192" s="319"/>
      <c r="RCM192" s="333"/>
      <c r="RCN192" s="376"/>
      <c r="RCO192" s="376"/>
      <c r="RCP192" s="376"/>
      <c r="RCQ192" s="321"/>
      <c r="RCR192" s="321"/>
      <c r="RCS192" s="321"/>
      <c r="RCT192" s="376"/>
      <c r="RCU192" s="321"/>
      <c r="RCV192" s="321"/>
      <c r="RCW192" s="321"/>
      <c r="RCX192" s="321"/>
      <c r="RCY192" s="376"/>
      <c r="RCZ192" s="319"/>
      <c r="RDA192" s="319"/>
      <c r="RDB192" s="319"/>
      <c r="RDC192" s="333"/>
      <c r="RDD192" s="376"/>
      <c r="RDE192" s="376"/>
      <c r="RDF192" s="376"/>
      <c r="RDG192" s="321"/>
      <c r="RDH192" s="321"/>
      <c r="RDI192" s="321"/>
      <c r="RDJ192" s="376"/>
      <c r="RDK192" s="321"/>
      <c r="RDL192" s="321"/>
      <c r="RDM192" s="321"/>
      <c r="RDN192" s="321"/>
      <c r="RDO192" s="376"/>
      <c r="RDP192" s="319"/>
      <c r="RDQ192" s="319"/>
      <c r="RDR192" s="319"/>
      <c r="RDS192" s="333"/>
      <c r="RDT192" s="376"/>
      <c r="RDU192" s="376"/>
      <c r="RDV192" s="376"/>
      <c r="RDW192" s="321"/>
      <c r="RDX192" s="321"/>
      <c r="RDY192" s="321"/>
      <c r="RDZ192" s="376"/>
      <c r="REA192" s="321"/>
      <c r="REB192" s="321"/>
      <c r="REC192" s="321"/>
      <c r="RED192" s="321"/>
      <c r="REE192" s="376"/>
      <c r="REF192" s="319"/>
      <c r="REG192" s="319"/>
      <c r="REH192" s="319"/>
      <c r="REI192" s="333"/>
      <c r="REJ192" s="376"/>
      <c r="REK192" s="376"/>
      <c r="REL192" s="376"/>
      <c r="REM192" s="321"/>
      <c r="REN192" s="321"/>
      <c r="REO192" s="321"/>
      <c r="REP192" s="376"/>
      <c r="REQ192" s="321"/>
      <c r="RER192" s="321"/>
      <c r="RES192" s="321"/>
      <c r="RET192" s="321"/>
      <c r="REU192" s="376"/>
      <c r="REV192" s="319"/>
      <c r="REW192" s="319"/>
      <c r="REX192" s="319"/>
      <c r="REY192" s="333"/>
      <c r="REZ192" s="376"/>
      <c r="RFA192" s="376"/>
      <c r="RFB192" s="376"/>
      <c r="RFC192" s="321"/>
      <c r="RFD192" s="321"/>
      <c r="RFE192" s="321"/>
      <c r="RFF192" s="376"/>
      <c r="RFG192" s="321"/>
      <c r="RFH192" s="321"/>
      <c r="RFI192" s="321"/>
      <c r="RFJ192" s="321"/>
      <c r="RFK192" s="376"/>
      <c r="RFL192" s="319"/>
      <c r="RFM192" s="319"/>
      <c r="RFN192" s="319"/>
      <c r="RFO192" s="333"/>
      <c r="RFP192" s="376"/>
      <c r="RFQ192" s="376"/>
      <c r="RFR192" s="376"/>
      <c r="RFS192" s="321"/>
      <c r="RFT192" s="321"/>
      <c r="RFU192" s="321"/>
      <c r="RFV192" s="376"/>
      <c r="RFW192" s="321"/>
      <c r="RFX192" s="321"/>
      <c r="RFY192" s="321"/>
      <c r="RFZ192" s="321"/>
      <c r="RGA192" s="376"/>
      <c r="RGB192" s="319"/>
      <c r="RGC192" s="319"/>
      <c r="RGD192" s="319"/>
      <c r="RGE192" s="333"/>
      <c r="RGF192" s="376"/>
      <c r="RGG192" s="376"/>
      <c r="RGH192" s="376"/>
      <c r="RGI192" s="321"/>
      <c r="RGJ192" s="321"/>
      <c r="RGK192" s="321"/>
      <c r="RGL192" s="376"/>
      <c r="RGM192" s="321"/>
      <c r="RGN192" s="321"/>
      <c r="RGO192" s="321"/>
      <c r="RGP192" s="321"/>
      <c r="RGQ192" s="376"/>
      <c r="RGR192" s="319"/>
      <c r="RGS192" s="319"/>
      <c r="RGT192" s="319"/>
      <c r="RGU192" s="333"/>
      <c r="RGV192" s="376"/>
      <c r="RGW192" s="376"/>
      <c r="RGX192" s="376"/>
      <c r="RGY192" s="321"/>
      <c r="RGZ192" s="321"/>
      <c r="RHA192" s="321"/>
      <c r="RHB192" s="376"/>
      <c r="RHC192" s="321"/>
      <c r="RHD192" s="321"/>
      <c r="RHE192" s="321"/>
      <c r="RHF192" s="321"/>
      <c r="RHG192" s="376"/>
      <c r="RHH192" s="319"/>
      <c r="RHI192" s="319"/>
      <c r="RHJ192" s="319"/>
      <c r="RHK192" s="333"/>
      <c r="RHL192" s="376"/>
      <c r="RHM192" s="376"/>
      <c r="RHN192" s="376"/>
      <c r="RHO192" s="321"/>
      <c r="RHP192" s="321"/>
      <c r="RHQ192" s="321"/>
      <c r="RHR192" s="376"/>
      <c r="RHS192" s="321"/>
      <c r="RHT192" s="321"/>
      <c r="RHU192" s="321"/>
      <c r="RHV192" s="321"/>
      <c r="RHW192" s="376"/>
      <c r="RHX192" s="319"/>
      <c r="RHY192" s="319"/>
      <c r="RHZ192" s="319"/>
      <c r="RIA192" s="333"/>
      <c r="RIB192" s="376"/>
      <c r="RIC192" s="376"/>
      <c r="RID192" s="376"/>
      <c r="RIE192" s="321"/>
      <c r="RIF192" s="321"/>
      <c r="RIG192" s="321"/>
      <c r="RIH192" s="376"/>
      <c r="RII192" s="321"/>
      <c r="RIJ192" s="321"/>
      <c r="RIK192" s="321"/>
      <c r="RIL192" s="321"/>
      <c r="RIM192" s="376"/>
      <c r="RIN192" s="319"/>
      <c r="RIO192" s="319"/>
      <c r="RIP192" s="319"/>
      <c r="RIQ192" s="333"/>
      <c r="RIR192" s="376"/>
      <c r="RIS192" s="376"/>
      <c r="RIT192" s="376"/>
      <c r="RIU192" s="321"/>
      <c r="RIV192" s="321"/>
      <c r="RIW192" s="321"/>
      <c r="RIX192" s="376"/>
      <c r="RIY192" s="321"/>
      <c r="RIZ192" s="321"/>
      <c r="RJA192" s="321"/>
      <c r="RJB192" s="321"/>
      <c r="RJC192" s="376"/>
      <c r="RJD192" s="319"/>
      <c r="RJE192" s="319"/>
      <c r="RJF192" s="319"/>
      <c r="RJG192" s="333"/>
      <c r="RJH192" s="376"/>
      <c r="RJI192" s="376"/>
      <c r="RJJ192" s="376"/>
      <c r="RJK192" s="321"/>
      <c r="RJL192" s="321"/>
      <c r="RJM192" s="321"/>
      <c r="RJN192" s="376"/>
      <c r="RJO192" s="321"/>
      <c r="RJP192" s="321"/>
      <c r="RJQ192" s="321"/>
      <c r="RJR192" s="321"/>
      <c r="RJS192" s="376"/>
      <c r="RJT192" s="319"/>
      <c r="RJU192" s="319"/>
      <c r="RJV192" s="319"/>
      <c r="RJW192" s="333"/>
      <c r="RJX192" s="376"/>
      <c r="RJY192" s="376"/>
      <c r="RJZ192" s="376"/>
      <c r="RKA192" s="321"/>
      <c r="RKB192" s="321"/>
      <c r="RKC192" s="321"/>
      <c r="RKD192" s="376"/>
      <c r="RKE192" s="321"/>
      <c r="RKF192" s="321"/>
      <c r="RKG192" s="321"/>
      <c r="RKH192" s="321"/>
      <c r="RKI192" s="376"/>
      <c r="RKJ192" s="319"/>
      <c r="RKK192" s="319"/>
      <c r="RKL192" s="319"/>
      <c r="RKM192" s="333"/>
      <c r="RKN192" s="376"/>
      <c r="RKO192" s="376"/>
      <c r="RKP192" s="376"/>
      <c r="RKQ192" s="321"/>
      <c r="RKR192" s="321"/>
      <c r="RKS192" s="321"/>
      <c r="RKT192" s="376"/>
      <c r="RKU192" s="321"/>
      <c r="RKV192" s="321"/>
      <c r="RKW192" s="321"/>
      <c r="RKX192" s="321"/>
      <c r="RKY192" s="376"/>
      <c r="RKZ192" s="319"/>
      <c r="RLA192" s="319"/>
      <c r="RLB192" s="319"/>
      <c r="RLC192" s="333"/>
      <c r="RLD192" s="376"/>
      <c r="RLE192" s="376"/>
      <c r="RLF192" s="376"/>
      <c r="RLG192" s="321"/>
      <c r="RLH192" s="321"/>
      <c r="RLI192" s="321"/>
      <c r="RLJ192" s="376"/>
      <c r="RLK192" s="321"/>
      <c r="RLL192" s="321"/>
      <c r="RLM192" s="321"/>
      <c r="RLN192" s="321"/>
      <c r="RLO192" s="376"/>
      <c r="RLP192" s="319"/>
      <c r="RLQ192" s="319"/>
      <c r="RLR192" s="319"/>
      <c r="RLS192" s="333"/>
      <c r="RLT192" s="376"/>
      <c r="RLU192" s="376"/>
      <c r="RLV192" s="376"/>
      <c r="RLW192" s="321"/>
      <c r="RLX192" s="321"/>
      <c r="RLY192" s="321"/>
      <c r="RLZ192" s="376"/>
      <c r="RMA192" s="321"/>
      <c r="RMB192" s="321"/>
      <c r="RMC192" s="321"/>
      <c r="RMD192" s="321"/>
      <c r="RME192" s="376"/>
      <c r="RMF192" s="319"/>
      <c r="RMG192" s="319"/>
      <c r="RMH192" s="319"/>
      <c r="RMI192" s="333"/>
      <c r="RMJ192" s="376"/>
      <c r="RMK192" s="376"/>
      <c r="RML192" s="376"/>
      <c r="RMM192" s="321"/>
      <c r="RMN192" s="321"/>
      <c r="RMO192" s="321"/>
      <c r="RMP192" s="376"/>
      <c r="RMQ192" s="321"/>
      <c r="RMR192" s="321"/>
      <c r="RMS192" s="321"/>
      <c r="RMT192" s="321"/>
      <c r="RMU192" s="376"/>
      <c r="RMV192" s="319"/>
      <c r="RMW192" s="319"/>
      <c r="RMX192" s="319"/>
      <c r="RMY192" s="333"/>
      <c r="RMZ192" s="376"/>
      <c r="RNA192" s="376"/>
      <c r="RNB192" s="376"/>
      <c r="RNC192" s="321"/>
      <c r="RND192" s="321"/>
      <c r="RNE192" s="321"/>
      <c r="RNF192" s="376"/>
      <c r="RNG192" s="321"/>
      <c r="RNH192" s="321"/>
      <c r="RNI192" s="321"/>
      <c r="RNJ192" s="321"/>
      <c r="RNK192" s="376"/>
      <c r="RNL192" s="319"/>
      <c r="RNM192" s="319"/>
      <c r="RNN192" s="319"/>
      <c r="RNO192" s="333"/>
      <c r="RNP192" s="376"/>
      <c r="RNQ192" s="376"/>
      <c r="RNR192" s="376"/>
      <c r="RNS192" s="321"/>
      <c r="RNT192" s="321"/>
      <c r="RNU192" s="321"/>
      <c r="RNV192" s="376"/>
      <c r="RNW192" s="321"/>
      <c r="RNX192" s="321"/>
      <c r="RNY192" s="321"/>
      <c r="RNZ192" s="321"/>
      <c r="ROA192" s="376"/>
      <c r="ROB192" s="319"/>
      <c r="ROC192" s="319"/>
      <c r="ROD192" s="319"/>
      <c r="ROE192" s="333"/>
      <c r="ROF192" s="376"/>
      <c r="ROG192" s="376"/>
      <c r="ROH192" s="376"/>
      <c r="ROI192" s="321"/>
      <c r="ROJ192" s="321"/>
      <c r="ROK192" s="321"/>
      <c r="ROL192" s="376"/>
      <c r="ROM192" s="321"/>
      <c r="RON192" s="321"/>
      <c r="ROO192" s="321"/>
      <c r="ROP192" s="321"/>
      <c r="ROQ192" s="376"/>
      <c r="ROR192" s="319"/>
      <c r="ROS192" s="319"/>
      <c r="ROT192" s="319"/>
      <c r="ROU192" s="333"/>
      <c r="ROV192" s="376"/>
      <c r="ROW192" s="376"/>
      <c r="ROX192" s="376"/>
      <c r="ROY192" s="321"/>
      <c r="ROZ192" s="321"/>
      <c r="RPA192" s="321"/>
      <c r="RPB192" s="376"/>
      <c r="RPC192" s="321"/>
      <c r="RPD192" s="321"/>
      <c r="RPE192" s="321"/>
      <c r="RPF192" s="321"/>
      <c r="RPG192" s="376"/>
      <c r="RPH192" s="319"/>
      <c r="RPI192" s="319"/>
      <c r="RPJ192" s="319"/>
      <c r="RPK192" s="333"/>
      <c r="RPL192" s="376"/>
      <c r="RPM192" s="376"/>
      <c r="RPN192" s="376"/>
      <c r="RPO192" s="321"/>
      <c r="RPP192" s="321"/>
      <c r="RPQ192" s="321"/>
      <c r="RPR192" s="376"/>
      <c r="RPS192" s="321"/>
      <c r="RPT192" s="321"/>
      <c r="RPU192" s="321"/>
      <c r="RPV192" s="321"/>
      <c r="RPW192" s="376"/>
      <c r="RPX192" s="319"/>
      <c r="RPY192" s="319"/>
      <c r="RPZ192" s="319"/>
      <c r="RQA192" s="333"/>
      <c r="RQB192" s="376"/>
      <c r="RQC192" s="376"/>
      <c r="RQD192" s="376"/>
      <c r="RQE192" s="321"/>
      <c r="RQF192" s="321"/>
      <c r="RQG192" s="321"/>
      <c r="RQH192" s="376"/>
      <c r="RQI192" s="321"/>
      <c r="RQJ192" s="321"/>
      <c r="RQK192" s="321"/>
      <c r="RQL192" s="321"/>
      <c r="RQM192" s="376"/>
      <c r="RQN192" s="319"/>
      <c r="RQO192" s="319"/>
      <c r="RQP192" s="319"/>
      <c r="RQQ192" s="333"/>
      <c r="RQR192" s="376"/>
      <c r="RQS192" s="376"/>
      <c r="RQT192" s="376"/>
      <c r="RQU192" s="321"/>
      <c r="RQV192" s="321"/>
      <c r="RQW192" s="321"/>
      <c r="RQX192" s="376"/>
      <c r="RQY192" s="321"/>
      <c r="RQZ192" s="321"/>
      <c r="RRA192" s="321"/>
      <c r="RRB192" s="321"/>
      <c r="RRC192" s="376"/>
      <c r="RRD192" s="319"/>
      <c r="RRE192" s="319"/>
      <c r="RRF192" s="319"/>
      <c r="RRG192" s="333"/>
      <c r="RRH192" s="376"/>
      <c r="RRI192" s="376"/>
      <c r="RRJ192" s="376"/>
      <c r="RRK192" s="321"/>
      <c r="RRL192" s="321"/>
      <c r="RRM192" s="321"/>
      <c r="RRN192" s="376"/>
      <c r="RRO192" s="321"/>
      <c r="RRP192" s="321"/>
      <c r="RRQ192" s="321"/>
      <c r="RRR192" s="321"/>
      <c r="RRS192" s="376"/>
      <c r="RRT192" s="319"/>
      <c r="RRU192" s="319"/>
      <c r="RRV192" s="319"/>
      <c r="RRW192" s="333"/>
      <c r="RRX192" s="376"/>
      <c r="RRY192" s="376"/>
      <c r="RRZ192" s="376"/>
      <c r="RSA192" s="321"/>
      <c r="RSB192" s="321"/>
      <c r="RSC192" s="321"/>
      <c r="RSD192" s="376"/>
      <c r="RSE192" s="321"/>
      <c r="RSF192" s="321"/>
      <c r="RSG192" s="321"/>
      <c r="RSH192" s="321"/>
      <c r="RSI192" s="376"/>
      <c r="RSJ192" s="319"/>
      <c r="RSK192" s="319"/>
      <c r="RSL192" s="319"/>
      <c r="RSM192" s="333"/>
      <c r="RSN192" s="376"/>
      <c r="RSO192" s="376"/>
      <c r="RSP192" s="376"/>
      <c r="RSQ192" s="321"/>
      <c r="RSR192" s="321"/>
      <c r="RSS192" s="321"/>
      <c r="RST192" s="376"/>
      <c r="RSU192" s="321"/>
      <c r="RSV192" s="321"/>
      <c r="RSW192" s="321"/>
      <c r="RSX192" s="321"/>
      <c r="RSY192" s="376"/>
      <c r="RSZ192" s="319"/>
      <c r="RTA192" s="319"/>
      <c r="RTB192" s="319"/>
      <c r="RTC192" s="333"/>
      <c r="RTD192" s="376"/>
      <c r="RTE192" s="376"/>
      <c r="RTF192" s="376"/>
      <c r="RTG192" s="321"/>
      <c r="RTH192" s="321"/>
      <c r="RTI192" s="321"/>
      <c r="RTJ192" s="376"/>
      <c r="RTK192" s="321"/>
      <c r="RTL192" s="321"/>
      <c r="RTM192" s="321"/>
      <c r="RTN192" s="321"/>
      <c r="RTO192" s="376"/>
      <c r="RTP192" s="319"/>
      <c r="RTQ192" s="319"/>
      <c r="RTR192" s="319"/>
      <c r="RTS192" s="333"/>
      <c r="RTT192" s="376"/>
      <c r="RTU192" s="376"/>
      <c r="RTV192" s="376"/>
      <c r="RTW192" s="321"/>
      <c r="RTX192" s="321"/>
      <c r="RTY192" s="321"/>
      <c r="RTZ192" s="376"/>
      <c r="RUA192" s="321"/>
      <c r="RUB192" s="321"/>
      <c r="RUC192" s="321"/>
      <c r="RUD192" s="321"/>
      <c r="RUE192" s="376"/>
      <c r="RUF192" s="319"/>
      <c r="RUG192" s="319"/>
      <c r="RUH192" s="319"/>
      <c r="RUI192" s="333"/>
      <c r="RUJ192" s="376"/>
      <c r="RUK192" s="376"/>
      <c r="RUL192" s="376"/>
      <c r="RUM192" s="321"/>
      <c r="RUN192" s="321"/>
      <c r="RUO192" s="321"/>
      <c r="RUP192" s="376"/>
      <c r="RUQ192" s="321"/>
      <c r="RUR192" s="321"/>
      <c r="RUS192" s="321"/>
      <c r="RUT192" s="321"/>
      <c r="RUU192" s="376"/>
      <c r="RUV192" s="319"/>
      <c r="RUW192" s="319"/>
      <c r="RUX192" s="319"/>
      <c r="RUY192" s="333"/>
      <c r="RUZ192" s="376"/>
      <c r="RVA192" s="376"/>
      <c r="RVB192" s="376"/>
      <c r="RVC192" s="321"/>
      <c r="RVD192" s="321"/>
      <c r="RVE192" s="321"/>
      <c r="RVF192" s="376"/>
      <c r="RVG192" s="321"/>
      <c r="RVH192" s="321"/>
      <c r="RVI192" s="321"/>
      <c r="RVJ192" s="321"/>
      <c r="RVK192" s="376"/>
      <c r="RVL192" s="319"/>
      <c r="RVM192" s="319"/>
      <c r="RVN192" s="319"/>
      <c r="RVO192" s="333"/>
      <c r="RVP192" s="376"/>
      <c r="RVQ192" s="376"/>
      <c r="RVR192" s="376"/>
      <c r="RVS192" s="321"/>
      <c r="RVT192" s="321"/>
      <c r="RVU192" s="321"/>
      <c r="RVV192" s="376"/>
      <c r="RVW192" s="321"/>
      <c r="RVX192" s="321"/>
      <c r="RVY192" s="321"/>
      <c r="RVZ192" s="321"/>
      <c r="RWA192" s="376"/>
      <c r="RWB192" s="319"/>
      <c r="RWC192" s="319"/>
      <c r="RWD192" s="319"/>
      <c r="RWE192" s="333"/>
      <c r="RWF192" s="376"/>
      <c r="RWG192" s="376"/>
      <c r="RWH192" s="376"/>
      <c r="RWI192" s="321"/>
      <c r="RWJ192" s="321"/>
      <c r="RWK192" s="321"/>
      <c r="RWL192" s="376"/>
      <c r="RWM192" s="321"/>
      <c r="RWN192" s="321"/>
      <c r="RWO192" s="321"/>
      <c r="RWP192" s="321"/>
      <c r="RWQ192" s="376"/>
      <c r="RWR192" s="319"/>
      <c r="RWS192" s="319"/>
      <c r="RWT192" s="319"/>
      <c r="RWU192" s="333"/>
      <c r="RWV192" s="376"/>
      <c r="RWW192" s="376"/>
      <c r="RWX192" s="376"/>
      <c r="RWY192" s="321"/>
      <c r="RWZ192" s="321"/>
      <c r="RXA192" s="321"/>
      <c r="RXB192" s="376"/>
      <c r="RXC192" s="321"/>
      <c r="RXD192" s="321"/>
      <c r="RXE192" s="321"/>
      <c r="RXF192" s="321"/>
      <c r="RXG192" s="376"/>
      <c r="RXH192" s="319"/>
      <c r="RXI192" s="319"/>
      <c r="RXJ192" s="319"/>
      <c r="RXK192" s="333"/>
      <c r="RXL192" s="376"/>
      <c r="RXM192" s="376"/>
      <c r="RXN192" s="376"/>
      <c r="RXO192" s="321"/>
      <c r="RXP192" s="321"/>
      <c r="RXQ192" s="321"/>
      <c r="RXR192" s="376"/>
      <c r="RXS192" s="321"/>
      <c r="RXT192" s="321"/>
      <c r="RXU192" s="321"/>
      <c r="RXV192" s="321"/>
      <c r="RXW192" s="376"/>
      <c r="RXX192" s="319"/>
      <c r="RXY192" s="319"/>
      <c r="RXZ192" s="319"/>
      <c r="RYA192" s="333"/>
      <c r="RYB192" s="376"/>
      <c r="RYC192" s="376"/>
      <c r="RYD192" s="376"/>
      <c r="RYE192" s="321"/>
      <c r="RYF192" s="321"/>
      <c r="RYG192" s="321"/>
      <c r="RYH192" s="376"/>
      <c r="RYI192" s="321"/>
      <c r="RYJ192" s="321"/>
      <c r="RYK192" s="321"/>
      <c r="RYL192" s="321"/>
      <c r="RYM192" s="376"/>
      <c r="RYN192" s="319"/>
      <c r="RYO192" s="319"/>
      <c r="RYP192" s="319"/>
      <c r="RYQ192" s="333"/>
      <c r="RYR192" s="376"/>
      <c r="RYS192" s="376"/>
      <c r="RYT192" s="376"/>
      <c r="RYU192" s="321"/>
      <c r="RYV192" s="321"/>
      <c r="RYW192" s="321"/>
      <c r="RYX192" s="376"/>
      <c r="RYY192" s="321"/>
      <c r="RYZ192" s="321"/>
      <c r="RZA192" s="321"/>
      <c r="RZB192" s="321"/>
      <c r="RZC192" s="376"/>
      <c r="RZD192" s="319"/>
      <c r="RZE192" s="319"/>
      <c r="RZF192" s="319"/>
      <c r="RZG192" s="333"/>
      <c r="RZH192" s="376"/>
      <c r="RZI192" s="376"/>
      <c r="RZJ192" s="376"/>
      <c r="RZK192" s="321"/>
      <c r="RZL192" s="321"/>
      <c r="RZM192" s="321"/>
      <c r="RZN192" s="376"/>
      <c r="RZO192" s="321"/>
      <c r="RZP192" s="321"/>
      <c r="RZQ192" s="321"/>
      <c r="RZR192" s="321"/>
      <c r="RZS192" s="376"/>
      <c r="RZT192" s="319"/>
      <c r="RZU192" s="319"/>
      <c r="RZV192" s="319"/>
      <c r="RZW192" s="333"/>
      <c r="RZX192" s="376"/>
      <c r="RZY192" s="376"/>
      <c r="RZZ192" s="376"/>
      <c r="SAA192" s="321"/>
      <c r="SAB192" s="321"/>
      <c r="SAC192" s="321"/>
      <c r="SAD192" s="376"/>
      <c r="SAE192" s="321"/>
      <c r="SAF192" s="321"/>
      <c r="SAG192" s="321"/>
      <c r="SAH192" s="321"/>
      <c r="SAI192" s="376"/>
      <c r="SAJ192" s="319"/>
      <c r="SAK192" s="319"/>
      <c r="SAL192" s="319"/>
      <c r="SAM192" s="333"/>
      <c r="SAN192" s="376"/>
      <c r="SAO192" s="376"/>
      <c r="SAP192" s="376"/>
      <c r="SAQ192" s="321"/>
      <c r="SAR192" s="321"/>
      <c r="SAS192" s="321"/>
      <c r="SAT192" s="376"/>
      <c r="SAU192" s="321"/>
      <c r="SAV192" s="321"/>
      <c r="SAW192" s="321"/>
      <c r="SAX192" s="321"/>
      <c r="SAY192" s="376"/>
      <c r="SAZ192" s="319"/>
      <c r="SBA192" s="319"/>
      <c r="SBB192" s="319"/>
      <c r="SBC192" s="333"/>
      <c r="SBD192" s="376"/>
      <c r="SBE192" s="376"/>
      <c r="SBF192" s="376"/>
      <c r="SBG192" s="321"/>
      <c r="SBH192" s="321"/>
      <c r="SBI192" s="321"/>
      <c r="SBJ192" s="376"/>
      <c r="SBK192" s="321"/>
      <c r="SBL192" s="321"/>
      <c r="SBM192" s="321"/>
      <c r="SBN192" s="321"/>
      <c r="SBO192" s="376"/>
      <c r="SBP192" s="319"/>
      <c r="SBQ192" s="319"/>
      <c r="SBR192" s="319"/>
      <c r="SBS192" s="333"/>
      <c r="SBT192" s="376"/>
      <c r="SBU192" s="376"/>
      <c r="SBV192" s="376"/>
      <c r="SBW192" s="321"/>
      <c r="SBX192" s="321"/>
      <c r="SBY192" s="321"/>
      <c r="SBZ192" s="376"/>
      <c r="SCA192" s="321"/>
      <c r="SCB192" s="321"/>
      <c r="SCC192" s="321"/>
      <c r="SCD192" s="321"/>
      <c r="SCE192" s="376"/>
      <c r="SCF192" s="319"/>
      <c r="SCG192" s="319"/>
      <c r="SCH192" s="319"/>
      <c r="SCI192" s="333"/>
      <c r="SCJ192" s="376"/>
      <c r="SCK192" s="376"/>
      <c r="SCL192" s="376"/>
      <c r="SCM192" s="321"/>
      <c r="SCN192" s="321"/>
      <c r="SCO192" s="321"/>
      <c r="SCP192" s="376"/>
      <c r="SCQ192" s="321"/>
      <c r="SCR192" s="321"/>
      <c r="SCS192" s="321"/>
      <c r="SCT192" s="321"/>
      <c r="SCU192" s="376"/>
      <c r="SCV192" s="319"/>
      <c r="SCW192" s="319"/>
      <c r="SCX192" s="319"/>
      <c r="SCY192" s="333"/>
      <c r="SCZ192" s="376"/>
      <c r="SDA192" s="376"/>
      <c r="SDB192" s="376"/>
      <c r="SDC192" s="321"/>
      <c r="SDD192" s="321"/>
      <c r="SDE192" s="321"/>
      <c r="SDF192" s="376"/>
      <c r="SDG192" s="321"/>
      <c r="SDH192" s="321"/>
      <c r="SDI192" s="321"/>
      <c r="SDJ192" s="321"/>
      <c r="SDK192" s="376"/>
      <c r="SDL192" s="319"/>
      <c r="SDM192" s="319"/>
      <c r="SDN192" s="319"/>
      <c r="SDO192" s="333"/>
      <c r="SDP192" s="376"/>
      <c r="SDQ192" s="376"/>
      <c r="SDR192" s="376"/>
      <c r="SDS192" s="321"/>
      <c r="SDT192" s="321"/>
      <c r="SDU192" s="321"/>
      <c r="SDV192" s="376"/>
      <c r="SDW192" s="321"/>
      <c r="SDX192" s="321"/>
      <c r="SDY192" s="321"/>
      <c r="SDZ192" s="321"/>
      <c r="SEA192" s="376"/>
      <c r="SEB192" s="319"/>
      <c r="SEC192" s="319"/>
      <c r="SED192" s="319"/>
      <c r="SEE192" s="333"/>
      <c r="SEF192" s="376"/>
      <c r="SEG192" s="376"/>
      <c r="SEH192" s="376"/>
      <c r="SEI192" s="321"/>
      <c r="SEJ192" s="321"/>
      <c r="SEK192" s="321"/>
      <c r="SEL192" s="376"/>
      <c r="SEM192" s="321"/>
      <c r="SEN192" s="321"/>
      <c r="SEO192" s="321"/>
      <c r="SEP192" s="321"/>
      <c r="SEQ192" s="376"/>
      <c r="SER192" s="319"/>
      <c r="SES192" s="319"/>
      <c r="SET192" s="319"/>
      <c r="SEU192" s="333"/>
      <c r="SEV192" s="376"/>
      <c r="SEW192" s="376"/>
      <c r="SEX192" s="376"/>
      <c r="SEY192" s="321"/>
      <c r="SEZ192" s="321"/>
      <c r="SFA192" s="321"/>
      <c r="SFB192" s="376"/>
      <c r="SFC192" s="321"/>
      <c r="SFD192" s="321"/>
      <c r="SFE192" s="321"/>
      <c r="SFF192" s="321"/>
      <c r="SFG192" s="376"/>
      <c r="SFH192" s="319"/>
      <c r="SFI192" s="319"/>
      <c r="SFJ192" s="319"/>
      <c r="SFK192" s="333"/>
      <c r="SFL192" s="376"/>
      <c r="SFM192" s="376"/>
      <c r="SFN192" s="376"/>
      <c r="SFO192" s="321"/>
      <c r="SFP192" s="321"/>
      <c r="SFQ192" s="321"/>
      <c r="SFR192" s="376"/>
      <c r="SFS192" s="321"/>
      <c r="SFT192" s="321"/>
      <c r="SFU192" s="321"/>
      <c r="SFV192" s="321"/>
      <c r="SFW192" s="376"/>
      <c r="SFX192" s="319"/>
      <c r="SFY192" s="319"/>
      <c r="SFZ192" s="319"/>
      <c r="SGA192" s="333"/>
      <c r="SGB192" s="376"/>
      <c r="SGC192" s="376"/>
      <c r="SGD192" s="376"/>
      <c r="SGE192" s="321"/>
      <c r="SGF192" s="321"/>
      <c r="SGG192" s="321"/>
      <c r="SGH192" s="376"/>
      <c r="SGI192" s="321"/>
      <c r="SGJ192" s="321"/>
      <c r="SGK192" s="321"/>
      <c r="SGL192" s="321"/>
      <c r="SGM192" s="376"/>
      <c r="SGN192" s="319"/>
      <c r="SGO192" s="319"/>
      <c r="SGP192" s="319"/>
      <c r="SGQ192" s="333"/>
      <c r="SGR192" s="376"/>
      <c r="SGS192" s="376"/>
      <c r="SGT192" s="376"/>
      <c r="SGU192" s="321"/>
      <c r="SGV192" s="321"/>
      <c r="SGW192" s="321"/>
      <c r="SGX192" s="376"/>
      <c r="SGY192" s="321"/>
      <c r="SGZ192" s="321"/>
      <c r="SHA192" s="321"/>
      <c r="SHB192" s="321"/>
      <c r="SHC192" s="376"/>
      <c r="SHD192" s="319"/>
      <c r="SHE192" s="319"/>
      <c r="SHF192" s="319"/>
      <c r="SHG192" s="333"/>
      <c r="SHH192" s="376"/>
      <c r="SHI192" s="376"/>
      <c r="SHJ192" s="376"/>
      <c r="SHK192" s="321"/>
      <c r="SHL192" s="321"/>
      <c r="SHM192" s="321"/>
      <c r="SHN192" s="376"/>
      <c r="SHO192" s="321"/>
      <c r="SHP192" s="321"/>
      <c r="SHQ192" s="321"/>
      <c r="SHR192" s="321"/>
      <c r="SHS192" s="376"/>
      <c r="SHT192" s="319"/>
      <c r="SHU192" s="319"/>
      <c r="SHV192" s="319"/>
      <c r="SHW192" s="333"/>
      <c r="SHX192" s="376"/>
      <c r="SHY192" s="376"/>
      <c r="SHZ192" s="376"/>
      <c r="SIA192" s="321"/>
      <c r="SIB192" s="321"/>
      <c r="SIC192" s="321"/>
      <c r="SID192" s="376"/>
      <c r="SIE192" s="321"/>
      <c r="SIF192" s="321"/>
      <c r="SIG192" s="321"/>
      <c r="SIH192" s="321"/>
      <c r="SII192" s="376"/>
      <c r="SIJ192" s="319"/>
      <c r="SIK192" s="319"/>
      <c r="SIL192" s="319"/>
      <c r="SIM192" s="333"/>
      <c r="SIN192" s="376"/>
      <c r="SIO192" s="376"/>
      <c r="SIP192" s="376"/>
      <c r="SIQ192" s="321"/>
      <c r="SIR192" s="321"/>
      <c r="SIS192" s="321"/>
      <c r="SIT192" s="376"/>
      <c r="SIU192" s="321"/>
      <c r="SIV192" s="321"/>
      <c r="SIW192" s="321"/>
      <c r="SIX192" s="321"/>
      <c r="SIY192" s="376"/>
      <c r="SIZ192" s="319"/>
      <c r="SJA192" s="319"/>
      <c r="SJB192" s="319"/>
      <c r="SJC192" s="333"/>
      <c r="SJD192" s="376"/>
      <c r="SJE192" s="376"/>
      <c r="SJF192" s="376"/>
      <c r="SJG192" s="321"/>
      <c r="SJH192" s="321"/>
      <c r="SJI192" s="321"/>
      <c r="SJJ192" s="376"/>
      <c r="SJK192" s="321"/>
      <c r="SJL192" s="321"/>
      <c r="SJM192" s="321"/>
      <c r="SJN192" s="321"/>
      <c r="SJO192" s="376"/>
      <c r="SJP192" s="319"/>
      <c r="SJQ192" s="319"/>
      <c r="SJR192" s="319"/>
      <c r="SJS192" s="333"/>
      <c r="SJT192" s="376"/>
      <c r="SJU192" s="376"/>
      <c r="SJV192" s="376"/>
      <c r="SJW192" s="321"/>
      <c r="SJX192" s="321"/>
      <c r="SJY192" s="321"/>
      <c r="SJZ192" s="376"/>
      <c r="SKA192" s="321"/>
      <c r="SKB192" s="321"/>
      <c r="SKC192" s="321"/>
      <c r="SKD192" s="321"/>
      <c r="SKE192" s="376"/>
      <c r="SKF192" s="319"/>
      <c r="SKG192" s="319"/>
      <c r="SKH192" s="319"/>
      <c r="SKI192" s="333"/>
      <c r="SKJ192" s="376"/>
      <c r="SKK192" s="376"/>
      <c r="SKL192" s="376"/>
      <c r="SKM192" s="321"/>
      <c r="SKN192" s="321"/>
      <c r="SKO192" s="321"/>
      <c r="SKP192" s="376"/>
      <c r="SKQ192" s="321"/>
      <c r="SKR192" s="321"/>
      <c r="SKS192" s="321"/>
      <c r="SKT192" s="321"/>
      <c r="SKU192" s="376"/>
      <c r="SKV192" s="319"/>
      <c r="SKW192" s="319"/>
      <c r="SKX192" s="319"/>
      <c r="SKY192" s="333"/>
      <c r="SKZ192" s="376"/>
      <c r="SLA192" s="376"/>
      <c r="SLB192" s="376"/>
      <c r="SLC192" s="321"/>
      <c r="SLD192" s="321"/>
      <c r="SLE192" s="321"/>
      <c r="SLF192" s="376"/>
      <c r="SLG192" s="321"/>
      <c r="SLH192" s="321"/>
      <c r="SLI192" s="321"/>
      <c r="SLJ192" s="321"/>
      <c r="SLK192" s="376"/>
      <c r="SLL192" s="319"/>
      <c r="SLM192" s="319"/>
      <c r="SLN192" s="319"/>
      <c r="SLO192" s="333"/>
      <c r="SLP192" s="376"/>
      <c r="SLQ192" s="376"/>
      <c r="SLR192" s="376"/>
      <c r="SLS192" s="321"/>
      <c r="SLT192" s="321"/>
      <c r="SLU192" s="321"/>
      <c r="SLV192" s="376"/>
      <c r="SLW192" s="321"/>
      <c r="SLX192" s="321"/>
      <c r="SLY192" s="321"/>
      <c r="SLZ192" s="321"/>
      <c r="SMA192" s="376"/>
      <c r="SMB192" s="319"/>
      <c r="SMC192" s="319"/>
      <c r="SMD192" s="319"/>
      <c r="SME192" s="333"/>
      <c r="SMF192" s="376"/>
      <c r="SMG192" s="376"/>
      <c r="SMH192" s="376"/>
      <c r="SMI192" s="321"/>
      <c r="SMJ192" s="321"/>
      <c r="SMK192" s="321"/>
      <c r="SML192" s="376"/>
      <c r="SMM192" s="321"/>
      <c r="SMN192" s="321"/>
      <c r="SMO192" s="321"/>
      <c r="SMP192" s="321"/>
      <c r="SMQ192" s="376"/>
      <c r="SMR192" s="319"/>
      <c r="SMS192" s="319"/>
      <c r="SMT192" s="319"/>
      <c r="SMU192" s="333"/>
      <c r="SMV192" s="376"/>
      <c r="SMW192" s="376"/>
      <c r="SMX192" s="376"/>
      <c r="SMY192" s="321"/>
      <c r="SMZ192" s="321"/>
      <c r="SNA192" s="321"/>
      <c r="SNB192" s="376"/>
      <c r="SNC192" s="321"/>
      <c r="SND192" s="321"/>
      <c r="SNE192" s="321"/>
      <c r="SNF192" s="321"/>
      <c r="SNG192" s="376"/>
      <c r="SNH192" s="319"/>
      <c r="SNI192" s="319"/>
      <c r="SNJ192" s="319"/>
      <c r="SNK192" s="333"/>
      <c r="SNL192" s="376"/>
      <c r="SNM192" s="376"/>
      <c r="SNN192" s="376"/>
      <c r="SNO192" s="321"/>
      <c r="SNP192" s="321"/>
      <c r="SNQ192" s="321"/>
      <c r="SNR192" s="376"/>
      <c r="SNS192" s="321"/>
      <c r="SNT192" s="321"/>
      <c r="SNU192" s="321"/>
      <c r="SNV192" s="321"/>
      <c r="SNW192" s="376"/>
      <c r="SNX192" s="319"/>
      <c r="SNY192" s="319"/>
      <c r="SNZ192" s="319"/>
      <c r="SOA192" s="333"/>
      <c r="SOB192" s="376"/>
      <c r="SOC192" s="376"/>
      <c r="SOD192" s="376"/>
      <c r="SOE192" s="321"/>
      <c r="SOF192" s="321"/>
      <c r="SOG192" s="321"/>
      <c r="SOH192" s="376"/>
      <c r="SOI192" s="321"/>
      <c r="SOJ192" s="321"/>
      <c r="SOK192" s="321"/>
      <c r="SOL192" s="321"/>
      <c r="SOM192" s="376"/>
      <c r="SON192" s="319"/>
      <c r="SOO192" s="319"/>
      <c r="SOP192" s="319"/>
      <c r="SOQ192" s="333"/>
      <c r="SOR192" s="376"/>
      <c r="SOS192" s="376"/>
      <c r="SOT192" s="376"/>
      <c r="SOU192" s="321"/>
      <c r="SOV192" s="321"/>
      <c r="SOW192" s="321"/>
      <c r="SOX192" s="376"/>
      <c r="SOY192" s="321"/>
      <c r="SOZ192" s="321"/>
      <c r="SPA192" s="321"/>
      <c r="SPB192" s="321"/>
      <c r="SPC192" s="376"/>
      <c r="SPD192" s="319"/>
      <c r="SPE192" s="319"/>
      <c r="SPF192" s="319"/>
      <c r="SPG192" s="333"/>
      <c r="SPH192" s="376"/>
      <c r="SPI192" s="376"/>
      <c r="SPJ192" s="376"/>
      <c r="SPK192" s="321"/>
      <c r="SPL192" s="321"/>
      <c r="SPM192" s="321"/>
      <c r="SPN192" s="376"/>
      <c r="SPO192" s="321"/>
      <c r="SPP192" s="321"/>
      <c r="SPQ192" s="321"/>
      <c r="SPR192" s="321"/>
      <c r="SPS192" s="376"/>
      <c r="SPT192" s="319"/>
      <c r="SPU192" s="319"/>
      <c r="SPV192" s="319"/>
      <c r="SPW192" s="333"/>
      <c r="SPX192" s="376"/>
      <c r="SPY192" s="376"/>
      <c r="SPZ192" s="376"/>
      <c r="SQA192" s="321"/>
      <c r="SQB192" s="321"/>
      <c r="SQC192" s="321"/>
      <c r="SQD192" s="376"/>
      <c r="SQE192" s="321"/>
      <c r="SQF192" s="321"/>
      <c r="SQG192" s="321"/>
      <c r="SQH192" s="321"/>
      <c r="SQI192" s="376"/>
      <c r="SQJ192" s="319"/>
      <c r="SQK192" s="319"/>
      <c r="SQL192" s="319"/>
      <c r="SQM192" s="333"/>
      <c r="SQN192" s="376"/>
      <c r="SQO192" s="376"/>
      <c r="SQP192" s="376"/>
      <c r="SQQ192" s="321"/>
      <c r="SQR192" s="321"/>
      <c r="SQS192" s="321"/>
      <c r="SQT192" s="376"/>
      <c r="SQU192" s="321"/>
      <c r="SQV192" s="321"/>
      <c r="SQW192" s="321"/>
      <c r="SQX192" s="321"/>
      <c r="SQY192" s="376"/>
      <c r="SQZ192" s="319"/>
      <c r="SRA192" s="319"/>
      <c r="SRB192" s="319"/>
      <c r="SRC192" s="333"/>
      <c r="SRD192" s="376"/>
      <c r="SRE192" s="376"/>
      <c r="SRF192" s="376"/>
      <c r="SRG192" s="321"/>
      <c r="SRH192" s="321"/>
      <c r="SRI192" s="321"/>
      <c r="SRJ192" s="376"/>
      <c r="SRK192" s="321"/>
      <c r="SRL192" s="321"/>
      <c r="SRM192" s="321"/>
      <c r="SRN192" s="321"/>
      <c r="SRO192" s="376"/>
      <c r="SRP192" s="319"/>
      <c r="SRQ192" s="319"/>
      <c r="SRR192" s="319"/>
      <c r="SRS192" s="333"/>
      <c r="SRT192" s="376"/>
      <c r="SRU192" s="376"/>
      <c r="SRV192" s="376"/>
      <c r="SRW192" s="321"/>
      <c r="SRX192" s="321"/>
      <c r="SRY192" s="321"/>
      <c r="SRZ192" s="376"/>
      <c r="SSA192" s="321"/>
      <c r="SSB192" s="321"/>
      <c r="SSC192" s="321"/>
      <c r="SSD192" s="321"/>
      <c r="SSE192" s="376"/>
      <c r="SSF192" s="319"/>
      <c r="SSG192" s="319"/>
      <c r="SSH192" s="319"/>
      <c r="SSI192" s="333"/>
      <c r="SSJ192" s="376"/>
      <c r="SSK192" s="376"/>
      <c r="SSL192" s="376"/>
      <c r="SSM192" s="321"/>
      <c r="SSN192" s="321"/>
      <c r="SSO192" s="321"/>
      <c r="SSP192" s="376"/>
      <c r="SSQ192" s="321"/>
      <c r="SSR192" s="321"/>
      <c r="SSS192" s="321"/>
      <c r="SST192" s="321"/>
      <c r="SSU192" s="376"/>
      <c r="SSV192" s="319"/>
      <c r="SSW192" s="319"/>
      <c r="SSX192" s="319"/>
      <c r="SSY192" s="333"/>
      <c r="SSZ192" s="376"/>
      <c r="STA192" s="376"/>
      <c r="STB192" s="376"/>
      <c r="STC192" s="321"/>
      <c r="STD192" s="321"/>
      <c r="STE192" s="321"/>
      <c r="STF192" s="376"/>
      <c r="STG192" s="321"/>
      <c r="STH192" s="321"/>
      <c r="STI192" s="321"/>
      <c r="STJ192" s="321"/>
      <c r="STK192" s="376"/>
      <c r="STL192" s="319"/>
      <c r="STM192" s="319"/>
      <c r="STN192" s="319"/>
      <c r="STO192" s="333"/>
      <c r="STP192" s="376"/>
      <c r="STQ192" s="376"/>
      <c r="STR192" s="376"/>
      <c r="STS192" s="321"/>
      <c r="STT192" s="321"/>
      <c r="STU192" s="321"/>
      <c r="STV192" s="376"/>
      <c r="STW192" s="321"/>
      <c r="STX192" s="321"/>
      <c r="STY192" s="321"/>
      <c r="STZ192" s="321"/>
      <c r="SUA192" s="376"/>
      <c r="SUB192" s="319"/>
      <c r="SUC192" s="319"/>
      <c r="SUD192" s="319"/>
      <c r="SUE192" s="333"/>
      <c r="SUF192" s="376"/>
      <c r="SUG192" s="376"/>
      <c r="SUH192" s="376"/>
      <c r="SUI192" s="321"/>
      <c r="SUJ192" s="321"/>
      <c r="SUK192" s="321"/>
      <c r="SUL192" s="376"/>
      <c r="SUM192" s="321"/>
      <c r="SUN192" s="321"/>
      <c r="SUO192" s="321"/>
      <c r="SUP192" s="321"/>
      <c r="SUQ192" s="376"/>
      <c r="SUR192" s="319"/>
      <c r="SUS192" s="319"/>
      <c r="SUT192" s="319"/>
      <c r="SUU192" s="333"/>
      <c r="SUV192" s="376"/>
      <c r="SUW192" s="376"/>
      <c r="SUX192" s="376"/>
      <c r="SUY192" s="321"/>
      <c r="SUZ192" s="321"/>
      <c r="SVA192" s="321"/>
      <c r="SVB192" s="376"/>
      <c r="SVC192" s="321"/>
      <c r="SVD192" s="321"/>
      <c r="SVE192" s="321"/>
      <c r="SVF192" s="321"/>
      <c r="SVG192" s="376"/>
      <c r="SVH192" s="319"/>
      <c r="SVI192" s="319"/>
      <c r="SVJ192" s="319"/>
      <c r="SVK192" s="333"/>
      <c r="SVL192" s="376"/>
      <c r="SVM192" s="376"/>
      <c r="SVN192" s="376"/>
      <c r="SVO192" s="321"/>
      <c r="SVP192" s="321"/>
      <c r="SVQ192" s="321"/>
      <c r="SVR192" s="376"/>
      <c r="SVS192" s="321"/>
      <c r="SVT192" s="321"/>
      <c r="SVU192" s="321"/>
      <c r="SVV192" s="321"/>
      <c r="SVW192" s="376"/>
      <c r="SVX192" s="319"/>
      <c r="SVY192" s="319"/>
      <c r="SVZ192" s="319"/>
      <c r="SWA192" s="333"/>
      <c r="SWB192" s="376"/>
      <c r="SWC192" s="376"/>
      <c r="SWD192" s="376"/>
      <c r="SWE192" s="321"/>
      <c r="SWF192" s="321"/>
      <c r="SWG192" s="321"/>
      <c r="SWH192" s="376"/>
      <c r="SWI192" s="321"/>
      <c r="SWJ192" s="321"/>
      <c r="SWK192" s="321"/>
      <c r="SWL192" s="321"/>
      <c r="SWM192" s="376"/>
      <c r="SWN192" s="319"/>
      <c r="SWO192" s="319"/>
      <c r="SWP192" s="319"/>
      <c r="SWQ192" s="333"/>
      <c r="SWR192" s="376"/>
      <c r="SWS192" s="376"/>
      <c r="SWT192" s="376"/>
      <c r="SWU192" s="321"/>
      <c r="SWV192" s="321"/>
      <c r="SWW192" s="321"/>
      <c r="SWX192" s="376"/>
      <c r="SWY192" s="321"/>
      <c r="SWZ192" s="321"/>
      <c r="SXA192" s="321"/>
      <c r="SXB192" s="321"/>
      <c r="SXC192" s="376"/>
      <c r="SXD192" s="319"/>
      <c r="SXE192" s="319"/>
      <c r="SXF192" s="319"/>
      <c r="SXG192" s="333"/>
      <c r="SXH192" s="376"/>
      <c r="SXI192" s="376"/>
      <c r="SXJ192" s="376"/>
      <c r="SXK192" s="321"/>
      <c r="SXL192" s="321"/>
      <c r="SXM192" s="321"/>
      <c r="SXN192" s="376"/>
      <c r="SXO192" s="321"/>
      <c r="SXP192" s="321"/>
      <c r="SXQ192" s="321"/>
      <c r="SXR192" s="321"/>
      <c r="SXS192" s="376"/>
      <c r="SXT192" s="319"/>
      <c r="SXU192" s="319"/>
      <c r="SXV192" s="319"/>
      <c r="SXW192" s="333"/>
      <c r="SXX192" s="376"/>
      <c r="SXY192" s="376"/>
      <c r="SXZ192" s="376"/>
      <c r="SYA192" s="321"/>
      <c r="SYB192" s="321"/>
      <c r="SYC192" s="321"/>
      <c r="SYD192" s="376"/>
      <c r="SYE192" s="321"/>
      <c r="SYF192" s="321"/>
      <c r="SYG192" s="321"/>
      <c r="SYH192" s="321"/>
      <c r="SYI192" s="376"/>
      <c r="SYJ192" s="319"/>
      <c r="SYK192" s="319"/>
      <c r="SYL192" s="319"/>
      <c r="SYM192" s="333"/>
      <c r="SYN192" s="376"/>
      <c r="SYO192" s="376"/>
      <c r="SYP192" s="376"/>
      <c r="SYQ192" s="321"/>
      <c r="SYR192" s="321"/>
      <c r="SYS192" s="321"/>
      <c r="SYT192" s="376"/>
      <c r="SYU192" s="321"/>
      <c r="SYV192" s="321"/>
      <c r="SYW192" s="321"/>
      <c r="SYX192" s="321"/>
      <c r="SYY192" s="376"/>
      <c r="SYZ192" s="319"/>
      <c r="SZA192" s="319"/>
      <c r="SZB192" s="319"/>
      <c r="SZC192" s="333"/>
      <c r="SZD192" s="376"/>
      <c r="SZE192" s="376"/>
      <c r="SZF192" s="376"/>
      <c r="SZG192" s="321"/>
      <c r="SZH192" s="321"/>
      <c r="SZI192" s="321"/>
      <c r="SZJ192" s="376"/>
      <c r="SZK192" s="321"/>
      <c r="SZL192" s="321"/>
      <c r="SZM192" s="321"/>
      <c r="SZN192" s="321"/>
      <c r="SZO192" s="376"/>
      <c r="SZP192" s="319"/>
      <c r="SZQ192" s="319"/>
      <c r="SZR192" s="319"/>
      <c r="SZS192" s="333"/>
      <c r="SZT192" s="376"/>
      <c r="SZU192" s="376"/>
      <c r="SZV192" s="376"/>
      <c r="SZW192" s="321"/>
      <c r="SZX192" s="321"/>
      <c r="SZY192" s="321"/>
      <c r="SZZ192" s="376"/>
      <c r="TAA192" s="321"/>
      <c r="TAB192" s="321"/>
      <c r="TAC192" s="321"/>
      <c r="TAD192" s="321"/>
      <c r="TAE192" s="376"/>
      <c r="TAF192" s="319"/>
      <c r="TAG192" s="319"/>
      <c r="TAH192" s="319"/>
      <c r="TAI192" s="333"/>
      <c r="TAJ192" s="376"/>
      <c r="TAK192" s="376"/>
      <c r="TAL192" s="376"/>
      <c r="TAM192" s="321"/>
      <c r="TAN192" s="321"/>
      <c r="TAO192" s="321"/>
      <c r="TAP192" s="376"/>
      <c r="TAQ192" s="321"/>
      <c r="TAR192" s="321"/>
      <c r="TAS192" s="321"/>
      <c r="TAT192" s="321"/>
      <c r="TAU192" s="376"/>
      <c r="TAV192" s="319"/>
      <c r="TAW192" s="319"/>
      <c r="TAX192" s="319"/>
      <c r="TAY192" s="333"/>
      <c r="TAZ192" s="376"/>
      <c r="TBA192" s="376"/>
      <c r="TBB192" s="376"/>
      <c r="TBC192" s="321"/>
      <c r="TBD192" s="321"/>
      <c r="TBE192" s="321"/>
      <c r="TBF192" s="376"/>
      <c r="TBG192" s="321"/>
      <c r="TBH192" s="321"/>
      <c r="TBI192" s="321"/>
      <c r="TBJ192" s="321"/>
      <c r="TBK192" s="376"/>
      <c r="TBL192" s="319"/>
      <c r="TBM192" s="319"/>
      <c r="TBN192" s="319"/>
      <c r="TBO192" s="333"/>
      <c r="TBP192" s="376"/>
      <c r="TBQ192" s="376"/>
      <c r="TBR192" s="376"/>
      <c r="TBS192" s="321"/>
      <c r="TBT192" s="321"/>
      <c r="TBU192" s="321"/>
      <c r="TBV192" s="376"/>
      <c r="TBW192" s="321"/>
      <c r="TBX192" s="321"/>
      <c r="TBY192" s="321"/>
      <c r="TBZ192" s="321"/>
      <c r="TCA192" s="376"/>
      <c r="TCB192" s="319"/>
      <c r="TCC192" s="319"/>
      <c r="TCD192" s="319"/>
      <c r="TCE192" s="333"/>
      <c r="TCF192" s="376"/>
      <c r="TCG192" s="376"/>
      <c r="TCH192" s="376"/>
      <c r="TCI192" s="321"/>
      <c r="TCJ192" s="321"/>
      <c r="TCK192" s="321"/>
      <c r="TCL192" s="376"/>
      <c r="TCM192" s="321"/>
      <c r="TCN192" s="321"/>
      <c r="TCO192" s="321"/>
      <c r="TCP192" s="321"/>
      <c r="TCQ192" s="376"/>
      <c r="TCR192" s="319"/>
      <c r="TCS192" s="319"/>
      <c r="TCT192" s="319"/>
      <c r="TCU192" s="333"/>
      <c r="TCV192" s="376"/>
      <c r="TCW192" s="376"/>
      <c r="TCX192" s="376"/>
      <c r="TCY192" s="321"/>
      <c r="TCZ192" s="321"/>
      <c r="TDA192" s="321"/>
      <c r="TDB192" s="376"/>
      <c r="TDC192" s="321"/>
      <c r="TDD192" s="321"/>
      <c r="TDE192" s="321"/>
      <c r="TDF192" s="321"/>
      <c r="TDG192" s="376"/>
      <c r="TDH192" s="319"/>
      <c r="TDI192" s="319"/>
      <c r="TDJ192" s="319"/>
      <c r="TDK192" s="333"/>
      <c r="TDL192" s="376"/>
      <c r="TDM192" s="376"/>
      <c r="TDN192" s="376"/>
      <c r="TDO192" s="321"/>
      <c r="TDP192" s="321"/>
      <c r="TDQ192" s="321"/>
      <c r="TDR192" s="376"/>
      <c r="TDS192" s="321"/>
      <c r="TDT192" s="321"/>
      <c r="TDU192" s="321"/>
      <c r="TDV192" s="321"/>
      <c r="TDW192" s="376"/>
      <c r="TDX192" s="319"/>
      <c r="TDY192" s="319"/>
      <c r="TDZ192" s="319"/>
      <c r="TEA192" s="333"/>
      <c r="TEB192" s="376"/>
      <c r="TEC192" s="376"/>
      <c r="TED192" s="376"/>
      <c r="TEE192" s="321"/>
      <c r="TEF192" s="321"/>
      <c r="TEG192" s="321"/>
      <c r="TEH192" s="376"/>
      <c r="TEI192" s="321"/>
      <c r="TEJ192" s="321"/>
      <c r="TEK192" s="321"/>
      <c r="TEL192" s="321"/>
      <c r="TEM192" s="376"/>
      <c r="TEN192" s="319"/>
      <c r="TEO192" s="319"/>
      <c r="TEP192" s="319"/>
      <c r="TEQ192" s="333"/>
      <c r="TER192" s="376"/>
      <c r="TES192" s="376"/>
      <c r="TET192" s="376"/>
      <c r="TEU192" s="321"/>
      <c r="TEV192" s="321"/>
      <c r="TEW192" s="321"/>
      <c r="TEX192" s="376"/>
      <c r="TEY192" s="321"/>
      <c r="TEZ192" s="321"/>
      <c r="TFA192" s="321"/>
      <c r="TFB192" s="321"/>
      <c r="TFC192" s="376"/>
      <c r="TFD192" s="319"/>
      <c r="TFE192" s="319"/>
      <c r="TFF192" s="319"/>
      <c r="TFG192" s="333"/>
      <c r="TFH192" s="376"/>
      <c r="TFI192" s="376"/>
      <c r="TFJ192" s="376"/>
      <c r="TFK192" s="321"/>
      <c r="TFL192" s="321"/>
      <c r="TFM192" s="321"/>
      <c r="TFN192" s="376"/>
      <c r="TFO192" s="321"/>
      <c r="TFP192" s="321"/>
      <c r="TFQ192" s="321"/>
      <c r="TFR192" s="321"/>
      <c r="TFS192" s="376"/>
      <c r="TFT192" s="319"/>
      <c r="TFU192" s="319"/>
      <c r="TFV192" s="319"/>
      <c r="TFW192" s="333"/>
      <c r="TFX192" s="376"/>
      <c r="TFY192" s="376"/>
      <c r="TFZ192" s="376"/>
      <c r="TGA192" s="321"/>
      <c r="TGB192" s="321"/>
      <c r="TGC192" s="321"/>
      <c r="TGD192" s="376"/>
      <c r="TGE192" s="321"/>
      <c r="TGF192" s="321"/>
      <c r="TGG192" s="321"/>
      <c r="TGH192" s="321"/>
      <c r="TGI192" s="376"/>
      <c r="TGJ192" s="319"/>
      <c r="TGK192" s="319"/>
      <c r="TGL192" s="319"/>
      <c r="TGM192" s="333"/>
      <c r="TGN192" s="376"/>
      <c r="TGO192" s="376"/>
      <c r="TGP192" s="376"/>
      <c r="TGQ192" s="321"/>
      <c r="TGR192" s="321"/>
      <c r="TGS192" s="321"/>
      <c r="TGT192" s="376"/>
      <c r="TGU192" s="321"/>
      <c r="TGV192" s="321"/>
      <c r="TGW192" s="321"/>
      <c r="TGX192" s="321"/>
      <c r="TGY192" s="376"/>
      <c r="TGZ192" s="319"/>
      <c r="THA192" s="319"/>
      <c r="THB192" s="319"/>
      <c r="THC192" s="333"/>
      <c r="THD192" s="376"/>
      <c r="THE192" s="376"/>
      <c r="THF192" s="376"/>
      <c r="THG192" s="321"/>
      <c r="THH192" s="321"/>
      <c r="THI192" s="321"/>
      <c r="THJ192" s="376"/>
      <c r="THK192" s="321"/>
      <c r="THL192" s="321"/>
      <c r="THM192" s="321"/>
      <c r="THN192" s="321"/>
      <c r="THO192" s="376"/>
      <c r="THP192" s="319"/>
      <c r="THQ192" s="319"/>
      <c r="THR192" s="319"/>
      <c r="THS192" s="333"/>
      <c r="THT192" s="376"/>
      <c r="THU192" s="376"/>
      <c r="THV192" s="376"/>
      <c r="THW192" s="321"/>
      <c r="THX192" s="321"/>
      <c r="THY192" s="321"/>
      <c r="THZ192" s="376"/>
      <c r="TIA192" s="321"/>
      <c r="TIB192" s="321"/>
      <c r="TIC192" s="321"/>
      <c r="TID192" s="321"/>
      <c r="TIE192" s="376"/>
      <c r="TIF192" s="319"/>
      <c r="TIG192" s="319"/>
      <c r="TIH192" s="319"/>
      <c r="TII192" s="333"/>
      <c r="TIJ192" s="376"/>
      <c r="TIK192" s="376"/>
      <c r="TIL192" s="376"/>
      <c r="TIM192" s="321"/>
      <c r="TIN192" s="321"/>
      <c r="TIO192" s="321"/>
      <c r="TIP192" s="376"/>
      <c r="TIQ192" s="321"/>
      <c r="TIR192" s="321"/>
      <c r="TIS192" s="321"/>
      <c r="TIT192" s="321"/>
      <c r="TIU192" s="376"/>
      <c r="TIV192" s="319"/>
      <c r="TIW192" s="319"/>
      <c r="TIX192" s="319"/>
      <c r="TIY192" s="333"/>
      <c r="TIZ192" s="376"/>
      <c r="TJA192" s="376"/>
      <c r="TJB192" s="376"/>
      <c r="TJC192" s="321"/>
      <c r="TJD192" s="321"/>
      <c r="TJE192" s="321"/>
      <c r="TJF192" s="376"/>
      <c r="TJG192" s="321"/>
      <c r="TJH192" s="321"/>
      <c r="TJI192" s="321"/>
      <c r="TJJ192" s="321"/>
      <c r="TJK192" s="376"/>
      <c r="TJL192" s="319"/>
      <c r="TJM192" s="319"/>
      <c r="TJN192" s="319"/>
      <c r="TJO192" s="333"/>
      <c r="TJP192" s="376"/>
      <c r="TJQ192" s="376"/>
      <c r="TJR192" s="376"/>
      <c r="TJS192" s="321"/>
      <c r="TJT192" s="321"/>
      <c r="TJU192" s="321"/>
      <c r="TJV192" s="376"/>
      <c r="TJW192" s="321"/>
      <c r="TJX192" s="321"/>
      <c r="TJY192" s="321"/>
      <c r="TJZ192" s="321"/>
      <c r="TKA192" s="376"/>
      <c r="TKB192" s="319"/>
      <c r="TKC192" s="319"/>
      <c r="TKD192" s="319"/>
      <c r="TKE192" s="333"/>
      <c r="TKF192" s="376"/>
      <c r="TKG192" s="376"/>
      <c r="TKH192" s="376"/>
      <c r="TKI192" s="321"/>
      <c r="TKJ192" s="321"/>
      <c r="TKK192" s="321"/>
      <c r="TKL192" s="376"/>
      <c r="TKM192" s="321"/>
      <c r="TKN192" s="321"/>
      <c r="TKO192" s="321"/>
      <c r="TKP192" s="321"/>
      <c r="TKQ192" s="376"/>
      <c r="TKR192" s="319"/>
      <c r="TKS192" s="319"/>
      <c r="TKT192" s="319"/>
      <c r="TKU192" s="333"/>
      <c r="TKV192" s="376"/>
      <c r="TKW192" s="376"/>
      <c r="TKX192" s="376"/>
      <c r="TKY192" s="321"/>
      <c r="TKZ192" s="321"/>
      <c r="TLA192" s="321"/>
      <c r="TLB192" s="376"/>
      <c r="TLC192" s="321"/>
      <c r="TLD192" s="321"/>
      <c r="TLE192" s="321"/>
      <c r="TLF192" s="321"/>
      <c r="TLG192" s="376"/>
      <c r="TLH192" s="319"/>
      <c r="TLI192" s="319"/>
      <c r="TLJ192" s="319"/>
      <c r="TLK192" s="333"/>
      <c r="TLL192" s="376"/>
      <c r="TLM192" s="376"/>
      <c r="TLN192" s="376"/>
      <c r="TLO192" s="321"/>
      <c r="TLP192" s="321"/>
      <c r="TLQ192" s="321"/>
      <c r="TLR192" s="376"/>
      <c r="TLS192" s="321"/>
      <c r="TLT192" s="321"/>
      <c r="TLU192" s="321"/>
      <c r="TLV192" s="321"/>
      <c r="TLW192" s="376"/>
      <c r="TLX192" s="319"/>
      <c r="TLY192" s="319"/>
      <c r="TLZ192" s="319"/>
      <c r="TMA192" s="333"/>
      <c r="TMB192" s="376"/>
      <c r="TMC192" s="376"/>
      <c r="TMD192" s="376"/>
      <c r="TME192" s="321"/>
      <c r="TMF192" s="321"/>
      <c r="TMG192" s="321"/>
      <c r="TMH192" s="376"/>
      <c r="TMI192" s="321"/>
      <c r="TMJ192" s="321"/>
      <c r="TMK192" s="321"/>
      <c r="TML192" s="321"/>
      <c r="TMM192" s="376"/>
      <c r="TMN192" s="319"/>
      <c r="TMO192" s="319"/>
      <c r="TMP192" s="319"/>
      <c r="TMQ192" s="333"/>
      <c r="TMR192" s="376"/>
      <c r="TMS192" s="376"/>
      <c r="TMT192" s="376"/>
      <c r="TMU192" s="321"/>
      <c r="TMV192" s="321"/>
      <c r="TMW192" s="321"/>
      <c r="TMX192" s="376"/>
      <c r="TMY192" s="321"/>
      <c r="TMZ192" s="321"/>
      <c r="TNA192" s="321"/>
      <c r="TNB192" s="321"/>
      <c r="TNC192" s="376"/>
      <c r="TND192" s="319"/>
      <c r="TNE192" s="319"/>
      <c r="TNF192" s="319"/>
      <c r="TNG192" s="333"/>
      <c r="TNH192" s="376"/>
      <c r="TNI192" s="376"/>
      <c r="TNJ192" s="376"/>
      <c r="TNK192" s="321"/>
      <c r="TNL192" s="321"/>
      <c r="TNM192" s="321"/>
      <c r="TNN192" s="376"/>
      <c r="TNO192" s="321"/>
      <c r="TNP192" s="321"/>
      <c r="TNQ192" s="321"/>
      <c r="TNR192" s="321"/>
      <c r="TNS192" s="376"/>
      <c r="TNT192" s="319"/>
      <c r="TNU192" s="319"/>
      <c r="TNV192" s="319"/>
      <c r="TNW192" s="333"/>
      <c r="TNX192" s="376"/>
      <c r="TNY192" s="376"/>
      <c r="TNZ192" s="376"/>
      <c r="TOA192" s="321"/>
      <c r="TOB192" s="321"/>
      <c r="TOC192" s="321"/>
      <c r="TOD192" s="376"/>
      <c r="TOE192" s="321"/>
      <c r="TOF192" s="321"/>
      <c r="TOG192" s="321"/>
      <c r="TOH192" s="321"/>
      <c r="TOI192" s="376"/>
      <c r="TOJ192" s="319"/>
      <c r="TOK192" s="319"/>
      <c r="TOL192" s="319"/>
      <c r="TOM192" s="333"/>
      <c r="TON192" s="376"/>
      <c r="TOO192" s="376"/>
      <c r="TOP192" s="376"/>
      <c r="TOQ192" s="321"/>
      <c r="TOR192" s="321"/>
      <c r="TOS192" s="321"/>
      <c r="TOT192" s="376"/>
      <c r="TOU192" s="321"/>
      <c r="TOV192" s="321"/>
      <c r="TOW192" s="321"/>
      <c r="TOX192" s="321"/>
      <c r="TOY192" s="376"/>
      <c r="TOZ192" s="319"/>
      <c r="TPA192" s="319"/>
      <c r="TPB192" s="319"/>
      <c r="TPC192" s="333"/>
      <c r="TPD192" s="376"/>
      <c r="TPE192" s="376"/>
      <c r="TPF192" s="376"/>
      <c r="TPG192" s="321"/>
      <c r="TPH192" s="321"/>
      <c r="TPI192" s="321"/>
      <c r="TPJ192" s="376"/>
      <c r="TPK192" s="321"/>
      <c r="TPL192" s="321"/>
      <c r="TPM192" s="321"/>
      <c r="TPN192" s="321"/>
      <c r="TPO192" s="376"/>
      <c r="TPP192" s="319"/>
      <c r="TPQ192" s="319"/>
      <c r="TPR192" s="319"/>
      <c r="TPS192" s="333"/>
      <c r="TPT192" s="376"/>
      <c r="TPU192" s="376"/>
      <c r="TPV192" s="376"/>
      <c r="TPW192" s="321"/>
      <c r="TPX192" s="321"/>
      <c r="TPY192" s="321"/>
      <c r="TPZ192" s="376"/>
      <c r="TQA192" s="321"/>
      <c r="TQB192" s="321"/>
      <c r="TQC192" s="321"/>
      <c r="TQD192" s="321"/>
      <c r="TQE192" s="376"/>
      <c r="TQF192" s="319"/>
      <c r="TQG192" s="319"/>
      <c r="TQH192" s="319"/>
      <c r="TQI192" s="333"/>
      <c r="TQJ192" s="376"/>
      <c r="TQK192" s="376"/>
      <c r="TQL192" s="376"/>
      <c r="TQM192" s="321"/>
      <c r="TQN192" s="321"/>
      <c r="TQO192" s="321"/>
      <c r="TQP192" s="376"/>
      <c r="TQQ192" s="321"/>
      <c r="TQR192" s="321"/>
      <c r="TQS192" s="321"/>
      <c r="TQT192" s="321"/>
      <c r="TQU192" s="376"/>
      <c r="TQV192" s="319"/>
      <c r="TQW192" s="319"/>
      <c r="TQX192" s="319"/>
      <c r="TQY192" s="333"/>
      <c r="TQZ192" s="376"/>
      <c r="TRA192" s="376"/>
      <c r="TRB192" s="376"/>
      <c r="TRC192" s="321"/>
      <c r="TRD192" s="321"/>
      <c r="TRE192" s="321"/>
      <c r="TRF192" s="376"/>
      <c r="TRG192" s="321"/>
      <c r="TRH192" s="321"/>
      <c r="TRI192" s="321"/>
      <c r="TRJ192" s="321"/>
      <c r="TRK192" s="376"/>
      <c r="TRL192" s="319"/>
      <c r="TRM192" s="319"/>
      <c r="TRN192" s="319"/>
      <c r="TRO192" s="333"/>
      <c r="TRP192" s="376"/>
      <c r="TRQ192" s="376"/>
      <c r="TRR192" s="376"/>
      <c r="TRS192" s="321"/>
      <c r="TRT192" s="321"/>
      <c r="TRU192" s="321"/>
      <c r="TRV192" s="376"/>
      <c r="TRW192" s="321"/>
      <c r="TRX192" s="321"/>
      <c r="TRY192" s="321"/>
      <c r="TRZ192" s="321"/>
      <c r="TSA192" s="376"/>
      <c r="TSB192" s="319"/>
      <c r="TSC192" s="319"/>
      <c r="TSD192" s="319"/>
      <c r="TSE192" s="333"/>
      <c r="TSF192" s="376"/>
      <c r="TSG192" s="376"/>
      <c r="TSH192" s="376"/>
      <c r="TSI192" s="321"/>
      <c r="TSJ192" s="321"/>
      <c r="TSK192" s="321"/>
      <c r="TSL192" s="376"/>
      <c r="TSM192" s="321"/>
      <c r="TSN192" s="321"/>
      <c r="TSO192" s="321"/>
      <c r="TSP192" s="321"/>
      <c r="TSQ192" s="376"/>
      <c r="TSR192" s="319"/>
      <c r="TSS192" s="319"/>
      <c r="TST192" s="319"/>
      <c r="TSU192" s="333"/>
      <c r="TSV192" s="376"/>
      <c r="TSW192" s="376"/>
      <c r="TSX192" s="376"/>
      <c r="TSY192" s="321"/>
      <c r="TSZ192" s="321"/>
      <c r="TTA192" s="321"/>
      <c r="TTB192" s="376"/>
      <c r="TTC192" s="321"/>
      <c r="TTD192" s="321"/>
      <c r="TTE192" s="321"/>
      <c r="TTF192" s="321"/>
      <c r="TTG192" s="376"/>
      <c r="TTH192" s="319"/>
      <c r="TTI192" s="319"/>
      <c r="TTJ192" s="319"/>
      <c r="TTK192" s="333"/>
      <c r="TTL192" s="376"/>
      <c r="TTM192" s="376"/>
      <c r="TTN192" s="376"/>
      <c r="TTO192" s="321"/>
      <c r="TTP192" s="321"/>
      <c r="TTQ192" s="321"/>
      <c r="TTR192" s="376"/>
      <c r="TTS192" s="321"/>
      <c r="TTT192" s="321"/>
      <c r="TTU192" s="321"/>
      <c r="TTV192" s="321"/>
      <c r="TTW192" s="376"/>
      <c r="TTX192" s="319"/>
      <c r="TTY192" s="319"/>
      <c r="TTZ192" s="319"/>
      <c r="TUA192" s="333"/>
      <c r="TUB192" s="376"/>
      <c r="TUC192" s="376"/>
      <c r="TUD192" s="376"/>
      <c r="TUE192" s="321"/>
      <c r="TUF192" s="321"/>
      <c r="TUG192" s="321"/>
      <c r="TUH192" s="376"/>
      <c r="TUI192" s="321"/>
      <c r="TUJ192" s="321"/>
      <c r="TUK192" s="321"/>
      <c r="TUL192" s="321"/>
      <c r="TUM192" s="376"/>
      <c r="TUN192" s="319"/>
      <c r="TUO192" s="319"/>
      <c r="TUP192" s="319"/>
      <c r="TUQ192" s="333"/>
      <c r="TUR192" s="376"/>
      <c r="TUS192" s="376"/>
      <c r="TUT192" s="376"/>
      <c r="TUU192" s="321"/>
      <c r="TUV192" s="321"/>
      <c r="TUW192" s="321"/>
      <c r="TUX192" s="376"/>
      <c r="TUY192" s="321"/>
      <c r="TUZ192" s="321"/>
      <c r="TVA192" s="321"/>
      <c r="TVB192" s="321"/>
      <c r="TVC192" s="376"/>
      <c r="TVD192" s="319"/>
      <c r="TVE192" s="319"/>
      <c r="TVF192" s="319"/>
      <c r="TVG192" s="333"/>
      <c r="TVH192" s="376"/>
      <c r="TVI192" s="376"/>
      <c r="TVJ192" s="376"/>
      <c r="TVK192" s="321"/>
      <c r="TVL192" s="321"/>
      <c r="TVM192" s="321"/>
      <c r="TVN192" s="376"/>
      <c r="TVO192" s="321"/>
      <c r="TVP192" s="321"/>
      <c r="TVQ192" s="321"/>
      <c r="TVR192" s="321"/>
      <c r="TVS192" s="376"/>
      <c r="TVT192" s="319"/>
      <c r="TVU192" s="319"/>
      <c r="TVV192" s="319"/>
      <c r="TVW192" s="333"/>
      <c r="TVX192" s="376"/>
      <c r="TVY192" s="376"/>
      <c r="TVZ192" s="376"/>
      <c r="TWA192" s="321"/>
      <c r="TWB192" s="321"/>
      <c r="TWC192" s="321"/>
      <c r="TWD192" s="376"/>
      <c r="TWE192" s="321"/>
      <c r="TWF192" s="321"/>
      <c r="TWG192" s="321"/>
      <c r="TWH192" s="321"/>
      <c r="TWI192" s="376"/>
      <c r="TWJ192" s="319"/>
      <c r="TWK192" s="319"/>
      <c r="TWL192" s="319"/>
      <c r="TWM192" s="333"/>
      <c r="TWN192" s="376"/>
      <c r="TWO192" s="376"/>
      <c r="TWP192" s="376"/>
      <c r="TWQ192" s="321"/>
      <c r="TWR192" s="321"/>
      <c r="TWS192" s="321"/>
      <c r="TWT192" s="376"/>
      <c r="TWU192" s="321"/>
      <c r="TWV192" s="321"/>
      <c r="TWW192" s="321"/>
      <c r="TWX192" s="321"/>
      <c r="TWY192" s="376"/>
      <c r="TWZ192" s="319"/>
      <c r="TXA192" s="319"/>
      <c r="TXB192" s="319"/>
      <c r="TXC192" s="333"/>
      <c r="TXD192" s="376"/>
      <c r="TXE192" s="376"/>
      <c r="TXF192" s="376"/>
      <c r="TXG192" s="321"/>
      <c r="TXH192" s="321"/>
      <c r="TXI192" s="321"/>
      <c r="TXJ192" s="376"/>
      <c r="TXK192" s="321"/>
      <c r="TXL192" s="321"/>
      <c r="TXM192" s="321"/>
      <c r="TXN192" s="321"/>
      <c r="TXO192" s="376"/>
      <c r="TXP192" s="319"/>
      <c r="TXQ192" s="319"/>
      <c r="TXR192" s="319"/>
      <c r="TXS192" s="333"/>
      <c r="TXT192" s="376"/>
      <c r="TXU192" s="376"/>
      <c r="TXV192" s="376"/>
      <c r="TXW192" s="321"/>
      <c r="TXX192" s="321"/>
      <c r="TXY192" s="321"/>
      <c r="TXZ192" s="376"/>
      <c r="TYA192" s="321"/>
      <c r="TYB192" s="321"/>
      <c r="TYC192" s="321"/>
      <c r="TYD192" s="321"/>
      <c r="TYE192" s="376"/>
      <c r="TYF192" s="319"/>
      <c r="TYG192" s="319"/>
      <c r="TYH192" s="319"/>
      <c r="TYI192" s="333"/>
      <c r="TYJ192" s="376"/>
      <c r="TYK192" s="376"/>
      <c r="TYL192" s="376"/>
      <c r="TYM192" s="321"/>
      <c r="TYN192" s="321"/>
      <c r="TYO192" s="321"/>
      <c r="TYP192" s="376"/>
      <c r="TYQ192" s="321"/>
      <c r="TYR192" s="321"/>
      <c r="TYS192" s="321"/>
      <c r="TYT192" s="321"/>
      <c r="TYU192" s="376"/>
      <c r="TYV192" s="319"/>
      <c r="TYW192" s="319"/>
      <c r="TYX192" s="319"/>
      <c r="TYY192" s="333"/>
      <c r="TYZ192" s="376"/>
      <c r="TZA192" s="376"/>
      <c r="TZB192" s="376"/>
      <c r="TZC192" s="321"/>
      <c r="TZD192" s="321"/>
      <c r="TZE192" s="321"/>
      <c r="TZF192" s="376"/>
      <c r="TZG192" s="321"/>
      <c r="TZH192" s="321"/>
      <c r="TZI192" s="321"/>
      <c r="TZJ192" s="321"/>
      <c r="TZK192" s="376"/>
      <c r="TZL192" s="319"/>
      <c r="TZM192" s="319"/>
      <c r="TZN192" s="319"/>
      <c r="TZO192" s="333"/>
      <c r="TZP192" s="376"/>
      <c r="TZQ192" s="376"/>
      <c r="TZR192" s="376"/>
      <c r="TZS192" s="321"/>
      <c r="TZT192" s="321"/>
      <c r="TZU192" s="321"/>
      <c r="TZV192" s="376"/>
      <c r="TZW192" s="321"/>
      <c r="TZX192" s="321"/>
      <c r="TZY192" s="321"/>
      <c r="TZZ192" s="321"/>
      <c r="UAA192" s="376"/>
      <c r="UAB192" s="319"/>
      <c r="UAC192" s="319"/>
      <c r="UAD192" s="319"/>
      <c r="UAE192" s="333"/>
      <c r="UAF192" s="376"/>
      <c r="UAG192" s="376"/>
      <c r="UAH192" s="376"/>
      <c r="UAI192" s="321"/>
      <c r="UAJ192" s="321"/>
      <c r="UAK192" s="321"/>
      <c r="UAL192" s="376"/>
      <c r="UAM192" s="321"/>
      <c r="UAN192" s="321"/>
      <c r="UAO192" s="321"/>
      <c r="UAP192" s="321"/>
      <c r="UAQ192" s="376"/>
      <c r="UAR192" s="319"/>
      <c r="UAS192" s="319"/>
      <c r="UAT192" s="319"/>
      <c r="UAU192" s="333"/>
      <c r="UAV192" s="376"/>
      <c r="UAW192" s="376"/>
      <c r="UAX192" s="376"/>
      <c r="UAY192" s="321"/>
      <c r="UAZ192" s="321"/>
      <c r="UBA192" s="321"/>
      <c r="UBB192" s="376"/>
      <c r="UBC192" s="321"/>
      <c r="UBD192" s="321"/>
      <c r="UBE192" s="321"/>
      <c r="UBF192" s="321"/>
      <c r="UBG192" s="376"/>
      <c r="UBH192" s="319"/>
      <c r="UBI192" s="319"/>
      <c r="UBJ192" s="319"/>
      <c r="UBK192" s="333"/>
      <c r="UBL192" s="376"/>
      <c r="UBM192" s="376"/>
      <c r="UBN192" s="376"/>
      <c r="UBO192" s="321"/>
      <c r="UBP192" s="321"/>
      <c r="UBQ192" s="321"/>
      <c r="UBR192" s="376"/>
      <c r="UBS192" s="321"/>
      <c r="UBT192" s="321"/>
      <c r="UBU192" s="321"/>
      <c r="UBV192" s="321"/>
      <c r="UBW192" s="376"/>
      <c r="UBX192" s="319"/>
      <c r="UBY192" s="319"/>
      <c r="UBZ192" s="319"/>
      <c r="UCA192" s="333"/>
      <c r="UCB192" s="376"/>
      <c r="UCC192" s="376"/>
      <c r="UCD192" s="376"/>
      <c r="UCE192" s="321"/>
      <c r="UCF192" s="321"/>
      <c r="UCG192" s="321"/>
      <c r="UCH192" s="376"/>
      <c r="UCI192" s="321"/>
      <c r="UCJ192" s="321"/>
      <c r="UCK192" s="321"/>
      <c r="UCL192" s="321"/>
      <c r="UCM192" s="376"/>
      <c r="UCN192" s="319"/>
      <c r="UCO192" s="319"/>
      <c r="UCP192" s="319"/>
      <c r="UCQ192" s="333"/>
      <c r="UCR192" s="376"/>
      <c r="UCS192" s="376"/>
      <c r="UCT192" s="376"/>
      <c r="UCU192" s="321"/>
      <c r="UCV192" s="321"/>
      <c r="UCW192" s="321"/>
      <c r="UCX192" s="376"/>
      <c r="UCY192" s="321"/>
      <c r="UCZ192" s="321"/>
      <c r="UDA192" s="321"/>
      <c r="UDB192" s="321"/>
      <c r="UDC192" s="376"/>
      <c r="UDD192" s="319"/>
      <c r="UDE192" s="319"/>
      <c r="UDF192" s="319"/>
      <c r="UDG192" s="333"/>
      <c r="UDH192" s="376"/>
      <c r="UDI192" s="376"/>
      <c r="UDJ192" s="376"/>
      <c r="UDK192" s="321"/>
      <c r="UDL192" s="321"/>
      <c r="UDM192" s="321"/>
      <c r="UDN192" s="376"/>
      <c r="UDO192" s="321"/>
      <c r="UDP192" s="321"/>
      <c r="UDQ192" s="321"/>
      <c r="UDR192" s="321"/>
      <c r="UDS192" s="376"/>
      <c r="UDT192" s="319"/>
      <c r="UDU192" s="319"/>
      <c r="UDV192" s="319"/>
      <c r="UDW192" s="333"/>
      <c r="UDX192" s="376"/>
      <c r="UDY192" s="376"/>
      <c r="UDZ192" s="376"/>
      <c r="UEA192" s="321"/>
      <c r="UEB192" s="321"/>
      <c r="UEC192" s="321"/>
      <c r="UED192" s="376"/>
      <c r="UEE192" s="321"/>
      <c r="UEF192" s="321"/>
      <c r="UEG192" s="321"/>
      <c r="UEH192" s="321"/>
      <c r="UEI192" s="376"/>
      <c r="UEJ192" s="319"/>
      <c r="UEK192" s="319"/>
      <c r="UEL192" s="319"/>
      <c r="UEM192" s="333"/>
      <c r="UEN192" s="376"/>
      <c r="UEO192" s="376"/>
      <c r="UEP192" s="376"/>
      <c r="UEQ192" s="321"/>
      <c r="UER192" s="321"/>
      <c r="UES192" s="321"/>
      <c r="UET192" s="376"/>
      <c r="UEU192" s="321"/>
      <c r="UEV192" s="321"/>
      <c r="UEW192" s="321"/>
      <c r="UEX192" s="321"/>
      <c r="UEY192" s="376"/>
      <c r="UEZ192" s="319"/>
      <c r="UFA192" s="319"/>
      <c r="UFB192" s="319"/>
      <c r="UFC192" s="333"/>
      <c r="UFD192" s="376"/>
      <c r="UFE192" s="376"/>
      <c r="UFF192" s="376"/>
      <c r="UFG192" s="321"/>
      <c r="UFH192" s="321"/>
      <c r="UFI192" s="321"/>
      <c r="UFJ192" s="376"/>
      <c r="UFK192" s="321"/>
      <c r="UFL192" s="321"/>
      <c r="UFM192" s="321"/>
      <c r="UFN192" s="321"/>
      <c r="UFO192" s="376"/>
      <c r="UFP192" s="319"/>
      <c r="UFQ192" s="319"/>
      <c r="UFR192" s="319"/>
      <c r="UFS192" s="333"/>
      <c r="UFT192" s="376"/>
      <c r="UFU192" s="376"/>
      <c r="UFV192" s="376"/>
      <c r="UFW192" s="321"/>
      <c r="UFX192" s="321"/>
      <c r="UFY192" s="321"/>
      <c r="UFZ192" s="376"/>
      <c r="UGA192" s="321"/>
      <c r="UGB192" s="321"/>
      <c r="UGC192" s="321"/>
      <c r="UGD192" s="321"/>
      <c r="UGE192" s="376"/>
      <c r="UGF192" s="319"/>
      <c r="UGG192" s="319"/>
      <c r="UGH192" s="319"/>
      <c r="UGI192" s="333"/>
      <c r="UGJ192" s="376"/>
      <c r="UGK192" s="376"/>
      <c r="UGL192" s="376"/>
      <c r="UGM192" s="321"/>
      <c r="UGN192" s="321"/>
      <c r="UGO192" s="321"/>
      <c r="UGP192" s="376"/>
      <c r="UGQ192" s="321"/>
      <c r="UGR192" s="321"/>
      <c r="UGS192" s="321"/>
      <c r="UGT192" s="321"/>
      <c r="UGU192" s="376"/>
      <c r="UGV192" s="319"/>
      <c r="UGW192" s="319"/>
      <c r="UGX192" s="319"/>
      <c r="UGY192" s="333"/>
      <c r="UGZ192" s="376"/>
      <c r="UHA192" s="376"/>
      <c r="UHB192" s="376"/>
      <c r="UHC192" s="321"/>
      <c r="UHD192" s="321"/>
      <c r="UHE192" s="321"/>
      <c r="UHF192" s="376"/>
      <c r="UHG192" s="321"/>
      <c r="UHH192" s="321"/>
      <c r="UHI192" s="321"/>
      <c r="UHJ192" s="321"/>
      <c r="UHK192" s="376"/>
      <c r="UHL192" s="319"/>
      <c r="UHM192" s="319"/>
      <c r="UHN192" s="319"/>
      <c r="UHO192" s="333"/>
      <c r="UHP192" s="376"/>
      <c r="UHQ192" s="376"/>
      <c r="UHR192" s="376"/>
      <c r="UHS192" s="321"/>
      <c r="UHT192" s="321"/>
      <c r="UHU192" s="321"/>
      <c r="UHV192" s="376"/>
      <c r="UHW192" s="321"/>
      <c r="UHX192" s="321"/>
      <c r="UHY192" s="321"/>
      <c r="UHZ192" s="321"/>
      <c r="UIA192" s="376"/>
      <c r="UIB192" s="319"/>
      <c r="UIC192" s="319"/>
      <c r="UID192" s="319"/>
      <c r="UIE192" s="333"/>
      <c r="UIF192" s="376"/>
      <c r="UIG192" s="376"/>
      <c r="UIH192" s="376"/>
      <c r="UII192" s="321"/>
      <c r="UIJ192" s="321"/>
      <c r="UIK192" s="321"/>
      <c r="UIL192" s="376"/>
      <c r="UIM192" s="321"/>
      <c r="UIN192" s="321"/>
      <c r="UIO192" s="321"/>
      <c r="UIP192" s="321"/>
      <c r="UIQ192" s="376"/>
      <c r="UIR192" s="319"/>
      <c r="UIS192" s="319"/>
      <c r="UIT192" s="319"/>
      <c r="UIU192" s="333"/>
      <c r="UIV192" s="376"/>
      <c r="UIW192" s="376"/>
      <c r="UIX192" s="376"/>
      <c r="UIY192" s="321"/>
      <c r="UIZ192" s="321"/>
      <c r="UJA192" s="321"/>
      <c r="UJB192" s="376"/>
      <c r="UJC192" s="321"/>
      <c r="UJD192" s="321"/>
      <c r="UJE192" s="321"/>
      <c r="UJF192" s="321"/>
      <c r="UJG192" s="376"/>
      <c r="UJH192" s="319"/>
      <c r="UJI192" s="319"/>
      <c r="UJJ192" s="319"/>
      <c r="UJK192" s="333"/>
      <c r="UJL192" s="376"/>
      <c r="UJM192" s="376"/>
      <c r="UJN192" s="376"/>
      <c r="UJO192" s="321"/>
      <c r="UJP192" s="321"/>
      <c r="UJQ192" s="321"/>
      <c r="UJR192" s="376"/>
      <c r="UJS192" s="321"/>
      <c r="UJT192" s="321"/>
      <c r="UJU192" s="321"/>
      <c r="UJV192" s="321"/>
      <c r="UJW192" s="376"/>
      <c r="UJX192" s="319"/>
      <c r="UJY192" s="319"/>
      <c r="UJZ192" s="319"/>
      <c r="UKA192" s="333"/>
      <c r="UKB192" s="376"/>
      <c r="UKC192" s="376"/>
      <c r="UKD192" s="376"/>
      <c r="UKE192" s="321"/>
      <c r="UKF192" s="321"/>
      <c r="UKG192" s="321"/>
      <c r="UKH192" s="376"/>
      <c r="UKI192" s="321"/>
      <c r="UKJ192" s="321"/>
      <c r="UKK192" s="321"/>
      <c r="UKL192" s="321"/>
      <c r="UKM192" s="376"/>
      <c r="UKN192" s="319"/>
      <c r="UKO192" s="319"/>
      <c r="UKP192" s="319"/>
      <c r="UKQ192" s="333"/>
      <c r="UKR192" s="376"/>
      <c r="UKS192" s="376"/>
      <c r="UKT192" s="376"/>
      <c r="UKU192" s="321"/>
      <c r="UKV192" s="321"/>
      <c r="UKW192" s="321"/>
      <c r="UKX192" s="376"/>
      <c r="UKY192" s="321"/>
      <c r="UKZ192" s="321"/>
      <c r="ULA192" s="321"/>
      <c r="ULB192" s="321"/>
      <c r="ULC192" s="376"/>
      <c r="ULD192" s="319"/>
      <c r="ULE192" s="319"/>
      <c r="ULF192" s="319"/>
      <c r="ULG192" s="333"/>
      <c r="ULH192" s="376"/>
      <c r="ULI192" s="376"/>
      <c r="ULJ192" s="376"/>
      <c r="ULK192" s="321"/>
      <c r="ULL192" s="321"/>
      <c r="ULM192" s="321"/>
      <c r="ULN192" s="376"/>
      <c r="ULO192" s="321"/>
      <c r="ULP192" s="321"/>
      <c r="ULQ192" s="321"/>
      <c r="ULR192" s="321"/>
      <c r="ULS192" s="376"/>
      <c r="ULT192" s="319"/>
      <c r="ULU192" s="319"/>
      <c r="ULV192" s="319"/>
      <c r="ULW192" s="333"/>
      <c r="ULX192" s="376"/>
      <c r="ULY192" s="376"/>
      <c r="ULZ192" s="376"/>
      <c r="UMA192" s="321"/>
      <c r="UMB192" s="321"/>
      <c r="UMC192" s="321"/>
      <c r="UMD192" s="376"/>
      <c r="UME192" s="321"/>
      <c r="UMF192" s="321"/>
      <c r="UMG192" s="321"/>
      <c r="UMH192" s="321"/>
      <c r="UMI192" s="376"/>
      <c r="UMJ192" s="319"/>
      <c r="UMK192" s="319"/>
      <c r="UML192" s="319"/>
      <c r="UMM192" s="333"/>
      <c r="UMN192" s="376"/>
      <c r="UMO192" s="376"/>
      <c r="UMP192" s="376"/>
      <c r="UMQ192" s="321"/>
      <c r="UMR192" s="321"/>
      <c r="UMS192" s="321"/>
      <c r="UMT192" s="376"/>
      <c r="UMU192" s="321"/>
      <c r="UMV192" s="321"/>
      <c r="UMW192" s="321"/>
      <c r="UMX192" s="321"/>
      <c r="UMY192" s="376"/>
      <c r="UMZ192" s="319"/>
      <c r="UNA192" s="319"/>
      <c r="UNB192" s="319"/>
      <c r="UNC192" s="333"/>
      <c r="UND192" s="376"/>
      <c r="UNE192" s="376"/>
      <c r="UNF192" s="376"/>
      <c r="UNG192" s="321"/>
      <c r="UNH192" s="321"/>
      <c r="UNI192" s="321"/>
      <c r="UNJ192" s="376"/>
      <c r="UNK192" s="321"/>
      <c r="UNL192" s="321"/>
      <c r="UNM192" s="321"/>
      <c r="UNN192" s="321"/>
      <c r="UNO192" s="376"/>
      <c r="UNP192" s="319"/>
      <c r="UNQ192" s="319"/>
      <c r="UNR192" s="319"/>
      <c r="UNS192" s="333"/>
      <c r="UNT192" s="376"/>
      <c r="UNU192" s="376"/>
      <c r="UNV192" s="376"/>
      <c r="UNW192" s="321"/>
      <c r="UNX192" s="321"/>
      <c r="UNY192" s="321"/>
      <c r="UNZ192" s="376"/>
      <c r="UOA192" s="321"/>
      <c r="UOB192" s="321"/>
      <c r="UOC192" s="321"/>
      <c r="UOD192" s="321"/>
      <c r="UOE192" s="376"/>
      <c r="UOF192" s="319"/>
      <c r="UOG192" s="319"/>
      <c r="UOH192" s="319"/>
      <c r="UOI192" s="333"/>
      <c r="UOJ192" s="376"/>
      <c r="UOK192" s="376"/>
      <c r="UOL192" s="376"/>
      <c r="UOM192" s="321"/>
      <c r="UON192" s="321"/>
      <c r="UOO192" s="321"/>
      <c r="UOP192" s="376"/>
      <c r="UOQ192" s="321"/>
      <c r="UOR192" s="321"/>
      <c r="UOS192" s="321"/>
      <c r="UOT192" s="321"/>
      <c r="UOU192" s="376"/>
      <c r="UOV192" s="319"/>
      <c r="UOW192" s="319"/>
      <c r="UOX192" s="319"/>
      <c r="UOY192" s="333"/>
      <c r="UOZ192" s="376"/>
      <c r="UPA192" s="376"/>
      <c r="UPB192" s="376"/>
      <c r="UPC192" s="321"/>
      <c r="UPD192" s="321"/>
      <c r="UPE192" s="321"/>
      <c r="UPF192" s="376"/>
      <c r="UPG192" s="321"/>
      <c r="UPH192" s="321"/>
      <c r="UPI192" s="321"/>
      <c r="UPJ192" s="321"/>
      <c r="UPK192" s="376"/>
      <c r="UPL192" s="319"/>
      <c r="UPM192" s="319"/>
      <c r="UPN192" s="319"/>
      <c r="UPO192" s="333"/>
      <c r="UPP192" s="376"/>
      <c r="UPQ192" s="376"/>
      <c r="UPR192" s="376"/>
      <c r="UPS192" s="321"/>
      <c r="UPT192" s="321"/>
      <c r="UPU192" s="321"/>
      <c r="UPV192" s="376"/>
      <c r="UPW192" s="321"/>
      <c r="UPX192" s="321"/>
      <c r="UPY192" s="321"/>
      <c r="UPZ192" s="321"/>
      <c r="UQA192" s="376"/>
      <c r="UQB192" s="319"/>
      <c r="UQC192" s="319"/>
      <c r="UQD192" s="319"/>
      <c r="UQE192" s="333"/>
      <c r="UQF192" s="376"/>
      <c r="UQG192" s="376"/>
      <c r="UQH192" s="376"/>
      <c r="UQI192" s="321"/>
      <c r="UQJ192" s="321"/>
      <c r="UQK192" s="321"/>
      <c r="UQL192" s="376"/>
      <c r="UQM192" s="321"/>
      <c r="UQN192" s="321"/>
      <c r="UQO192" s="321"/>
      <c r="UQP192" s="321"/>
      <c r="UQQ192" s="376"/>
      <c r="UQR192" s="319"/>
      <c r="UQS192" s="319"/>
      <c r="UQT192" s="319"/>
      <c r="UQU192" s="333"/>
      <c r="UQV192" s="376"/>
      <c r="UQW192" s="376"/>
      <c r="UQX192" s="376"/>
      <c r="UQY192" s="321"/>
      <c r="UQZ192" s="321"/>
      <c r="URA192" s="321"/>
      <c r="URB192" s="376"/>
      <c r="URC192" s="321"/>
      <c r="URD192" s="321"/>
      <c r="URE192" s="321"/>
      <c r="URF192" s="321"/>
      <c r="URG192" s="376"/>
      <c r="URH192" s="319"/>
      <c r="URI192" s="319"/>
      <c r="URJ192" s="319"/>
      <c r="URK192" s="333"/>
      <c r="URL192" s="376"/>
      <c r="URM192" s="376"/>
      <c r="URN192" s="376"/>
      <c r="URO192" s="321"/>
      <c r="URP192" s="321"/>
      <c r="URQ192" s="321"/>
      <c r="URR192" s="376"/>
      <c r="URS192" s="321"/>
      <c r="URT192" s="321"/>
      <c r="URU192" s="321"/>
      <c r="URV192" s="321"/>
      <c r="URW192" s="376"/>
      <c r="URX192" s="319"/>
      <c r="URY192" s="319"/>
      <c r="URZ192" s="319"/>
      <c r="USA192" s="333"/>
      <c r="USB192" s="376"/>
      <c r="USC192" s="376"/>
      <c r="USD192" s="376"/>
      <c r="USE192" s="321"/>
      <c r="USF192" s="321"/>
      <c r="USG192" s="321"/>
      <c r="USH192" s="376"/>
      <c r="USI192" s="321"/>
      <c r="USJ192" s="321"/>
      <c r="USK192" s="321"/>
      <c r="USL192" s="321"/>
      <c r="USM192" s="376"/>
      <c r="USN192" s="319"/>
      <c r="USO192" s="319"/>
      <c r="USP192" s="319"/>
      <c r="USQ192" s="333"/>
      <c r="USR192" s="376"/>
      <c r="USS192" s="376"/>
      <c r="UST192" s="376"/>
      <c r="USU192" s="321"/>
      <c r="USV192" s="321"/>
      <c r="USW192" s="321"/>
      <c r="USX192" s="376"/>
      <c r="USY192" s="321"/>
      <c r="USZ192" s="321"/>
      <c r="UTA192" s="321"/>
      <c r="UTB192" s="321"/>
      <c r="UTC192" s="376"/>
      <c r="UTD192" s="319"/>
      <c r="UTE192" s="319"/>
      <c r="UTF192" s="319"/>
      <c r="UTG192" s="333"/>
      <c r="UTH192" s="376"/>
      <c r="UTI192" s="376"/>
      <c r="UTJ192" s="376"/>
      <c r="UTK192" s="321"/>
      <c r="UTL192" s="321"/>
      <c r="UTM192" s="321"/>
      <c r="UTN192" s="376"/>
      <c r="UTO192" s="321"/>
      <c r="UTP192" s="321"/>
      <c r="UTQ192" s="321"/>
      <c r="UTR192" s="321"/>
      <c r="UTS192" s="376"/>
      <c r="UTT192" s="319"/>
      <c r="UTU192" s="319"/>
      <c r="UTV192" s="319"/>
      <c r="UTW192" s="333"/>
      <c r="UTX192" s="376"/>
      <c r="UTY192" s="376"/>
      <c r="UTZ192" s="376"/>
      <c r="UUA192" s="321"/>
      <c r="UUB192" s="321"/>
      <c r="UUC192" s="321"/>
      <c r="UUD192" s="376"/>
      <c r="UUE192" s="321"/>
      <c r="UUF192" s="321"/>
      <c r="UUG192" s="321"/>
      <c r="UUH192" s="321"/>
      <c r="UUI192" s="376"/>
      <c r="UUJ192" s="319"/>
      <c r="UUK192" s="319"/>
      <c r="UUL192" s="319"/>
      <c r="UUM192" s="333"/>
      <c r="UUN192" s="376"/>
      <c r="UUO192" s="376"/>
      <c r="UUP192" s="376"/>
      <c r="UUQ192" s="321"/>
      <c r="UUR192" s="321"/>
      <c r="UUS192" s="321"/>
      <c r="UUT192" s="376"/>
      <c r="UUU192" s="321"/>
      <c r="UUV192" s="321"/>
      <c r="UUW192" s="321"/>
      <c r="UUX192" s="321"/>
      <c r="UUY192" s="376"/>
      <c r="UUZ192" s="319"/>
      <c r="UVA192" s="319"/>
      <c r="UVB192" s="319"/>
      <c r="UVC192" s="333"/>
      <c r="UVD192" s="376"/>
      <c r="UVE192" s="376"/>
      <c r="UVF192" s="376"/>
      <c r="UVG192" s="321"/>
      <c r="UVH192" s="321"/>
      <c r="UVI192" s="321"/>
      <c r="UVJ192" s="376"/>
      <c r="UVK192" s="321"/>
      <c r="UVL192" s="321"/>
      <c r="UVM192" s="321"/>
      <c r="UVN192" s="321"/>
      <c r="UVO192" s="376"/>
      <c r="UVP192" s="319"/>
      <c r="UVQ192" s="319"/>
      <c r="UVR192" s="319"/>
      <c r="UVS192" s="333"/>
      <c r="UVT192" s="376"/>
      <c r="UVU192" s="376"/>
      <c r="UVV192" s="376"/>
      <c r="UVW192" s="321"/>
      <c r="UVX192" s="321"/>
      <c r="UVY192" s="321"/>
      <c r="UVZ192" s="376"/>
      <c r="UWA192" s="321"/>
      <c r="UWB192" s="321"/>
      <c r="UWC192" s="321"/>
      <c r="UWD192" s="321"/>
      <c r="UWE192" s="376"/>
      <c r="UWF192" s="319"/>
      <c r="UWG192" s="319"/>
      <c r="UWH192" s="319"/>
      <c r="UWI192" s="333"/>
      <c r="UWJ192" s="376"/>
      <c r="UWK192" s="376"/>
      <c r="UWL192" s="376"/>
      <c r="UWM192" s="321"/>
      <c r="UWN192" s="321"/>
      <c r="UWO192" s="321"/>
      <c r="UWP192" s="376"/>
      <c r="UWQ192" s="321"/>
      <c r="UWR192" s="321"/>
      <c r="UWS192" s="321"/>
      <c r="UWT192" s="321"/>
      <c r="UWU192" s="376"/>
      <c r="UWV192" s="319"/>
      <c r="UWW192" s="319"/>
      <c r="UWX192" s="319"/>
      <c r="UWY192" s="333"/>
      <c r="UWZ192" s="376"/>
      <c r="UXA192" s="376"/>
      <c r="UXB192" s="376"/>
      <c r="UXC192" s="321"/>
      <c r="UXD192" s="321"/>
      <c r="UXE192" s="321"/>
      <c r="UXF192" s="376"/>
      <c r="UXG192" s="321"/>
      <c r="UXH192" s="321"/>
      <c r="UXI192" s="321"/>
      <c r="UXJ192" s="321"/>
      <c r="UXK192" s="376"/>
      <c r="UXL192" s="319"/>
      <c r="UXM192" s="319"/>
      <c r="UXN192" s="319"/>
      <c r="UXO192" s="333"/>
      <c r="UXP192" s="376"/>
      <c r="UXQ192" s="376"/>
      <c r="UXR192" s="376"/>
      <c r="UXS192" s="321"/>
      <c r="UXT192" s="321"/>
      <c r="UXU192" s="321"/>
      <c r="UXV192" s="376"/>
      <c r="UXW192" s="321"/>
      <c r="UXX192" s="321"/>
      <c r="UXY192" s="321"/>
      <c r="UXZ192" s="321"/>
      <c r="UYA192" s="376"/>
      <c r="UYB192" s="319"/>
      <c r="UYC192" s="319"/>
      <c r="UYD192" s="319"/>
      <c r="UYE192" s="333"/>
      <c r="UYF192" s="376"/>
      <c r="UYG192" s="376"/>
      <c r="UYH192" s="376"/>
      <c r="UYI192" s="321"/>
      <c r="UYJ192" s="321"/>
      <c r="UYK192" s="321"/>
      <c r="UYL192" s="376"/>
      <c r="UYM192" s="321"/>
      <c r="UYN192" s="321"/>
      <c r="UYO192" s="321"/>
      <c r="UYP192" s="321"/>
      <c r="UYQ192" s="376"/>
      <c r="UYR192" s="319"/>
      <c r="UYS192" s="319"/>
      <c r="UYT192" s="319"/>
      <c r="UYU192" s="333"/>
      <c r="UYV192" s="376"/>
      <c r="UYW192" s="376"/>
      <c r="UYX192" s="376"/>
      <c r="UYY192" s="321"/>
      <c r="UYZ192" s="321"/>
      <c r="UZA192" s="321"/>
      <c r="UZB192" s="376"/>
      <c r="UZC192" s="321"/>
      <c r="UZD192" s="321"/>
      <c r="UZE192" s="321"/>
      <c r="UZF192" s="321"/>
      <c r="UZG192" s="376"/>
      <c r="UZH192" s="319"/>
      <c r="UZI192" s="319"/>
      <c r="UZJ192" s="319"/>
      <c r="UZK192" s="333"/>
      <c r="UZL192" s="376"/>
      <c r="UZM192" s="376"/>
      <c r="UZN192" s="376"/>
      <c r="UZO192" s="321"/>
      <c r="UZP192" s="321"/>
      <c r="UZQ192" s="321"/>
      <c r="UZR192" s="376"/>
      <c r="UZS192" s="321"/>
      <c r="UZT192" s="321"/>
      <c r="UZU192" s="321"/>
      <c r="UZV192" s="321"/>
      <c r="UZW192" s="376"/>
      <c r="UZX192" s="319"/>
      <c r="UZY192" s="319"/>
      <c r="UZZ192" s="319"/>
      <c r="VAA192" s="333"/>
      <c r="VAB192" s="376"/>
      <c r="VAC192" s="376"/>
      <c r="VAD192" s="376"/>
      <c r="VAE192" s="321"/>
      <c r="VAF192" s="321"/>
      <c r="VAG192" s="321"/>
      <c r="VAH192" s="376"/>
      <c r="VAI192" s="321"/>
      <c r="VAJ192" s="321"/>
      <c r="VAK192" s="321"/>
      <c r="VAL192" s="321"/>
      <c r="VAM192" s="376"/>
      <c r="VAN192" s="319"/>
      <c r="VAO192" s="319"/>
      <c r="VAP192" s="319"/>
      <c r="VAQ192" s="333"/>
      <c r="VAR192" s="376"/>
      <c r="VAS192" s="376"/>
      <c r="VAT192" s="376"/>
      <c r="VAU192" s="321"/>
      <c r="VAV192" s="321"/>
      <c r="VAW192" s="321"/>
      <c r="VAX192" s="376"/>
      <c r="VAY192" s="321"/>
      <c r="VAZ192" s="321"/>
      <c r="VBA192" s="321"/>
      <c r="VBB192" s="321"/>
      <c r="VBC192" s="376"/>
      <c r="VBD192" s="319"/>
      <c r="VBE192" s="319"/>
      <c r="VBF192" s="319"/>
      <c r="VBG192" s="333"/>
      <c r="VBH192" s="376"/>
      <c r="VBI192" s="376"/>
      <c r="VBJ192" s="376"/>
      <c r="VBK192" s="321"/>
      <c r="VBL192" s="321"/>
      <c r="VBM192" s="321"/>
      <c r="VBN192" s="376"/>
      <c r="VBO192" s="321"/>
      <c r="VBP192" s="321"/>
      <c r="VBQ192" s="321"/>
      <c r="VBR192" s="321"/>
      <c r="VBS192" s="376"/>
      <c r="VBT192" s="319"/>
      <c r="VBU192" s="319"/>
      <c r="VBV192" s="319"/>
      <c r="VBW192" s="333"/>
      <c r="VBX192" s="376"/>
      <c r="VBY192" s="376"/>
      <c r="VBZ192" s="376"/>
      <c r="VCA192" s="321"/>
      <c r="VCB192" s="321"/>
      <c r="VCC192" s="321"/>
      <c r="VCD192" s="376"/>
      <c r="VCE192" s="321"/>
      <c r="VCF192" s="321"/>
      <c r="VCG192" s="321"/>
      <c r="VCH192" s="321"/>
      <c r="VCI192" s="376"/>
      <c r="VCJ192" s="319"/>
      <c r="VCK192" s="319"/>
      <c r="VCL192" s="319"/>
      <c r="VCM192" s="333"/>
      <c r="VCN192" s="376"/>
      <c r="VCO192" s="376"/>
      <c r="VCP192" s="376"/>
      <c r="VCQ192" s="321"/>
      <c r="VCR192" s="321"/>
      <c r="VCS192" s="321"/>
      <c r="VCT192" s="376"/>
      <c r="VCU192" s="321"/>
      <c r="VCV192" s="321"/>
      <c r="VCW192" s="321"/>
      <c r="VCX192" s="321"/>
      <c r="VCY192" s="376"/>
      <c r="VCZ192" s="319"/>
      <c r="VDA192" s="319"/>
      <c r="VDB192" s="319"/>
      <c r="VDC192" s="333"/>
      <c r="VDD192" s="376"/>
      <c r="VDE192" s="376"/>
      <c r="VDF192" s="376"/>
      <c r="VDG192" s="321"/>
      <c r="VDH192" s="321"/>
      <c r="VDI192" s="321"/>
      <c r="VDJ192" s="376"/>
      <c r="VDK192" s="321"/>
      <c r="VDL192" s="321"/>
      <c r="VDM192" s="321"/>
      <c r="VDN192" s="321"/>
      <c r="VDO192" s="376"/>
      <c r="VDP192" s="319"/>
      <c r="VDQ192" s="319"/>
      <c r="VDR192" s="319"/>
      <c r="VDS192" s="333"/>
      <c r="VDT192" s="376"/>
      <c r="VDU192" s="376"/>
      <c r="VDV192" s="376"/>
      <c r="VDW192" s="321"/>
      <c r="VDX192" s="321"/>
      <c r="VDY192" s="321"/>
      <c r="VDZ192" s="376"/>
      <c r="VEA192" s="321"/>
      <c r="VEB192" s="321"/>
      <c r="VEC192" s="321"/>
      <c r="VED192" s="321"/>
      <c r="VEE192" s="376"/>
      <c r="VEF192" s="319"/>
      <c r="VEG192" s="319"/>
      <c r="VEH192" s="319"/>
      <c r="VEI192" s="333"/>
      <c r="VEJ192" s="376"/>
      <c r="VEK192" s="376"/>
      <c r="VEL192" s="376"/>
      <c r="VEM192" s="321"/>
      <c r="VEN192" s="321"/>
      <c r="VEO192" s="321"/>
      <c r="VEP192" s="376"/>
      <c r="VEQ192" s="321"/>
      <c r="VER192" s="321"/>
      <c r="VES192" s="321"/>
      <c r="VET192" s="321"/>
      <c r="VEU192" s="376"/>
      <c r="VEV192" s="319"/>
      <c r="VEW192" s="319"/>
      <c r="VEX192" s="319"/>
      <c r="VEY192" s="333"/>
      <c r="VEZ192" s="376"/>
      <c r="VFA192" s="376"/>
      <c r="VFB192" s="376"/>
      <c r="VFC192" s="321"/>
      <c r="VFD192" s="321"/>
      <c r="VFE192" s="321"/>
      <c r="VFF192" s="376"/>
      <c r="VFG192" s="321"/>
      <c r="VFH192" s="321"/>
      <c r="VFI192" s="321"/>
      <c r="VFJ192" s="321"/>
      <c r="VFK192" s="376"/>
      <c r="VFL192" s="319"/>
      <c r="VFM192" s="319"/>
      <c r="VFN192" s="319"/>
      <c r="VFO192" s="333"/>
      <c r="VFP192" s="376"/>
      <c r="VFQ192" s="376"/>
      <c r="VFR192" s="376"/>
      <c r="VFS192" s="321"/>
      <c r="VFT192" s="321"/>
      <c r="VFU192" s="321"/>
      <c r="VFV192" s="376"/>
      <c r="VFW192" s="321"/>
      <c r="VFX192" s="321"/>
      <c r="VFY192" s="321"/>
      <c r="VFZ192" s="321"/>
      <c r="VGA192" s="376"/>
      <c r="VGB192" s="319"/>
      <c r="VGC192" s="319"/>
      <c r="VGD192" s="319"/>
      <c r="VGE192" s="333"/>
      <c r="VGF192" s="376"/>
      <c r="VGG192" s="376"/>
      <c r="VGH192" s="376"/>
      <c r="VGI192" s="321"/>
      <c r="VGJ192" s="321"/>
      <c r="VGK192" s="321"/>
      <c r="VGL192" s="376"/>
      <c r="VGM192" s="321"/>
      <c r="VGN192" s="321"/>
      <c r="VGO192" s="321"/>
      <c r="VGP192" s="321"/>
      <c r="VGQ192" s="376"/>
      <c r="VGR192" s="319"/>
      <c r="VGS192" s="319"/>
      <c r="VGT192" s="319"/>
      <c r="VGU192" s="333"/>
      <c r="VGV192" s="376"/>
      <c r="VGW192" s="376"/>
      <c r="VGX192" s="376"/>
      <c r="VGY192" s="321"/>
      <c r="VGZ192" s="321"/>
      <c r="VHA192" s="321"/>
      <c r="VHB192" s="376"/>
      <c r="VHC192" s="321"/>
      <c r="VHD192" s="321"/>
      <c r="VHE192" s="321"/>
      <c r="VHF192" s="321"/>
      <c r="VHG192" s="376"/>
      <c r="VHH192" s="319"/>
      <c r="VHI192" s="319"/>
      <c r="VHJ192" s="319"/>
      <c r="VHK192" s="333"/>
      <c r="VHL192" s="376"/>
      <c r="VHM192" s="376"/>
      <c r="VHN192" s="376"/>
      <c r="VHO192" s="321"/>
      <c r="VHP192" s="321"/>
      <c r="VHQ192" s="321"/>
      <c r="VHR192" s="376"/>
      <c r="VHS192" s="321"/>
      <c r="VHT192" s="321"/>
      <c r="VHU192" s="321"/>
      <c r="VHV192" s="321"/>
      <c r="VHW192" s="376"/>
      <c r="VHX192" s="319"/>
      <c r="VHY192" s="319"/>
      <c r="VHZ192" s="319"/>
      <c r="VIA192" s="333"/>
      <c r="VIB192" s="376"/>
      <c r="VIC192" s="376"/>
      <c r="VID192" s="376"/>
      <c r="VIE192" s="321"/>
      <c r="VIF192" s="321"/>
      <c r="VIG192" s="321"/>
      <c r="VIH192" s="376"/>
      <c r="VII192" s="321"/>
      <c r="VIJ192" s="321"/>
      <c r="VIK192" s="321"/>
      <c r="VIL192" s="321"/>
      <c r="VIM192" s="376"/>
      <c r="VIN192" s="319"/>
      <c r="VIO192" s="319"/>
      <c r="VIP192" s="319"/>
      <c r="VIQ192" s="333"/>
      <c r="VIR192" s="376"/>
      <c r="VIS192" s="376"/>
      <c r="VIT192" s="376"/>
      <c r="VIU192" s="321"/>
      <c r="VIV192" s="321"/>
      <c r="VIW192" s="321"/>
      <c r="VIX192" s="376"/>
      <c r="VIY192" s="321"/>
      <c r="VIZ192" s="321"/>
      <c r="VJA192" s="321"/>
      <c r="VJB192" s="321"/>
      <c r="VJC192" s="376"/>
      <c r="VJD192" s="319"/>
      <c r="VJE192" s="319"/>
      <c r="VJF192" s="319"/>
      <c r="VJG192" s="333"/>
      <c r="VJH192" s="376"/>
      <c r="VJI192" s="376"/>
      <c r="VJJ192" s="376"/>
      <c r="VJK192" s="321"/>
      <c r="VJL192" s="321"/>
      <c r="VJM192" s="321"/>
      <c r="VJN192" s="376"/>
      <c r="VJO192" s="321"/>
      <c r="VJP192" s="321"/>
      <c r="VJQ192" s="321"/>
      <c r="VJR192" s="321"/>
      <c r="VJS192" s="376"/>
      <c r="VJT192" s="319"/>
      <c r="VJU192" s="319"/>
      <c r="VJV192" s="319"/>
      <c r="VJW192" s="333"/>
      <c r="VJX192" s="376"/>
      <c r="VJY192" s="376"/>
      <c r="VJZ192" s="376"/>
      <c r="VKA192" s="321"/>
      <c r="VKB192" s="321"/>
      <c r="VKC192" s="321"/>
      <c r="VKD192" s="376"/>
      <c r="VKE192" s="321"/>
      <c r="VKF192" s="321"/>
      <c r="VKG192" s="321"/>
      <c r="VKH192" s="321"/>
      <c r="VKI192" s="376"/>
      <c r="VKJ192" s="319"/>
      <c r="VKK192" s="319"/>
      <c r="VKL192" s="319"/>
      <c r="VKM192" s="333"/>
      <c r="VKN192" s="376"/>
      <c r="VKO192" s="376"/>
      <c r="VKP192" s="376"/>
      <c r="VKQ192" s="321"/>
      <c r="VKR192" s="321"/>
      <c r="VKS192" s="321"/>
      <c r="VKT192" s="376"/>
      <c r="VKU192" s="321"/>
      <c r="VKV192" s="321"/>
      <c r="VKW192" s="321"/>
      <c r="VKX192" s="321"/>
      <c r="VKY192" s="376"/>
      <c r="VKZ192" s="319"/>
      <c r="VLA192" s="319"/>
      <c r="VLB192" s="319"/>
      <c r="VLC192" s="333"/>
      <c r="VLD192" s="376"/>
      <c r="VLE192" s="376"/>
      <c r="VLF192" s="376"/>
      <c r="VLG192" s="321"/>
      <c r="VLH192" s="321"/>
      <c r="VLI192" s="321"/>
      <c r="VLJ192" s="376"/>
      <c r="VLK192" s="321"/>
      <c r="VLL192" s="321"/>
      <c r="VLM192" s="321"/>
      <c r="VLN192" s="321"/>
      <c r="VLO192" s="376"/>
      <c r="VLP192" s="319"/>
      <c r="VLQ192" s="319"/>
      <c r="VLR192" s="319"/>
      <c r="VLS192" s="333"/>
      <c r="VLT192" s="376"/>
      <c r="VLU192" s="376"/>
      <c r="VLV192" s="376"/>
      <c r="VLW192" s="321"/>
      <c r="VLX192" s="321"/>
      <c r="VLY192" s="321"/>
      <c r="VLZ192" s="376"/>
      <c r="VMA192" s="321"/>
      <c r="VMB192" s="321"/>
      <c r="VMC192" s="321"/>
      <c r="VMD192" s="321"/>
      <c r="VME192" s="376"/>
      <c r="VMF192" s="319"/>
      <c r="VMG192" s="319"/>
      <c r="VMH192" s="319"/>
      <c r="VMI192" s="333"/>
      <c r="VMJ192" s="376"/>
      <c r="VMK192" s="376"/>
      <c r="VML192" s="376"/>
      <c r="VMM192" s="321"/>
      <c r="VMN192" s="321"/>
      <c r="VMO192" s="321"/>
      <c r="VMP192" s="376"/>
      <c r="VMQ192" s="321"/>
      <c r="VMR192" s="321"/>
      <c r="VMS192" s="321"/>
      <c r="VMT192" s="321"/>
      <c r="VMU192" s="376"/>
      <c r="VMV192" s="319"/>
      <c r="VMW192" s="319"/>
      <c r="VMX192" s="319"/>
      <c r="VMY192" s="333"/>
      <c r="VMZ192" s="376"/>
      <c r="VNA192" s="376"/>
      <c r="VNB192" s="376"/>
      <c r="VNC192" s="321"/>
      <c r="VND192" s="321"/>
      <c r="VNE192" s="321"/>
      <c r="VNF192" s="376"/>
      <c r="VNG192" s="321"/>
      <c r="VNH192" s="321"/>
      <c r="VNI192" s="321"/>
      <c r="VNJ192" s="321"/>
      <c r="VNK192" s="376"/>
      <c r="VNL192" s="319"/>
      <c r="VNM192" s="319"/>
      <c r="VNN192" s="319"/>
      <c r="VNO192" s="333"/>
      <c r="VNP192" s="376"/>
      <c r="VNQ192" s="376"/>
      <c r="VNR192" s="376"/>
      <c r="VNS192" s="321"/>
      <c r="VNT192" s="321"/>
      <c r="VNU192" s="321"/>
      <c r="VNV192" s="376"/>
      <c r="VNW192" s="321"/>
      <c r="VNX192" s="321"/>
      <c r="VNY192" s="321"/>
      <c r="VNZ192" s="321"/>
      <c r="VOA192" s="376"/>
      <c r="VOB192" s="319"/>
      <c r="VOC192" s="319"/>
      <c r="VOD192" s="319"/>
      <c r="VOE192" s="333"/>
      <c r="VOF192" s="376"/>
      <c r="VOG192" s="376"/>
      <c r="VOH192" s="376"/>
      <c r="VOI192" s="321"/>
      <c r="VOJ192" s="321"/>
      <c r="VOK192" s="321"/>
      <c r="VOL192" s="376"/>
      <c r="VOM192" s="321"/>
      <c r="VON192" s="321"/>
      <c r="VOO192" s="321"/>
      <c r="VOP192" s="321"/>
      <c r="VOQ192" s="376"/>
      <c r="VOR192" s="319"/>
      <c r="VOS192" s="319"/>
      <c r="VOT192" s="319"/>
      <c r="VOU192" s="333"/>
      <c r="VOV192" s="376"/>
      <c r="VOW192" s="376"/>
      <c r="VOX192" s="376"/>
      <c r="VOY192" s="321"/>
      <c r="VOZ192" s="321"/>
      <c r="VPA192" s="321"/>
      <c r="VPB192" s="376"/>
      <c r="VPC192" s="321"/>
      <c r="VPD192" s="321"/>
      <c r="VPE192" s="321"/>
      <c r="VPF192" s="321"/>
      <c r="VPG192" s="376"/>
      <c r="VPH192" s="319"/>
      <c r="VPI192" s="319"/>
      <c r="VPJ192" s="319"/>
      <c r="VPK192" s="333"/>
      <c r="VPL192" s="376"/>
      <c r="VPM192" s="376"/>
      <c r="VPN192" s="376"/>
      <c r="VPO192" s="321"/>
      <c r="VPP192" s="321"/>
      <c r="VPQ192" s="321"/>
      <c r="VPR192" s="376"/>
      <c r="VPS192" s="321"/>
      <c r="VPT192" s="321"/>
      <c r="VPU192" s="321"/>
      <c r="VPV192" s="321"/>
      <c r="VPW192" s="376"/>
      <c r="VPX192" s="319"/>
      <c r="VPY192" s="319"/>
      <c r="VPZ192" s="319"/>
      <c r="VQA192" s="333"/>
      <c r="VQB192" s="376"/>
      <c r="VQC192" s="376"/>
      <c r="VQD192" s="376"/>
      <c r="VQE192" s="321"/>
      <c r="VQF192" s="321"/>
      <c r="VQG192" s="321"/>
      <c r="VQH192" s="376"/>
      <c r="VQI192" s="321"/>
      <c r="VQJ192" s="321"/>
      <c r="VQK192" s="321"/>
      <c r="VQL192" s="321"/>
      <c r="VQM192" s="376"/>
      <c r="VQN192" s="319"/>
      <c r="VQO192" s="319"/>
      <c r="VQP192" s="319"/>
      <c r="VQQ192" s="333"/>
      <c r="VQR192" s="376"/>
      <c r="VQS192" s="376"/>
      <c r="VQT192" s="376"/>
      <c r="VQU192" s="321"/>
      <c r="VQV192" s="321"/>
      <c r="VQW192" s="321"/>
      <c r="VQX192" s="376"/>
      <c r="VQY192" s="321"/>
      <c r="VQZ192" s="321"/>
      <c r="VRA192" s="321"/>
      <c r="VRB192" s="321"/>
      <c r="VRC192" s="376"/>
      <c r="VRD192" s="319"/>
      <c r="VRE192" s="319"/>
      <c r="VRF192" s="319"/>
      <c r="VRG192" s="333"/>
      <c r="VRH192" s="376"/>
      <c r="VRI192" s="376"/>
      <c r="VRJ192" s="376"/>
      <c r="VRK192" s="321"/>
      <c r="VRL192" s="321"/>
      <c r="VRM192" s="321"/>
      <c r="VRN192" s="376"/>
      <c r="VRO192" s="321"/>
      <c r="VRP192" s="321"/>
      <c r="VRQ192" s="321"/>
      <c r="VRR192" s="321"/>
      <c r="VRS192" s="376"/>
      <c r="VRT192" s="319"/>
      <c r="VRU192" s="319"/>
      <c r="VRV192" s="319"/>
      <c r="VRW192" s="333"/>
      <c r="VRX192" s="376"/>
      <c r="VRY192" s="376"/>
      <c r="VRZ192" s="376"/>
      <c r="VSA192" s="321"/>
      <c r="VSB192" s="321"/>
      <c r="VSC192" s="321"/>
      <c r="VSD192" s="376"/>
      <c r="VSE192" s="321"/>
      <c r="VSF192" s="321"/>
      <c r="VSG192" s="321"/>
      <c r="VSH192" s="321"/>
      <c r="VSI192" s="376"/>
      <c r="VSJ192" s="319"/>
      <c r="VSK192" s="319"/>
      <c r="VSL192" s="319"/>
      <c r="VSM192" s="333"/>
      <c r="VSN192" s="376"/>
      <c r="VSO192" s="376"/>
      <c r="VSP192" s="376"/>
      <c r="VSQ192" s="321"/>
      <c r="VSR192" s="321"/>
      <c r="VSS192" s="321"/>
      <c r="VST192" s="376"/>
      <c r="VSU192" s="321"/>
      <c r="VSV192" s="321"/>
      <c r="VSW192" s="321"/>
      <c r="VSX192" s="321"/>
      <c r="VSY192" s="376"/>
      <c r="VSZ192" s="319"/>
      <c r="VTA192" s="319"/>
      <c r="VTB192" s="319"/>
      <c r="VTC192" s="333"/>
      <c r="VTD192" s="376"/>
      <c r="VTE192" s="376"/>
      <c r="VTF192" s="376"/>
      <c r="VTG192" s="321"/>
      <c r="VTH192" s="321"/>
      <c r="VTI192" s="321"/>
      <c r="VTJ192" s="376"/>
      <c r="VTK192" s="321"/>
      <c r="VTL192" s="321"/>
      <c r="VTM192" s="321"/>
      <c r="VTN192" s="321"/>
      <c r="VTO192" s="376"/>
      <c r="VTP192" s="319"/>
      <c r="VTQ192" s="319"/>
      <c r="VTR192" s="319"/>
      <c r="VTS192" s="333"/>
      <c r="VTT192" s="376"/>
      <c r="VTU192" s="376"/>
      <c r="VTV192" s="376"/>
      <c r="VTW192" s="321"/>
      <c r="VTX192" s="321"/>
      <c r="VTY192" s="321"/>
      <c r="VTZ192" s="376"/>
      <c r="VUA192" s="321"/>
      <c r="VUB192" s="321"/>
      <c r="VUC192" s="321"/>
      <c r="VUD192" s="321"/>
      <c r="VUE192" s="376"/>
      <c r="VUF192" s="319"/>
      <c r="VUG192" s="319"/>
      <c r="VUH192" s="319"/>
      <c r="VUI192" s="333"/>
      <c r="VUJ192" s="376"/>
      <c r="VUK192" s="376"/>
      <c r="VUL192" s="376"/>
      <c r="VUM192" s="321"/>
      <c r="VUN192" s="321"/>
      <c r="VUO192" s="321"/>
      <c r="VUP192" s="376"/>
      <c r="VUQ192" s="321"/>
      <c r="VUR192" s="321"/>
      <c r="VUS192" s="321"/>
      <c r="VUT192" s="321"/>
      <c r="VUU192" s="376"/>
      <c r="VUV192" s="319"/>
      <c r="VUW192" s="319"/>
      <c r="VUX192" s="319"/>
      <c r="VUY192" s="333"/>
      <c r="VUZ192" s="376"/>
      <c r="VVA192" s="376"/>
      <c r="VVB192" s="376"/>
      <c r="VVC192" s="321"/>
      <c r="VVD192" s="321"/>
      <c r="VVE192" s="321"/>
      <c r="VVF192" s="376"/>
      <c r="VVG192" s="321"/>
      <c r="VVH192" s="321"/>
      <c r="VVI192" s="321"/>
      <c r="VVJ192" s="321"/>
      <c r="VVK192" s="376"/>
      <c r="VVL192" s="319"/>
      <c r="VVM192" s="319"/>
      <c r="VVN192" s="319"/>
      <c r="VVO192" s="333"/>
      <c r="VVP192" s="376"/>
      <c r="VVQ192" s="376"/>
      <c r="VVR192" s="376"/>
      <c r="VVS192" s="321"/>
      <c r="VVT192" s="321"/>
      <c r="VVU192" s="321"/>
      <c r="VVV192" s="376"/>
      <c r="VVW192" s="321"/>
      <c r="VVX192" s="321"/>
      <c r="VVY192" s="321"/>
      <c r="VVZ192" s="321"/>
      <c r="VWA192" s="376"/>
      <c r="VWB192" s="319"/>
      <c r="VWC192" s="319"/>
      <c r="VWD192" s="319"/>
      <c r="VWE192" s="333"/>
      <c r="VWF192" s="376"/>
      <c r="VWG192" s="376"/>
      <c r="VWH192" s="376"/>
      <c r="VWI192" s="321"/>
      <c r="VWJ192" s="321"/>
      <c r="VWK192" s="321"/>
      <c r="VWL192" s="376"/>
      <c r="VWM192" s="321"/>
      <c r="VWN192" s="321"/>
      <c r="VWO192" s="321"/>
      <c r="VWP192" s="321"/>
      <c r="VWQ192" s="376"/>
      <c r="VWR192" s="319"/>
      <c r="VWS192" s="319"/>
      <c r="VWT192" s="319"/>
      <c r="VWU192" s="333"/>
      <c r="VWV192" s="376"/>
      <c r="VWW192" s="376"/>
      <c r="VWX192" s="376"/>
      <c r="VWY192" s="321"/>
      <c r="VWZ192" s="321"/>
      <c r="VXA192" s="321"/>
      <c r="VXB192" s="376"/>
      <c r="VXC192" s="321"/>
      <c r="VXD192" s="321"/>
      <c r="VXE192" s="321"/>
      <c r="VXF192" s="321"/>
      <c r="VXG192" s="376"/>
      <c r="VXH192" s="319"/>
      <c r="VXI192" s="319"/>
      <c r="VXJ192" s="319"/>
      <c r="VXK192" s="333"/>
      <c r="VXL192" s="376"/>
      <c r="VXM192" s="376"/>
      <c r="VXN192" s="376"/>
      <c r="VXO192" s="321"/>
      <c r="VXP192" s="321"/>
      <c r="VXQ192" s="321"/>
      <c r="VXR192" s="376"/>
      <c r="VXS192" s="321"/>
      <c r="VXT192" s="321"/>
      <c r="VXU192" s="321"/>
      <c r="VXV192" s="321"/>
      <c r="VXW192" s="376"/>
      <c r="VXX192" s="319"/>
      <c r="VXY192" s="319"/>
      <c r="VXZ192" s="319"/>
      <c r="VYA192" s="333"/>
      <c r="VYB192" s="376"/>
      <c r="VYC192" s="376"/>
      <c r="VYD192" s="376"/>
      <c r="VYE192" s="321"/>
      <c r="VYF192" s="321"/>
      <c r="VYG192" s="321"/>
      <c r="VYH192" s="376"/>
      <c r="VYI192" s="321"/>
      <c r="VYJ192" s="321"/>
      <c r="VYK192" s="321"/>
      <c r="VYL192" s="321"/>
      <c r="VYM192" s="376"/>
      <c r="VYN192" s="319"/>
      <c r="VYO192" s="319"/>
      <c r="VYP192" s="319"/>
      <c r="VYQ192" s="333"/>
      <c r="VYR192" s="376"/>
      <c r="VYS192" s="376"/>
      <c r="VYT192" s="376"/>
      <c r="VYU192" s="321"/>
      <c r="VYV192" s="321"/>
      <c r="VYW192" s="321"/>
      <c r="VYX192" s="376"/>
      <c r="VYY192" s="321"/>
      <c r="VYZ192" s="321"/>
      <c r="VZA192" s="321"/>
      <c r="VZB192" s="321"/>
      <c r="VZC192" s="376"/>
      <c r="VZD192" s="319"/>
      <c r="VZE192" s="319"/>
      <c r="VZF192" s="319"/>
      <c r="VZG192" s="333"/>
      <c r="VZH192" s="376"/>
      <c r="VZI192" s="376"/>
      <c r="VZJ192" s="376"/>
      <c r="VZK192" s="321"/>
      <c r="VZL192" s="321"/>
      <c r="VZM192" s="321"/>
      <c r="VZN192" s="376"/>
      <c r="VZO192" s="321"/>
      <c r="VZP192" s="321"/>
      <c r="VZQ192" s="321"/>
      <c r="VZR192" s="321"/>
      <c r="VZS192" s="376"/>
      <c r="VZT192" s="319"/>
      <c r="VZU192" s="319"/>
      <c r="VZV192" s="319"/>
      <c r="VZW192" s="333"/>
      <c r="VZX192" s="376"/>
      <c r="VZY192" s="376"/>
      <c r="VZZ192" s="376"/>
      <c r="WAA192" s="321"/>
      <c r="WAB192" s="321"/>
      <c r="WAC192" s="321"/>
      <c r="WAD192" s="376"/>
      <c r="WAE192" s="321"/>
      <c r="WAF192" s="321"/>
      <c r="WAG192" s="321"/>
      <c r="WAH192" s="321"/>
      <c r="WAI192" s="376"/>
      <c r="WAJ192" s="319"/>
      <c r="WAK192" s="319"/>
      <c r="WAL192" s="319"/>
      <c r="WAM192" s="333"/>
      <c r="WAN192" s="376"/>
      <c r="WAO192" s="376"/>
      <c r="WAP192" s="376"/>
      <c r="WAQ192" s="321"/>
      <c r="WAR192" s="321"/>
      <c r="WAS192" s="321"/>
      <c r="WAT192" s="376"/>
      <c r="WAU192" s="321"/>
      <c r="WAV192" s="321"/>
      <c r="WAW192" s="321"/>
      <c r="WAX192" s="321"/>
      <c r="WAY192" s="376"/>
      <c r="WAZ192" s="319"/>
      <c r="WBA192" s="319"/>
      <c r="WBB192" s="319"/>
      <c r="WBC192" s="333"/>
      <c r="WBD192" s="376"/>
      <c r="WBE192" s="376"/>
      <c r="WBF192" s="376"/>
      <c r="WBG192" s="321"/>
      <c r="WBH192" s="321"/>
      <c r="WBI192" s="321"/>
      <c r="WBJ192" s="376"/>
      <c r="WBK192" s="321"/>
      <c r="WBL192" s="321"/>
      <c r="WBM192" s="321"/>
      <c r="WBN192" s="321"/>
      <c r="WBO192" s="376"/>
      <c r="WBP192" s="319"/>
      <c r="WBQ192" s="319"/>
      <c r="WBR192" s="319"/>
      <c r="WBS192" s="333"/>
      <c r="WBT192" s="376"/>
      <c r="WBU192" s="376"/>
      <c r="WBV192" s="376"/>
      <c r="WBW192" s="321"/>
      <c r="WBX192" s="321"/>
      <c r="WBY192" s="321"/>
      <c r="WBZ192" s="376"/>
      <c r="WCA192" s="321"/>
      <c r="WCB192" s="321"/>
      <c r="WCC192" s="321"/>
      <c r="WCD192" s="321"/>
      <c r="WCE192" s="376"/>
      <c r="WCF192" s="319"/>
      <c r="WCG192" s="319"/>
      <c r="WCH192" s="319"/>
      <c r="WCI192" s="333"/>
      <c r="WCJ192" s="376"/>
      <c r="WCK192" s="376"/>
      <c r="WCL192" s="376"/>
      <c r="WCM192" s="321"/>
      <c r="WCN192" s="321"/>
      <c r="WCO192" s="321"/>
      <c r="WCP192" s="376"/>
      <c r="WCQ192" s="321"/>
      <c r="WCR192" s="321"/>
      <c r="WCS192" s="321"/>
      <c r="WCT192" s="321"/>
      <c r="WCU192" s="376"/>
      <c r="WCV192" s="319"/>
      <c r="WCW192" s="319"/>
      <c r="WCX192" s="319"/>
      <c r="WCY192" s="333"/>
      <c r="WCZ192" s="376"/>
      <c r="WDA192" s="376"/>
      <c r="WDB192" s="376"/>
      <c r="WDC192" s="321"/>
      <c r="WDD192" s="321"/>
      <c r="WDE192" s="321"/>
      <c r="WDF192" s="376"/>
      <c r="WDG192" s="321"/>
      <c r="WDH192" s="321"/>
      <c r="WDI192" s="321"/>
      <c r="WDJ192" s="321"/>
      <c r="WDK192" s="376"/>
      <c r="WDL192" s="319"/>
      <c r="WDM192" s="319"/>
      <c r="WDN192" s="319"/>
      <c r="WDO192" s="333"/>
      <c r="WDP192" s="376"/>
      <c r="WDQ192" s="376"/>
      <c r="WDR192" s="376"/>
      <c r="WDS192" s="321"/>
      <c r="WDT192" s="321"/>
      <c r="WDU192" s="321"/>
      <c r="WDV192" s="376"/>
      <c r="WDW192" s="321"/>
      <c r="WDX192" s="321"/>
      <c r="WDY192" s="321"/>
      <c r="WDZ192" s="321"/>
      <c r="WEA192" s="376"/>
      <c r="WEB192" s="319"/>
      <c r="WEC192" s="319"/>
      <c r="WED192" s="319"/>
      <c r="WEE192" s="333"/>
      <c r="WEF192" s="376"/>
      <c r="WEG192" s="376"/>
      <c r="WEH192" s="376"/>
      <c r="WEI192" s="321"/>
      <c r="WEJ192" s="321"/>
      <c r="WEK192" s="321"/>
      <c r="WEL192" s="376"/>
      <c r="WEM192" s="321"/>
      <c r="WEN192" s="321"/>
      <c r="WEO192" s="321"/>
      <c r="WEP192" s="321"/>
      <c r="WEQ192" s="376"/>
      <c r="WER192" s="319"/>
      <c r="WES192" s="319"/>
      <c r="WET192" s="319"/>
      <c r="WEU192" s="333"/>
      <c r="WEV192" s="376"/>
      <c r="WEW192" s="376"/>
      <c r="WEX192" s="376"/>
      <c r="WEY192" s="321"/>
      <c r="WEZ192" s="321"/>
      <c r="WFA192" s="321"/>
      <c r="WFB192" s="376"/>
      <c r="WFC192" s="321"/>
      <c r="WFD192" s="321"/>
      <c r="WFE192" s="321"/>
      <c r="WFF192" s="321"/>
      <c r="WFG192" s="376"/>
      <c r="WFH192" s="319"/>
      <c r="WFI192" s="319"/>
      <c r="WFJ192" s="319"/>
      <c r="WFK192" s="333"/>
      <c r="WFL192" s="376"/>
      <c r="WFM192" s="376"/>
      <c r="WFN192" s="376"/>
      <c r="WFO192" s="321"/>
      <c r="WFP192" s="321"/>
      <c r="WFQ192" s="321"/>
      <c r="WFR192" s="376"/>
      <c r="WFS192" s="321"/>
      <c r="WFT192" s="321"/>
      <c r="WFU192" s="321"/>
      <c r="WFV192" s="321"/>
      <c r="WFW192" s="376"/>
      <c r="WFX192" s="319"/>
      <c r="WFY192" s="319"/>
      <c r="WFZ192" s="319"/>
      <c r="WGA192" s="333"/>
      <c r="WGB192" s="376"/>
      <c r="WGC192" s="376"/>
      <c r="WGD192" s="376"/>
      <c r="WGE192" s="321"/>
      <c r="WGF192" s="321"/>
      <c r="WGG192" s="321"/>
      <c r="WGH192" s="376"/>
      <c r="WGI192" s="321"/>
      <c r="WGJ192" s="321"/>
      <c r="WGK192" s="321"/>
      <c r="WGL192" s="321"/>
      <c r="WGM192" s="376"/>
      <c r="WGN192" s="319"/>
      <c r="WGO192" s="319"/>
      <c r="WGP192" s="319"/>
      <c r="WGQ192" s="333"/>
      <c r="WGR192" s="376"/>
      <c r="WGS192" s="376"/>
      <c r="WGT192" s="376"/>
      <c r="WGU192" s="321"/>
      <c r="WGV192" s="321"/>
      <c r="WGW192" s="321"/>
      <c r="WGX192" s="376"/>
      <c r="WGY192" s="321"/>
      <c r="WGZ192" s="321"/>
      <c r="WHA192" s="321"/>
      <c r="WHB192" s="321"/>
      <c r="WHC192" s="376"/>
      <c r="WHD192" s="319"/>
      <c r="WHE192" s="319"/>
      <c r="WHF192" s="319"/>
      <c r="WHG192" s="333"/>
      <c r="WHH192" s="376"/>
      <c r="WHI192" s="376"/>
      <c r="WHJ192" s="376"/>
      <c r="WHK192" s="321"/>
      <c r="WHL192" s="321"/>
      <c r="WHM192" s="321"/>
      <c r="WHN192" s="376"/>
      <c r="WHO192" s="321"/>
      <c r="WHP192" s="321"/>
      <c r="WHQ192" s="321"/>
      <c r="WHR192" s="321"/>
      <c r="WHS192" s="376"/>
      <c r="WHT192" s="319"/>
      <c r="WHU192" s="319"/>
      <c r="WHV192" s="319"/>
      <c r="WHW192" s="333"/>
      <c r="WHX192" s="376"/>
      <c r="WHY192" s="376"/>
      <c r="WHZ192" s="376"/>
      <c r="WIA192" s="321"/>
      <c r="WIB192" s="321"/>
      <c r="WIC192" s="321"/>
      <c r="WID192" s="376"/>
      <c r="WIE192" s="321"/>
      <c r="WIF192" s="321"/>
      <c r="WIG192" s="321"/>
      <c r="WIH192" s="321"/>
      <c r="WII192" s="376"/>
      <c r="WIJ192" s="319"/>
      <c r="WIK192" s="319"/>
      <c r="WIL192" s="319"/>
      <c r="WIM192" s="333"/>
      <c r="WIN192" s="376"/>
      <c r="WIO192" s="376"/>
      <c r="WIP192" s="376"/>
      <c r="WIQ192" s="321"/>
      <c r="WIR192" s="321"/>
      <c r="WIS192" s="321"/>
      <c r="WIT192" s="376"/>
      <c r="WIU192" s="321"/>
      <c r="WIV192" s="321"/>
      <c r="WIW192" s="321"/>
      <c r="WIX192" s="321"/>
      <c r="WIY192" s="376"/>
      <c r="WIZ192" s="319"/>
      <c r="WJA192" s="319"/>
      <c r="WJB192" s="319"/>
      <c r="WJC192" s="333"/>
      <c r="WJD192" s="376"/>
      <c r="WJE192" s="376"/>
      <c r="WJF192" s="376"/>
      <c r="WJG192" s="321"/>
      <c r="WJH192" s="321"/>
      <c r="WJI192" s="321"/>
      <c r="WJJ192" s="376"/>
      <c r="WJK192" s="321"/>
      <c r="WJL192" s="321"/>
      <c r="WJM192" s="321"/>
      <c r="WJN192" s="321"/>
      <c r="WJO192" s="376"/>
      <c r="WJP192" s="319"/>
      <c r="WJQ192" s="319"/>
      <c r="WJR192" s="319"/>
      <c r="WJS192" s="333"/>
      <c r="WJT192" s="376"/>
      <c r="WJU192" s="376"/>
      <c r="WJV192" s="376"/>
      <c r="WJW192" s="321"/>
      <c r="WJX192" s="321"/>
      <c r="WJY192" s="321"/>
      <c r="WJZ192" s="376"/>
      <c r="WKA192" s="321"/>
      <c r="WKB192" s="321"/>
      <c r="WKC192" s="321"/>
      <c r="WKD192" s="321"/>
      <c r="WKE192" s="376"/>
      <c r="WKF192" s="319"/>
      <c r="WKG192" s="319"/>
      <c r="WKH192" s="319"/>
      <c r="WKI192" s="333"/>
      <c r="WKJ192" s="376"/>
      <c r="WKK192" s="376"/>
      <c r="WKL192" s="376"/>
      <c r="WKM192" s="321"/>
      <c r="WKN192" s="321"/>
      <c r="WKO192" s="321"/>
      <c r="WKP192" s="376"/>
      <c r="WKQ192" s="321"/>
      <c r="WKR192" s="321"/>
      <c r="WKS192" s="321"/>
      <c r="WKT192" s="321"/>
      <c r="WKU192" s="376"/>
      <c r="WKV192" s="319"/>
      <c r="WKW192" s="319"/>
      <c r="WKX192" s="319"/>
      <c r="WKY192" s="333"/>
      <c r="WKZ192" s="376"/>
      <c r="WLA192" s="376"/>
      <c r="WLB192" s="376"/>
      <c r="WLC192" s="321"/>
      <c r="WLD192" s="321"/>
      <c r="WLE192" s="321"/>
      <c r="WLF192" s="376"/>
      <c r="WLG192" s="321"/>
      <c r="WLH192" s="321"/>
      <c r="WLI192" s="321"/>
      <c r="WLJ192" s="321"/>
      <c r="WLK192" s="376"/>
      <c r="WLL192" s="319"/>
      <c r="WLM192" s="319"/>
      <c r="WLN192" s="319"/>
      <c r="WLO192" s="333"/>
      <c r="WLP192" s="376"/>
      <c r="WLQ192" s="376"/>
      <c r="WLR192" s="376"/>
      <c r="WLS192" s="321"/>
      <c r="WLT192" s="321"/>
      <c r="WLU192" s="321"/>
      <c r="WLV192" s="376"/>
      <c r="WLW192" s="321"/>
      <c r="WLX192" s="321"/>
      <c r="WLY192" s="321"/>
      <c r="WLZ192" s="321"/>
      <c r="WMA192" s="376"/>
      <c r="WMB192" s="319"/>
      <c r="WMC192" s="319"/>
      <c r="WMD192" s="319"/>
      <c r="WME192" s="333"/>
      <c r="WMF192" s="376"/>
      <c r="WMG192" s="376"/>
      <c r="WMH192" s="376"/>
      <c r="WMI192" s="321"/>
      <c r="WMJ192" s="321"/>
      <c r="WMK192" s="321"/>
      <c r="WML192" s="376"/>
      <c r="WMM192" s="321"/>
      <c r="WMN192" s="321"/>
      <c r="WMO192" s="321"/>
      <c r="WMP192" s="321"/>
      <c r="WMQ192" s="376"/>
      <c r="WMR192" s="319"/>
      <c r="WMS192" s="319"/>
      <c r="WMT192" s="319"/>
      <c r="WMU192" s="333"/>
      <c r="WMV192" s="376"/>
      <c r="WMW192" s="376"/>
      <c r="WMX192" s="376"/>
      <c r="WMY192" s="321"/>
      <c r="WMZ192" s="321"/>
      <c r="WNA192" s="321"/>
      <c r="WNB192" s="376"/>
      <c r="WNC192" s="321"/>
      <c r="WND192" s="321"/>
      <c r="WNE192" s="321"/>
      <c r="WNF192" s="321"/>
      <c r="WNG192" s="376"/>
      <c r="WNH192" s="319"/>
      <c r="WNI192" s="319"/>
      <c r="WNJ192" s="319"/>
      <c r="WNK192" s="333"/>
      <c r="WNL192" s="376"/>
      <c r="WNM192" s="376"/>
      <c r="WNN192" s="376"/>
      <c r="WNO192" s="321"/>
      <c r="WNP192" s="321"/>
      <c r="WNQ192" s="321"/>
      <c r="WNR192" s="376"/>
      <c r="WNS192" s="321"/>
      <c r="WNT192" s="321"/>
      <c r="WNU192" s="321"/>
      <c r="WNV192" s="321"/>
      <c r="WNW192" s="376"/>
      <c r="WNX192" s="319"/>
      <c r="WNY192" s="319"/>
      <c r="WNZ192" s="319"/>
      <c r="WOA192" s="333"/>
      <c r="WOB192" s="376"/>
      <c r="WOC192" s="376"/>
      <c r="WOD192" s="376"/>
      <c r="WOE192" s="321"/>
      <c r="WOF192" s="321"/>
      <c r="WOG192" s="321"/>
      <c r="WOH192" s="376"/>
      <c r="WOI192" s="321"/>
      <c r="WOJ192" s="321"/>
      <c r="WOK192" s="321"/>
      <c r="WOL192" s="321"/>
      <c r="WOM192" s="376"/>
      <c r="WON192" s="319"/>
      <c r="WOO192" s="319"/>
      <c r="WOP192" s="319"/>
      <c r="WOQ192" s="333"/>
      <c r="WOR192" s="376"/>
      <c r="WOS192" s="376"/>
      <c r="WOT192" s="376"/>
      <c r="WOU192" s="321"/>
      <c r="WOV192" s="321"/>
      <c r="WOW192" s="321"/>
      <c r="WOX192" s="376"/>
      <c r="WOY192" s="321"/>
      <c r="WOZ192" s="321"/>
      <c r="WPA192" s="321"/>
      <c r="WPB192" s="321"/>
      <c r="WPC192" s="376"/>
      <c r="WPD192" s="319"/>
      <c r="WPE192" s="319"/>
      <c r="WPF192" s="319"/>
      <c r="WPG192" s="333"/>
      <c r="WPH192" s="376"/>
      <c r="WPI192" s="376"/>
      <c r="WPJ192" s="376"/>
      <c r="WPK192" s="321"/>
      <c r="WPL192" s="321"/>
      <c r="WPM192" s="321"/>
      <c r="WPN192" s="376"/>
      <c r="WPO192" s="321"/>
      <c r="WPP192" s="321"/>
      <c r="WPQ192" s="321"/>
      <c r="WPR192" s="321"/>
      <c r="WPS192" s="376"/>
      <c r="WPT192" s="319"/>
      <c r="WPU192" s="319"/>
      <c r="WPV192" s="319"/>
      <c r="WPW192" s="333"/>
      <c r="WPX192" s="376"/>
      <c r="WPY192" s="376"/>
      <c r="WPZ192" s="376"/>
      <c r="WQA192" s="321"/>
      <c r="WQB192" s="321"/>
      <c r="WQC192" s="321"/>
      <c r="WQD192" s="376"/>
      <c r="WQE192" s="321"/>
      <c r="WQF192" s="321"/>
      <c r="WQG192" s="321"/>
      <c r="WQH192" s="321"/>
      <c r="WQI192" s="376"/>
      <c r="WQJ192" s="319"/>
      <c r="WQK192" s="319"/>
      <c r="WQL192" s="319"/>
      <c r="WQM192" s="333"/>
      <c r="WQN192" s="376"/>
      <c r="WQO192" s="376"/>
      <c r="WQP192" s="376"/>
      <c r="WQQ192" s="321"/>
      <c r="WQR192" s="321"/>
      <c r="WQS192" s="321"/>
      <c r="WQT192" s="376"/>
      <c r="WQU192" s="321"/>
      <c r="WQV192" s="321"/>
      <c r="WQW192" s="321"/>
      <c r="WQX192" s="321"/>
      <c r="WQY192" s="376"/>
      <c r="WQZ192" s="319"/>
      <c r="WRA192" s="319"/>
      <c r="WRB192" s="319"/>
      <c r="WRC192" s="333"/>
      <c r="WRD192" s="376"/>
      <c r="WRE192" s="376"/>
      <c r="WRF192" s="376"/>
      <c r="WRG192" s="321"/>
      <c r="WRH192" s="321"/>
      <c r="WRI192" s="321"/>
      <c r="WRJ192" s="376"/>
      <c r="WRK192" s="321"/>
      <c r="WRL192" s="321"/>
      <c r="WRM192" s="321"/>
      <c r="WRN192" s="321"/>
      <c r="WRO192" s="376"/>
      <c r="WRP192" s="319"/>
      <c r="WRQ192" s="319"/>
      <c r="WRR192" s="319"/>
      <c r="WRS192" s="333"/>
      <c r="WRT192" s="376"/>
      <c r="WRU192" s="376"/>
      <c r="WRV192" s="376"/>
      <c r="WRW192" s="321"/>
      <c r="WRX192" s="321"/>
      <c r="WRY192" s="321"/>
      <c r="WRZ192" s="376"/>
      <c r="WSA192" s="321"/>
      <c r="WSB192" s="321"/>
      <c r="WSC192" s="321"/>
      <c r="WSD192" s="321"/>
      <c r="WSE192" s="376"/>
      <c r="WSF192" s="319"/>
      <c r="WSG192" s="319"/>
      <c r="WSH192" s="319"/>
      <c r="WSI192" s="333"/>
      <c r="WSJ192" s="376"/>
      <c r="WSK192" s="376"/>
      <c r="WSL192" s="376"/>
      <c r="WSM192" s="321"/>
      <c r="WSN192" s="321"/>
      <c r="WSO192" s="321"/>
      <c r="WSP192" s="376"/>
      <c r="WSQ192" s="321"/>
      <c r="WSR192" s="321"/>
      <c r="WSS192" s="321"/>
      <c r="WST192" s="321"/>
      <c r="WSU192" s="376"/>
      <c r="WSV192" s="319"/>
      <c r="WSW192" s="319"/>
      <c r="WSX192" s="319"/>
      <c r="WSY192" s="333"/>
      <c r="WSZ192" s="376"/>
      <c r="WTA192" s="376"/>
      <c r="WTB192" s="376"/>
      <c r="WTC192" s="321"/>
      <c r="WTD192" s="321"/>
      <c r="WTE192" s="321"/>
      <c r="WTF192" s="376"/>
      <c r="WTG192" s="321"/>
      <c r="WTH192" s="321"/>
      <c r="WTI192" s="321"/>
      <c r="WTJ192" s="321"/>
      <c r="WTK192" s="376"/>
      <c r="WTL192" s="319"/>
      <c r="WTM192" s="319"/>
      <c r="WTN192" s="319"/>
      <c r="WTO192" s="333"/>
      <c r="WTP192" s="376"/>
      <c r="WTQ192" s="376"/>
      <c r="WTR192" s="376"/>
      <c r="WTS192" s="321"/>
      <c r="WTT192" s="321"/>
      <c r="WTU192" s="321"/>
      <c r="WTV192" s="376"/>
      <c r="WTW192" s="321"/>
      <c r="WTX192" s="321"/>
      <c r="WTY192" s="321"/>
      <c r="WTZ192" s="321"/>
      <c r="WUA192" s="376"/>
      <c r="WUB192" s="319"/>
      <c r="WUC192" s="319"/>
      <c r="WUD192" s="319"/>
      <c r="WUE192" s="333"/>
      <c r="WUF192" s="376"/>
      <c r="WUG192" s="376"/>
      <c r="WUH192" s="376"/>
      <c r="WUI192" s="321"/>
      <c r="WUJ192" s="321"/>
      <c r="WUK192" s="321"/>
      <c r="WUL192" s="376"/>
      <c r="WUM192" s="321"/>
      <c r="WUN192" s="321"/>
      <c r="WUO192" s="321"/>
      <c r="WUP192" s="321"/>
      <c r="WUQ192" s="376"/>
      <c r="WUR192" s="319"/>
      <c r="WUS192" s="319"/>
      <c r="WUT192" s="319"/>
      <c r="WUU192" s="333"/>
      <c r="WUV192" s="376"/>
      <c r="WUW192" s="376"/>
      <c r="WUX192" s="376"/>
      <c r="WUY192" s="321"/>
      <c r="WUZ192" s="321"/>
      <c r="WVA192" s="321"/>
      <c r="WVB192" s="376"/>
      <c r="WVC192" s="321"/>
      <c r="WVD192" s="321"/>
      <c r="WVE192" s="321"/>
      <c r="WVF192" s="321"/>
      <c r="WVG192" s="376"/>
      <c r="WVH192" s="319"/>
      <c r="WVI192" s="319"/>
      <c r="WVJ192" s="319"/>
      <c r="WVK192" s="333"/>
      <c r="WVL192" s="376"/>
      <c r="WVM192" s="376"/>
      <c r="WVN192" s="376"/>
      <c r="WVO192" s="321"/>
      <c r="WVP192" s="321"/>
      <c r="WVQ192" s="321"/>
      <c r="WVR192" s="376"/>
      <c r="WVS192" s="321"/>
      <c r="WVT192" s="321"/>
      <c r="WVU192" s="321"/>
      <c r="WVV192" s="321"/>
      <c r="WVW192" s="376"/>
      <c r="WVX192" s="319"/>
      <c r="WVY192" s="319"/>
      <c r="WVZ192" s="319"/>
      <c r="WWA192" s="333"/>
      <c r="WWB192" s="376"/>
      <c r="WWC192" s="376"/>
      <c r="WWD192" s="376"/>
      <c r="WWE192" s="321"/>
      <c r="WWF192" s="321"/>
      <c r="WWG192" s="321"/>
      <c r="WWH192" s="376"/>
      <c r="WWI192" s="321"/>
      <c r="WWJ192" s="321"/>
      <c r="WWK192" s="321"/>
      <c r="WWL192" s="321"/>
      <c r="WWM192" s="376"/>
      <c r="WWN192" s="319"/>
      <c r="WWO192" s="319"/>
      <c r="WWP192" s="319"/>
      <c r="WWQ192" s="333"/>
      <c r="WWR192" s="376"/>
      <c r="WWS192" s="376"/>
      <c r="WWT192" s="376"/>
      <c r="WWU192" s="321"/>
      <c r="WWV192" s="321"/>
      <c r="WWW192" s="321"/>
      <c r="WWX192" s="376"/>
      <c r="WWY192" s="321"/>
      <c r="WWZ192" s="321"/>
      <c r="WXA192" s="321"/>
      <c r="WXB192" s="321"/>
      <c r="WXC192" s="376"/>
      <c r="WXD192" s="319"/>
      <c r="WXE192" s="319"/>
      <c r="WXF192" s="319"/>
      <c r="WXG192" s="333"/>
      <c r="WXH192" s="376"/>
      <c r="WXI192" s="376"/>
      <c r="WXJ192" s="376"/>
      <c r="WXK192" s="321"/>
      <c r="WXL192" s="321"/>
      <c r="WXM192" s="321"/>
      <c r="WXN192" s="376"/>
      <c r="WXO192" s="321"/>
      <c r="WXP192" s="321"/>
      <c r="WXQ192" s="321"/>
      <c r="WXR192" s="321"/>
      <c r="WXS192" s="376"/>
      <c r="WXT192" s="319"/>
      <c r="WXU192" s="319"/>
      <c r="WXV192" s="319"/>
      <c r="WXW192" s="333"/>
      <c r="WXX192" s="376"/>
      <c r="WXY192" s="376"/>
      <c r="WXZ192" s="376"/>
      <c r="WYA192" s="321"/>
      <c r="WYB192" s="321"/>
      <c r="WYC192" s="321"/>
      <c r="WYD192" s="376"/>
      <c r="WYE192" s="321"/>
      <c r="WYF192" s="321"/>
      <c r="WYG192" s="321"/>
      <c r="WYH192" s="321"/>
      <c r="WYI192" s="376"/>
      <c r="WYJ192" s="319"/>
      <c r="WYK192" s="319"/>
      <c r="WYL192" s="319"/>
      <c r="WYM192" s="333"/>
      <c r="WYN192" s="376"/>
      <c r="WYO192" s="376"/>
      <c r="WYP192" s="376"/>
      <c r="WYQ192" s="321"/>
      <c r="WYR192" s="321"/>
      <c r="WYS192" s="321"/>
      <c r="WYT192" s="376"/>
      <c r="WYU192" s="321"/>
      <c r="WYV192" s="321"/>
      <c r="WYW192" s="321"/>
      <c r="WYX192" s="321"/>
      <c r="WYY192" s="376"/>
      <c r="WYZ192" s="319"/>
      <c r="WZA192" s="319"/>
      <c r="WZB192" s="319"/>
      <c r="WZC192" s="333"/>
      <c r="WZD192" s="376"/>
      <c r="WZE192" s="376"/>
      <c r="WZF192" s="376"/>
      <c r="WZG192" s="321"/>
      <c r="WZH192" s="321"/>
      <c r="WZI192" s="321"/>
      <c r="WZJ192" s="376"/>
      <c r="WZK192" s="321"/>
      <c r="WZL192" s="321"/>
      <c r="WZM192" s="321"/>
      <c r="WZN192" s="321"/>
      <c r="WZO192" s="376"/>
      <c r="WZP192" s="319"/>
      <c r="WZQ192" s="319"/>
      <c r="WZR192" s="319"/>
      <c r="WZS192" s="333"/>
      <c r="WZT192" s="376"/>
      <c r="WZU192" s="376"/>
      <c r="WZV192" s="376"/>
      <c r="WZW192" s="321"/>
      <c r="WZX192" s="321"/>
      <c r="WZY192" s="321"/>
      <c r="WZZ192" s="376"/>
      <c r="XAA192" s="321"/>
      <c r="XAB192" s="321"/>
      <c r="XAC192" s="321"/>
      <c r="XAD192" s="321"/>
      <c r="XAE192" s="376"/>
      <c r="XAF192" s="319"/>
      <c r="XAG192" s="319"/>
      <c r="XAH192" s="319"/>
      <c r="XAI192" s="333"/>
      <c r="XAJ192" s="376"/>
      <c r="XAK192" s="376"/>
      <c r="XAL192" s="376"/>
      <c r="XAM192" s="321"/>
      <c r="XAN192" s="321"/>
      <c r="XAO192" s="321"/>
      <c r="XAP192" s="376"/>
      <c r="XAQ192" s="321"/>
      <c r="XAR192" s="321"/>
      <c r="XAS192" s="321"/>
      <c r="XAT192" s="321"/>
      <c r="XAU192" s="376"/>
      <c r="XAV192" s="319"/>
      <c r="XAW192" s="319"/>
      <c r="XAX192" s="319"/>
      <c r="XAY192" s="333"/>
      <c r="XAZ192" s="376"/>
      <c r="XBA192" s="376"/>
      <c r="XBB192" s="376"/>
      <c r="XBC192" s="321"/>
      <c r="XBD192" s="321"/>
      <c r="XBE192" s="321"/>
      <c r="XBF192" s="376"/>
      <c r="XBG192" s="321"/>
      <c r="XBH192" s="321"/>
      <c r="XBI192" s="321"/>
      <c r="XBJ192" s="321"/>
      <c r="XBK192" s="376"/>
      <c r="XBL192" s="319"/>
      <c r="XBM192" s="319"/>
      <c r="XBN192" s="319"/>
      <c r="XBO192" s="333"/>
      <c r="XBP192" s="376"/>
      <c r="XBQ192" s="376"/>
      <c r="XBR192" s="376"/>
      <c r="XBS192" s="321"/>
      <c r="XBT192" s="321"/>
      <c r="XBU192" s="321"/>
      <c r="XBV192" s="376"/>
      <c r="XBW192" s="321"/>
      <c r="XBX192" s="321"/>
      <c r="XBY192" s="321"/>
      <c r="XBZ192" s="321"/>
      <c r="XCA192" s="376"/>
      <c r="XCB192" s="319"/>
      <c r="XCC192" s="319"/>
      <c r="XCD192" s="319"/>
      <c r="XCE192" s="333"/>
      <c r="XCF192" s="376"/>
      <c r="XCG192" s="376"/>
      <c r="XCH192" s="376"/>
      <c r="XCI192" s="321"/>
      <c r="XCJ192" s="321"/>
      <c r="XCK192" s="321"/>
      <c r="XCL192" s="376"/>
      <c r="XCM192" s="321"/>
      <c r="XCN192" s="321"/>
      <c r="XCO192" s="321"/>
      <c r="XCP192" s="321"/>
      <c r="XCQ192" s="376"/>
      <c r="XCR192" s="319"/>
      <c r="XCS192" s="319"/>
      <c r="XCT192" s="319"/>
      <c r="XCU192" s="333"/>
      <c r="XCV192" s="376"/>
      <c r="XCW192" s="376"/>
      <c r="XCX192" s="376"/>
      <c r="XCY192" s="321"/>
      <c r="XCZ192" s="321"/>
      <c r="XDA192" s="321"/>
      <c r="XDB192" s="376"/>
      <c r="XDC192" s="321"/>
      <c r="XDD192" s="321"/>
      <c r="XDE192" s="321"/>
      <c r="XDF192" s="321"/>
      <c r="XDG192" s="376"/>
      <c r="XDH192" s="319"/>
      <c r="XDI192" s="319"/>
      <c r="XDJ192" s="319"/>
      <c r="XDK192" s="333"/>
      <c r="XDL192" s="376"/>
      <c r="XDM192" s="376"/>
      <c r="XDN192" s="376"/>
      <c r="XDO192" s="321"/>
      <c r="XDP192" s="321"/>
      <c r="XDQ192" s="321"/>
      <c r="XDR192" s="376"/>
      <c r="XDS192" s="321"/>
      <c r="XDT192" s="321"/>
      <c r="XDU192" s="321"/>
      <c r="XDV192" s="321"/>
      <c r="XDW192" s="376"/>
      <c r="XDX192" s="319"/>
      <c r="XDY192" s="319"/>
      <c r="XDZ192" s="319"/>
      <c r="XEA192" s="333"/>
      <c r="XEB192" s="376"/>
      <c r="XEC192" s="376"/>
      <c r="XED192" s="376"/>
      <c r="XEE192" s="321"/>
      <c r="XEF192" s="321"/>
      <c r="XEG192" s="321"/>
      <c r="XEH192" s="376"/>
      <c r="XEI192" s="321"/>
      <c r="XEJ192" s="321"/>
      <c r="XEK192" s="321"/>
      <c r="XEL192" s="321"/>
      <c r="XEM192" s="376"/>
      <c r="XEN192" s="319"/>
      <c r="XEO192" s="319"/>
      <c r="XEP192" s="319"/>
      <c r="XEQ192" s="333"/>
      <c r="XER192" s="376"/>
      <c r="XES192" s="376"/>
      <c r="XET192" s="376"/>
      <c r="XEU192" s="321"/>
      <c r="XEV192" s="321"/>
      <c r="XEW192" s="321"/>
      <c r="XEX192" s="376"/>
      <c r="XEY192" s="321"/>
      <c r="XEZ192" s="321"/>
      <c r="XFA192" s="321"/>
      <c r="XFB192" s="321"/>
      <c r="XFC192" s="376"/>
    </row>
    <row r="193" spans="1:16383" s="230" customFormat="1" ht="62.25" customHeight="1">
      <c r="A193" s="316" t="s">
        <v>265</v>
      </c>
      <c r="B193" s="316" t="s">
        <v>193</v>
      </c>
      <c r="C193" s="316" t="s">
        <v>176</v>
      </c>
      <c r="D193" s="317" t="s">
        <v>282</v>
      </c>
      <c r="E193" s="318">
        <v>1230600</v>
      </c>
      <c r="F193" s="318">
        <f t="shared" si="68"/>
        <v>1230600</v>
      </c>
      <c r="G193" s="318">
        <v>0</v>
      </c>
      <c r="H193" s="318">
        <v>0</v>
      </c>
      <c r="I193" s="318">
        <v>0</v>
      </c>
      <c r="J193" s="318">
        <v>0</v>
      </c>
      <c r="K193" s="318">
        <v>0</v>
      </c>
      <c r="L193" s="318">
        <f t="shared" si="58"/>
        <v>0</v>
      </c>
      <c r="M193" s="318">
        <v>0</v>
      </c>
      <c r="N193" s="318">
        <v>0</v>
      </c>
      <c r="O193" s="318">
        <v>0</v>
      </c>
      <c r="P193" s="318">
        <f t="shared" si="56"/>
        <v>1230600</v>
      </c>
      <c r="Q193" s="377"/>
      <c r="R193" s="377"/>
      <c r="S193" s="378"/>
      <c r="T193" s="379"/>
      <c r="U193" s="379"/>
      <c r="V193" s="380"/>
      <c r="W193" s="318"/>
      <c r="X193" s="318"/>
      <c r="Y193" s="318"/>
      <c r="Z193" s="381"/>
      <c r="AA193" s="318"/>
      <c r="AB193" s="318"/>
      <c r="AC193" s="318"/>
      <c r="AD193" s="318"/>
      <c r="AE193" s="381"/>
      <c r="AF193" s="316"/>
      <c r="AG193" s="316"/>
      <c r="AH193" s="316"/>
      <c r="AI193" s="317"/>
      <c r="AJ193" s="381"/>
      <c r="AK193" s="381"/>
      <c r="AL193" s="381"/>
      <c r="AM193" s="318"/>
      <c r="AN193" s="318"/>
      <c r="AO193" s="318"/>
      <c r="AP193" s="381"/>
      <c r="AQ193" s="318"/>
      <c r="AR193" s="318"/>
      <c r="AS193" s="318"/>
      <c r="AT193" s="318"/>
      <c r="AU193" s="381"/>
      <c r="AV193" s="316"/>
      <c r="AW193" s="316"/>
      <c r="AX193" s="316"/>
      <c r="AY193" s="317"/>
      <c r="AZ193" s="381"/>
      <c r="BA193" s="381"/>
      <c r="BB193" s="381"/>
      <c r="BC193" s="318"/>
      <c r="BD193" s="318"/>
      <c r="BE193" s="318"/>
      <c r="BF193" s="381"/>
      <c r="BG193" s="318"/>
      <c r="BH193" s="318"/>
      <c r="BI193" s="318"/>
      <c r="BJ193" s="318"/>
      <c r="BK193" s="381"/>
      <c r="BL193" s="316"/>
      <c r="BM193" s="316"/>
      <c r="BN193" s="316"/>
      <c r="BO193" s="317"/>
      <c r="BP193" s="381"/>
      <c r="BQ193" s="381"/>
      <c r="BR193" s="381"/>
      <c r="BS193" s="318"/>
      <c r="BT193" s="318"/>
      <c r="BU193" s="318"/>
      <c r="BV193" s="381"/>
      <c r="BW193" s="318"/>
      <c r="BX193" s="318"/>
      <c r="BY193" s="318"/>
      <c r="BZ193" s="318"/>
      <c r="CA193" s="381"/>
      <c r="CB193" s="316"/>
      <c r="CC193" s="316"/>
      <c r="CD193" s="316"/>
      <c r="CE193" s="317"/>
      <c r="CF193" s="381"/>
      <c r="CG193" s="381"/>
      <c r="CH193" s="381"/>
      <c r="CI193" s="318"/>
      <c r="CJ193" s="318"/>
      <c r="CK193" s="318"/>
      <c r="CL193" s="381"/>
      <c r="CM193" s="318"/>
      <c r="CN193" s="318"/>
      <c r="CO193" s="318"/>
      <c r="CP193" s="318"/>
      <c r="CQ193" s="381"/>
      <c r="CR193" s="316"/>
      <c r="CS193" s="316"/>
      <c r="CT193" s="316"/>
      <c r="CU193" s="317"/>
      <c r="CV193" s="381"/>
      <c r="CW193" s="381"/>
      <c r="CX193" s="381"/>
      <c r="CY193" s="318"/>
      <c r="CZ193" s="318"/>
      <c r="DA193" s="318"/>
      <c r="DB193" s="381"/>
      <c r="DC193" s="318"/>
      <c r="DD193" s="318"/>
      <c r="DE193" s="318"/>
      <c r="DF193" s="318"/>
      <c r="DG193" s="381"/>
      <c r="DH193" s="316"/>
      <c r="DI193" s="316"/>
      <c r="DJ193" s="316"/>
      <c r="DK193" s="317"/>
      <c r="DL193" s="381"/>
      <c r="DM193" s="381"/>
      <c r="DN193" s="381"/>
      <c r="DO193" s="318"/>
      <c r="DP193" s="318"/>
      <c r="DQ193" s="318"/>
      <c r="DR193" s="381"/>
      <c r="DS193" s="318"/>
      <c r="DT193" s="318"/>
      <c r="DU193" s="318"/>
      <c r="DV193" s="318"/>
      <c r="DW193" s="381"/>
      <c r="DX193" s="316"/>
      <c r="DY193" s="316"/>
      <c r="DZ193" s="316"/>
      <c r="EA193" s="317"/>
      <c r="EB193" s="381"/>
      <c r="EC193" s="381"/>
      <c r="ED193" s="381"/>
      <c r="EE193" s="318"/>
      <c r="EF193" s="318"/>
      <c r="EG193" s="318"/>
      <c r="EH193" s="381"/>
      <c r="EI193" s="318"/>
      <c r="EJ193" s="318"/>
      <c r="EK193" s="318"/>
      <c r="EL193" s="318"/>
      <c r="EM193" s="381"/>
      <c r="EN193" s="316"/>
      <c r="EO193" s="316"/>
      <c r="EP193" s="316"/>
      <c r="EQ193" s="317"/>
      <c r="ER193" s="381"/>
      <c r="ES193" s="381"/>
      <c r="ET193" s="381"/>
      <c r="EU193" s="318"/>
      <c r="EV193" s="318"/>
      <c r="EW193" s="318"/>
      <c r="EX193" s="381"/>
      <c r="EY193" s="318"/>
      <c r="EZ193" s="318"/>
      <c r="FA193" s="318"/>
      <c r="FB193" s="318"/>
      <c r="FC193" s="381"/>
      <c r="FD193" s="316"/>
      <c r="FE193" s="316"/>
      <c r="FF193" s="316"/>
      <c r="FG193" s="317"/>
      <c r="FH193" s="381"/>
      <c r="FI193" s="381"/>
      <c r="FJ193" s="381"/>
      <c r="FK193" s="318"/>
      <c r="FL193" s="318"/>
      <c r="FM193" s="318"/>
      <c r="FN193" s="381"/>
      <c r="FO193" s="318"/>
      <c r="FP193" s="318"/>
      <c r="FQ193" s="318"/>
      <c r="FR193" s="318"/>
      <c r="FS193" s="381"/>
      <c r="FT193" s="316"/>
      <c r="FU193" s="316"/>
      <c r="FV193" s="316"/>
      <c r="FW193" s="317"/>
      <c r="FX193" s="381"/>
      <c r="FY193" s="381"/>
      <c r="FZ193" s="381"/>
      <c r="GA193" s="318"/>
      <c r="GB193" s="318"/>
      <c r="GC193" s="318"/>
      <c r="GD193" s="381"/>
      <c r="GE193" s="318"/>
      <c r="GF193" s="318"/>
      <c r="GG193" s="318"/>
      <c r="GH193" s="318"/>
      <c r="GI193" s="381"/>
      <c r="GJ193" s="316"/>
      <c r="GK193" s="316"/>
      <c r="GL193" s="316"/>
      <c r="GM193" s="317"/>
      <c r="GN193" s="381"/>
      <c r="GO193" s="381"/>
      <c r="GP193" s="381"/>
      <c r="GQ193" s="318"/>
      <c r="GR193" s="318"/>
      <c r="GS193" s="318"/>
      <c r="GT193" s="381"/>
      <c r="GU193" s="318"/>
      <c r="GV193" s="318"/>
      <c r="GW193" s="318"/>
      <c r="GX193" s="318"/>
      <c r="GY193" s="381"/>
      <c r="GZ193" s="316"/>
      <c r="HA193" s="316"/>
      <c r="HB193" s="316"/>
      <c r="HC193" s="317"/>
      <c r="HD193" s="381"/>
      <c r="HE193" s="381"/>
      <c r="HF193" s="381"/>
      <c r="HG193" s="318"/>
      <c r="HH193" s="318"/>
      <c r="HI193" s="318"/>
      <c r="HJ193" s="381"/>
      <c r="HK193" s="318"/>
      <c r="HL193" s="318"/>
      <c r="HM193" s="318"/>
      <c r="HN193" s="318"/>
      <c r="HO193" s="381"/>
      <c r="HP193" s="316"/>
      <c r="HQ193" s="316"/>
      <c r="HR193" s="316"/>
      <c r="HS193" s="317"/>
      <c r="HT193" s="381"/>
      <c r="HU193" s="381"/>
      <c r="HV193" s="381"/>
      <c r="HW193" s="318"/>
      <c r="HX193" s="318"/>
      <c r="HY193" s="318"/>
      <c r="HZ193" s="381"/>
      <c r="IA193" s="318"/>
      <c r="IB193" s="318"/>
      <c r="IC193" s="318"/>
      <c r="ID193" s="318"/>
      <c r="IE193" s="381"/>
      <c r="IF193" s="316"/>
      <c r="IG193" s="316"/>
      <c r="IH193" s="316"/>
      <c r="II193" s="317"/>
      <c r="IJ193" s="381"/>
      <c r="IK193" s="381"/>
      <c r="IL193" s="381"/>
      <c r="IM193" s="318"/>
      <c r="IN193" s="318"/>
      <c r="IO193" s="318"/>
      <c r="IP193" s="381"/>
      <c r="IQ193" s="318"/>
      <c r="IR193" s="318"/>
      <c r="IS193" s="318"/>
      <c r="IT193" s="318"/>
      <c r="IU193" s="381"/>
      <c r="IV193" s="316"/>
      <c r="IW193" s="316"/>
      <c r="IX193" s="316"/>
      <c r="IY193" s="317"/>
      <c r="IZ193" s="381"/>
      <c r="JA193" s="381"/>
      <c r="JB193" s="381"/>
      <c r="JC193" s="318"/>
      <c r="JD193" s="318"/>
      <c r="JE193" s="318"/>
      <c r="JF193" s="381"/>
      <c r="JG193" s="318"/>
      <c r="JH193" s="318"/>
      <c r="JI193" s="318"/>
      <c r="JJ193" s="318"/>
      <c r="JK193" s="381"/>
      <c r="JL193" s="316"/>
      <c r="JM193" s="316"/>
      <c r="JN193" s="316"/>
      <c r="JO193" s="317"/>
      <c r="JP193" s="381"/>
      <c r="JQ193" s="381"/>
      <c r="JR193" s="381"/>
      <c r="JS193" s="318"/>
      <c r="JT193" s="318"/>
      <c r="JU193" s="318"/>
      <c r="JV193" s="381"/>
      <c r="JW193" s="318"/>
      <c r="JX193" s="318"/>
      <c r="JY193" s="318"/>
      <c r="JZ193" s="318"/>
      <c r="KA193" s="381"/>
      <c r="KB193" s="316"/>
      <c r="KC193" s="316"/>
      <c r="KD193" s="316"/>
      <c r="KE193" s="317"/>
      <c r="KF193" s="381"/>
      <c r="KG193" s="381"/>
      <c r="KH193" s="381"/>
      <c r="KI193" s="318"/>
      <c r="KJ193" s="318"/>
      <c r="KK193" s="318"/>
      <c r="KL193" s="381"/>
      <c r="KM193" s="318"/>
      <c r="KN193" s="318"/>
      <c r="KO193" s="318"/>
      <c r="KP193" s="318"/>
      <c r="KQ193" s="381"/>
      <c r="KR193" s="316"/>
      <c r="KS193" s="316"/>
      <c r="KT193" s="316"/>
      <c r="KU193" s="317"/>
      <c r="KV193" s="381"/>
      <c r="KW193" s="381"/>
      <c r="KX193" s="381"/>
      <c r="KY193" s="318"/>
      <c r="KZ193" s="318"/>
      <c r="LA193" s="318"/>
      <c r="LB193" s="381"/>
      <c r="LC193" s="318"/>
      <c r="LD193" s="318"/>
      <c r="LE193" s="318"/>
      <c r="LF193" s="318"/>
      <c r="LG193" s="381"/>
      <c r="LH193" s="316"/>
      <c r="LI193" s="316"/>
      <c r="LJ193" s="316"/>
      <c r="LK193" s="317"/>
      <c r="LL193" s="381"/>
      <c r="LM193" s="381"/>
      <c r="LN193" s="381"/>
      <c r="LO193" s="318"/>
      <c r="LP193" s="318"/>
      <c r="LQ193" s="318"/>
      <c r="LR193" s="381"/>
      <c r="LS193" s="318"/>
      <c r="LT193" s="318"/>
      <c r="LU193" s="318"/>
      <c r="LV193" s="318"/>
      <c r="LW193" s="381"/>
      <c r="LX193" s="316"/>
      <c r="LY193" s="316"/>
      <c r="LZ193" s="316"/>
      <c r="MA193" s="317"/>
      <c r="MB193" s="381"/>
      <c r="MC193" s="381"/>
      <c r="MD193" s="381"/>
      <c r="ME193" s="318"/>
      <c r="MF193" s="318"/>
      <c r="MG193" s="318"/>
      <c r="MH193" s="381"/>
      <c r="MI193" s="318"/>
      <c r="MJ193" s="318"/>
      <c r="MK193" s="318"/>
      <c r="ML193" s="318"/>
      <c r="MM193" s="381"/>
      <c r="MN193" s="316"/>
      <c r="MO193" s="316"/>
      <c r="MP193" s="316"/>
      <c r="MQ193" s="317"/>
      <c r="MR193" s="381"/>
      <c r="MS193" s="381"/>
      <c r="MT193" s="381"/>
      <c r="MU193" s="318"/>
      <c r="MV193" s="318"/>
      <c r="MW193" s="318"/>
      <c r="MX193" s="381"/>
      <c r="MY193" s="318"/>
      <c r="MZ193" s="318"/>
      <c r="NA193" s="318"/>
      <c r="NB193" s="318"/>
      <c r="NC193" s="381"/>
      <c r="ND193" s="316"/>
      <c r="NE193" s="316"/>
      <c r="NF193" s="316"/>
      <c r="NG193" s="317"/>
      <c r="NH193" s="381"/>
      <c r="NI193" s="381"/>
      <c r="NJ193" s="381"/>
      <c r="NK193" s="318"/>
      <c r="NL193" s="318"/>
      <c r="NM193" s="318"/>
      <c r="NN193" s="381"/>
      <c r="NO193" s="318"/>
      <c r="NP193" s="318"/>
      <c r="NQ193" s="318"/>
      <c r="NR193" s="318"/>
      <c r="NS193" s="381"/>
      <c r="NT193" s="316"/>
      <c r="NU193" s="316"/>
      <c r="NV193" s="316"/>
      <c r="NW193" s="317"/>
      <c r="NX193" s="381"/>
      <c r="NY193" s="381"/>
      <c r="NZ193" s="381"/>
      <c r="OA193" s="318"/>
      <c r="OB193" s="318"/>
      <c r="OC193" s="318"/>
      <c r="OD193" s="381"/>
      <c r="OE193" s="318"/>
      <c r="OF193" s="318"/>
      <c r="OG193" s="318"/>
      <c r="OH193" s="318"/>
      <c r="OI193" s="381"/>
      <c r="OJ193" s="316"/>
      <c r="OK193" s="316"/>
      <c r="OL193" s="316"/>
      <c r="OM193" s="317"/>
      <c r="ON193" s="381"/>
      <c r="OO193" s="381"/>
      <c r="OP193" s="381"/>
      <c r="OQ193" s="318"/>
      <c r="OR193" s="318"/>
      <c r="OS193" s="318"/>
      <c r="OT193" s="381"/>
      <c r="OU193" s="318"/>
      <c r="OV193" s="318"/>
      <c r="OW193" s="318"/>
      <c r="OX193" s="318"/>
      <c r="OY193" s="381"/>
      <c r="OZ193" s="316"/>
      <c r="PA193" s="316"/>
      <c r="PB193" s="316"/>
      <c r="PC193" s="317"/>
      <c r="PD193" s="381"/>
      <c r="PE193" s="381"/>
      <c r="PF193" s="381"/>
      <c r="PG193" s="318"/>
      <c r="PH193" s="318"/>
      <c r="PI193" s="318"/>
      <c r="PJ193" s="381"/>
      <c r="PK193" s="318"/>
      <c r="PL193" s="318"/>
      <c r="PM193" s="318"/>
      <c r="PN193" s="318"/>
      <c r="PO193" s="381"/>
      <c r="PP193" s="316"/>
      <c r="PQ193" s="316"/>
      <c r="PR193" s="316"/>
      <c r="PS193" s="317"/>
      <c r="PT193" s="381"/>
      <c r="PU193" s="381"/>
      <c r="PV193" s="381"/>
      <c r="PW193" s="318"/>
      <c r="PX193" s="318"/>
      <c r="PY193" s="318"/>
      <c r="PZ193" s="381"/>
      <c r="QA193" s="318"/>
      <c r="QB193" s="318"/>
      <c r="QC193" s="318"/>
      <c r="QD193" s="318"/>
      <c r="QE193" s="381"/>
      <c r="QF193" s="316"/>
      <c r="QG193" s="316"/>
      <c r="QH193" s="316"/>
      <c r="QI193" s="317"/>
      <c r="QJ193" s="381"/>
      <c r="QK193" s="381"/>
      <c r="QL193" s="381"/>
      <c r="QM193" s="318"/>
      <c r="QN193" s="318"/>
      <c r="QO193" s="318"/>
      <c r="QP193" s="381"/>
      <c r="QQ193" s="318"/>
      <c r="QR193" s="318"/>
      <c r="QS193" s="318"/>
      <c r="QT193" s="318"/>
      <c r="QU193" s="381"/>
      <c r="QV193" s="316"/>
      <c r="QW193" s="316"/>
      <c r="QX193" s="316"/>
      <c r="QY193" s="317"/>
      <c r="QZ193" s="381"/>
      <c r="RA193" s="381"/>
      <c r="RB193" s="381"/>
      <c r="RC193" s="318"/>
      <c r="RD193" s="318"/>
      <c r="RE193" s="318"/>
      <c r="RF193" s="381"/>
      <c r="RG193" s="318"/>
      <c r="RH193" s="318"/>
      <c r="RI193" s="318"/>
      <c r="RJ193" s="318"/>
      <c r="RK193" s="381"/>
      <c r="RL193" s="316"/>
      <c r="RM193" s="316"/>
      <c r="RN193" s="316"/>
      <c r="RO193" s="317"/>
      <c r="RP193" s="381"/>
      <c r="RQ193" s="381"/>
      <c r="RR193" s="381"/>
      <c r="RS193" s="318"/>
      <c r="RT193" s="318"/>
      <c r="RU193" s="318"/>
      <c r="RV193" s="381"/>
      <c r="RW193" s="318"/>
      <c r="RX193" s="318"/>
      <c r="RY193" s="318"/>
      <c r="RZ193" s="318"/>
      <c r="SA193" s="381"/>
      <c r="SB193" s="316"/>
      <c r="SC193" s="316"/>
      <c r="SD193" s="316"/>
      <c r="SE193" s="317"/>
      <c r="SF193" s="381"/>
      <c r="SG193" s="381"/>
      <c r="SH193" s="381"/>
      <c r="SI193" s="318"/>
      <c r="SJ193" s="318"/>
      <c r="SK193" s="318"/>
      <c r="SL193" s="381"/>
      <c r="SM193" s="318"/>
      <c r="SN193" s="318"/>
      <c r="SO193" s="318"/>
      <c r="SP193" s="318"/>
      <c r="SQ193" s="381"/>
      <c r="SR193" s="316"/>
      <c r="SS193" s="316"/>
      <c r="ST193" s="316"/>
      <c r="SU193" s="317"/>
      <c r="SV193" s="381"/>
      <c r="SW193" s="381"/>
      <c r="SX193" s="381"/>
      <c r="SY193" s="318"/>
      <c r="SZ193" s="318"/>
      <c r="TA193" s="318"/>
      <c r="TB193" s="381"/>
      <c r="TC193" s="318"/>
      <c r="TD193" s="318"/>
      <c r="TE193" s="318"/>
      <c r="TF193" s="318"/>
      <c r="TG193" s="381"/>
      <c r="TH193" s="316"/>
      <c r="TI193" s="316"/>
      <c r="TJ193" s="316"/>
      <c r="TK193" s="317"/>
      <c r="TL193" s="381"/>
      <c r="TM193" s="381"/>
      <c r="TN193" s="381"/>
      <c r="TO193" s="318"/>
      <c r="TP193" s="318"/>
      <c r="TQ193" s="318"/>
      <c r="TR193" s="381"/>
      <c r="TS193" s="318"/>
      <c r="TT193" s="318"/>
      <c r="TU193" s="318"/>
      <c r="TV193" s="318"/>
      <c r="TW193" s="381"/>
      <c r="TX193" s="316"/>
      <c r="TY193" s="316"/>
      <c r="TZ193" s="316"/>
      <c r="UA193" s="317"/>
      <c r="UB193" s="381"/>
      <c r="UC193" s="381"/>
      <c r="UD193" s="381"/>
      <c r="UE193" s="318"/>
      <c r="UF193" s="318"/>
      <c r="UG193" s="318"/>
      <c r="UH193" s="381"/>
      <c r="UI193" s="318"/>
      <c r="UJ193" s="318"/>
      <c r="UK193" s="318"/>
      <c r="UL193" s="318"/>
      <c r="UM193" s="381"/>
      <c r="UN193" s="316"/>
      <c r="UO193" s="316"/>
      <c r="UP193" s="316"/>
      <c r="UQ193" s="317"/>
      <c r="UR193" s="381"/>
      <c r="US193" s="381"/>
      <c r="UT193" s="381"/>
      <c r="UU193" s="318"/>
      <c r="UV193" s="318"/>
      <c r="UW193" s="318"/>
      <c r="UX193" s="381"/>
      <c r="UY193" s="318"/>
      <c r="UZ193" s="318"/>
      <c r="VA193" s="318"/>
      <c r="VB193" s="318"/>
      <c r="VC193" s="381"/>
      <c r="VD193" s="316"/>
      <c r="VE193" s="316"/>
      <c r="VF193" s="316"/>
      <c r="VG193" s="317"/>
      <c r="VH193" s="381"/>
      <c r="VI193" s="381"/>
      <c r="VJ193" s="381"/>
      <c r="VK193" s="318"/>
      <c r="VL193" s="318"/>
      <c r="VM193" s="318"/>
      <c r="VN193" s="381"/>
      <c r="VO193" s="318"/>
      <c r="VP193" s="318"/>
      <c r="VQ193" s="318"/>
      <c r="VR193" s="318"/>
      <c r="VS193" s="381"/>
      <c r="VT193" s="316"/>
      <c r="VU193" s="316"/>
      <c r="VV193" s="316"/>
      <c r="VW193" s="317"/>
      <c r="VX193" s="381"/>
      <c r="VY193" s="381"/>
      <c r="VZ193" s="381"/>
      <c r="WA193" s="318"/>
      <c r="WB193" s="318"/>
      <c r="WC193" s="318"/>
      <c r="WD193" s="381"/>
      <c r="WE193" s="318"/>
      <c r="WF193" s="318"/>
      <c r="WG193" s="318"/>
      <c r="WH193" s="318"/>
      <c r="WI193" s="381"/>
      <c r="WJ193" s="316"/>
      <c r="WK193" s="316"/>
      <c r="WL193" s="316"/>
      <c r="WM193" s="317"/>
      <c r="WN193" s="381"/>
      <c r="WO193" s="381"/>
      <c r="WP193" s="381"/>
      <c r="WQ193" s="318"/>
      <c r="WR193" s="318"/>
      <c r="WS193" s="318"/>
      <c r="WT193" s="381"/>
      <c r="WU193" s="318"/>
      <c r="WV193" s="318"/>
      <c r="WW193" s="318"/>
      <c r="WX193" s="318"/>
      <c r="WY193" s="381"/>
      <c r="WZ193" s="316"/>
      <c r="XA193" s="316"/>
      <c r="XB193" s="316"/>
      <c r="XC193" s="317"/>
      <c r="XD193" s="381"/>
      <c r="XE193" s="381"/>
      <c r="XF193" s="381"/>
      <c r="XG193" s="318"/>
      <c r="XH193" s="318"/>
      <c r="XI193" s="318"/>
      <c r="XJ193" s="381"/>
      <c r="XK193" s="318"/>
      <c r="XL193" s="318"/>
      <c r="XM193" s="318"/>
      <c r="XN193" s="318"/>
      <c r="XO193" s="381"/>
      <c r="XP193" s="316"/>
      <c r="XQ193" s="316"/>
      <c r="XR193" s="316"/>
      <c r="XS193" s="317"/>
      <c r="XT193" s="381"/>
      <c r="XU193" s="381"/>
      <c r="XV193" s="381"/>
      <c r="XW193" s="318"/>
      <c r="XX193" s="318"/>
      <c r="XY193" s="318"/>
      <c r="XZ193" s="381"/>
      <c r="YA193" s="318"/>
      <c r="YB193" s="318"/>
      <c r="YC193" s="318"/>
      <c r="YD193" s="318"/>
      <c r="YE193" s="381"/>
      <c r="YF193" s="316"/>
      <c r="YG193" s="316"/>
      <c r="YH193" s="316"/>
      <c r="YI193" s="317"/>
      <c r="YJ193" s="381"/>
      <c r="YK193" s="381"/>
      <c r="YL193" s="381"/>
      <c r="YM193" s="318"/>
      <c r="YN193" s="318"/>
      <c r="YO193" s="318"/>
      <c r="YP193" s="381"/>
      <c r="YQ193" s="318"/>
      <c r="YR193" s="318"/>
      <c r="YS193" s="318"/>
      <c r="YT193" s="318"/>
      <c r="YU193" s="381"/>
      <c r="YV193" s="316"/>
      <c r="YW193" s="316"/>
      <c r="YX193" s="316"/>
      <c r="YY193" s="317"/>
      <c r="YZ193" s="381"/>
      <c r="ZA193" s="381"/>
      <c r="ZB193" s="381"/>
      <c r="ZC193" s="318"/>
      <c r="ZD193" s="318"/>
      <c r="ZE193" s="318"/>
      <c r="ZF193" s="381"/>
      <c r="ZG193" s="318"/>
      <c r="ZH193" s="318"/>
      <c r="ZI193" s="318"/>
      <c r="ZJ193" s="318"/>
      <c r="ZK193" s="381"/>
      <c r="ZL193" s="316"/>
      <c r="ZM193" s="316"/>
      <c r="ZN193" s="316"/>
      <c r="ZO193" s="317"/>
      <c r="ZP193" s="381"/>
      <c r="ZQ193" s="381"/>
      <c r="ZR193" s="381"/>
      <c r="ZS193" s="318"/>
      <c r="ZT193" s="318"/>
      <c r="ZU193" s="318"/>
      <c r="ZV193" s="381"/>
      <c r="ZW193" s="318"/>
      <c r="ZX193" s="318"/>
      <c r="ZY193" s="318"/>
      <c r="ZZ193" s="318"/>
      <c r="AAA193" s="381"/>
      <c r="AAB193" s="316"/>
      <c r="AAC193" s="316"/>
      <c r="AAD193" s="316"/>
      <c r="AAE193" s="317"/>
      <c r="AAF193" s="381"/>
      <c r="AAG193" s="381"/>
      <c r="AAH193" s="381"/>
      <c r="AAI193" s="318"/>
      <c r="AAJ193" s="318"/>
      <c r="AAK193" s="318"/>
      <c r="AAL193" s="381"/>
      <c r="AAM193" s="318"/>
      <c r="AAN193" s="318"/>
      <c r="AAO193" s="318"/>
      <c r="AAP193" s="318"/>
      <c r="AAQ193" s="381"/>
      <c r="AAR193" s="316"/>
      <c r="AAS193" s="316"/>
      <c r="AAT193" s="316"/>
      <c r="AAU193" s="317"/>
      <c r="AAV193" s="381"/>
      <c r="AAW193" s="381"/>
      <c r="AAX193" s="381"/>
      <c r="AAY193" s="318"/>
      <c r="AAZ193" s="318"/>
      <c r="ABA193" s="318"/>
      <c r="ABB193" s="381"/>
      <c r="ABC193" s="318"/>
      <c r="ABD193" s="318"/>
      <c r="ABE193" s="318"/>
      <c r="ABF193" s="318"/>
      <c r="ABG193" s="381"/>
      <c r="ABH193" s="316"/>
      <c r="ABI193" s="316"/>
      <c r="ABJ193" s="316"/>
      <c r="ABK193" s="317"/>
      <c r="ABL193" s="381"/>
      <c r="ABM193" s="381"/>
      <c r="ABN193" s="381"/>
      <c r="ABO193" s="318"/>
      <c r="ABP193" s="318"/>
      <c r="ABQ193" s="318"/>
      <c r="ABR193" s="381"/>
      <c r="ABS193" s="318"/>
      <c r="ABT193" s="318"/>
      <c r="ABU193" s="318"/>
      <c r="ABV193" s="318"/>
      <c r="ABW193" s="381"/>
      <c r="ABX193" s="316"/>
      <c r="ABY193" s="316"/>
      <c r="ABZ193" s="316"/>
      <c r="ACA193" s="317"/>
      <c r="ACB193" s="381"/>
      <c r="ACC193" s="381"/>
      <c r="ACD193" s="381"/>
      <c r="ACE193" s="318"/>
      <c r="ACF193" s="318"/>
      <c r="ACG193" s="318"/>
      <c r="ACH193" s="381"/>
      <c r="ACI193" s="318"/>
      <c r="ACJ193" s="318"/>
      <c r="ACK193" s="318"/>
      <c r="ACL193" s="318"/>
      <c r="ACM193" s="381"/>
      <c r="ACN193" s="316"/>
      <c r="ACO193" s="316"/>
      <c r="ACP193" s="316"/>
      <c r="ACQ193" s="317"/>
      <c r="ACR193" s="381"/>
      <c r="ACS193" s="381"/>
      <c r="ACT193" s="381"/>
      <c r="ACU193" s="318"/>
      <c r="ACV193" s="318"/>
      <c r="ACW193" s="318"/>
      <c r="ACX193" s="381"/>
      <c r="ACY193" s="318"/>
      <c r="ACZ193" s="318"/>
      <c r="ADA193" s="318"/>
      <c r="ADB193" s="318"/>
      <c r="ADC193" s="381"/>
      <c r="ADD193" s="316"/>
      <c r="ADE193" s="316"/>
      <c r="ADF193" s="316"/>
      <c r="ADG193" s="317"/>
      <c r="ADH193" s="381"/>
      <c r="ADI193" s="381"/>
      <c r="ADJ193" s="381"/>
      <c r="ADK193" s="318"/>
      <c r="ADL193" s="318"/>
      <c r="ADM193" s="318"/>
      <c r="ADN193" s="381"/>
      <c r="ADO193" s="318"/>
      <c r="ADP193" s="318"/>
      <c r="ADQ193" s="318"/>
      <c r="ADR193" s="318"/>
      <c r="ADS193" s="381"/>
      <c r="ADT193" s="316"/>
      <c r="ADU193" s="316"/>
      <c r="ADV193" s="316"/>
      <c r="ADW193" s="317"/>
      <c r="ADX193" s="381"/>
      <c r="ADY193" s="381"/>
      <c r="ADZ193" s="381"/>
      <c r="AEA193" s="318"/>
      <c r="AEB193" s="318"/>
      <c r="AEC193" s="318"/>
      <c r="AED193" s="381"/>
      <c r="AEE193" s="318"/>
      <c r="AEF193" s="318"/>
      <c r="AEG193" s="318"/>
      <c r="AEH193" s="318"/>
      <c r="AEI193" s="381"/>
      <c r="AEJ193" s="316"/>
      <c r="AEK193" s="316"/>
      <c r="AEL193" s="316"/>
      <c r="AEM193" s="317"/>
      <c r="AEN193" s="381"/>
      <c r="AEO193" s="381"/>
      <c r="AEP193" s="381"/>
      <c r="AEQ193" s="318"/>
      <c r="AER193" s="318"/>
      <c r="AES193" s="318"/>
      <c r="AET193" s="381"/>
      <c r="AEU193" s="318"/>
      <c r="AEV193" s="318"/>
      <c r="AEW193" s="318"/>
      <c r="AEX193" s="318"/>
      <c r="AEY193" s="381"/>
      <c r="AEZ193" s="316"/>
      <c r="AFA193" s="316"/>
      <c r="AFB193" s="316"/>
      <c r="AFC193" s="317"/>
      <c r="AFD193" s="381"/>
      <c r="AFE193" s="381"/>
      <c r="AFF193" s="381"/>
      <c r="AFG193" s="318"/>
      <c r="AFH193" s="318"/>
      <c r="AFI193" s="318"/>
      <c r="AFJ193" s="381"/>
      <c r="AFK193" s="318"/>
      <c r="AFL193" s="318"/>
      <c r="AFM193" s="318"/>
      <c r="AFN193" s="318"/>
      <c r="AFO193" s="381"/>
      <c r="AFP193" s="316"/>
      <c r="AFQ193" s="316"/>
      <c r="AFR193" s="316"/>
      <c r="AFS193" s="317"/>
      <c r="AFT193" s="381"/>
      <c r="AFU193" s="381"/>
      <c r="AFV193" s="381"/>
      <c r="AFW193" s="318"/>
      <c r="AFX193" s="318"/>
      <c r="AFY193" s="318"/>
      <c r="AFZ193" s="381"/>
      <c r="AGA193" s="318"/>
      <c r="AGB193" s="318"/>
      <c r="AGC193" s="318"/>
      <c r="AGD193" s="318"/>
      <c r="AGE193" s="381"/>
      <c r="AGF193" s="316"/>
      <c r="AGG193" s="316"/>
      <c r="AGH193" s="316"/>
      <c r="AGI193" s="317"/>
      <c r="AGJ193" s="381"/>
      <c r="AGK193" s="381"/>
      <c r="AGL193" s="381"/>
      <c r="AGM193" s="318"/>
      <c r="AGN193" s="318"/>
      <c r="AGO193" s="318"/>
      <c r="AGP193" s="381"/>
      <c r="AGQ193" s="318"/>
      <c r="AGR193" s="318"/>
      <c r="AGS193" s="318"/>
      <c r="AGT193" s="318"/>
      <c r="AGU193" s="381"/>
      <c r="AGV193" s="316"/>
      <c r="AGW193" s="316"/>
      <c r="AGX193" s="316"/>
      <c r="AGY193" s="317"/>
      <c r="AGZ193" s="381"/>
      <c r="AHA193" s="381"/>
      <c r="AHB193" s="381"/>
      <c r="AHC193" s="318"/>
      <c r="AHD193" s="318"/>
      <c r="AHE193" s="318"/>
      <c r="AHF193" s="381"/>
      <c r="AHG193" s="318"/>
      <c r="AHH193" s="318"/>
      <c r="AHI193" s="318"/>
      <c r="AHJ193" s="318"/>
      <c r="AHK193" s="381"/>
      <c r="AHL193" s="316"/>
      <c r="AHM193" s="316"/>
      <c r="AHN193" s="316"/>
      <c r="AHO193" s="317"/>
      <c r="AHP193" s="381"/>
      <c r="AHQ193" s="381"/>
      <c r="AHR193" s="381"/>
      <c r="AHS193" s="318"/>
      <c r="AHT193" s="318"/>
      <c r="AHU193" s="318"/>
      <c r="AHV193" s="381"/>
      <c r="AHW193" s="318"/>
      <c r="AHX193" s="318"/>
      <c r="AHY193" s="318"/>
      <c r="AHZ193" s="318"/>
      <c r="AIA193" s="381"/>
      <c r="AIB193" s="316"/>
      <c r="AIC193" s="316"/>
      <c r="AID193" s="316"/>
      <c r="AIE193" s="317"/>
      <c r="AIF193" s="381"/>
      <c r="AIG193" s="381"/>
      <c r="AIH193" s="381"/>
      <c r="AII193" s="318"/>
      <c r="AIJ193" s="318"/>
      <c r="AIK193" s="318"/>
      <c r="AIL193" s="381"/>
      <c r="AIM193" s="318"/>
      <c r="AIN193" s="318"/>
      <c r="AIO193" s="318"/>
      <c r="AIP193" s="318"/>
      <c r="AIQ193" s="381"/>
      <c r="AIR193" s="316"/>
      <c r="AIS193" s="316"/>
      <c r="AIT193" s="316"/>
      <c r="AIU193" s="317"/>
      <c r="AIV193" s="381"/>
      <c r="AIW193" s="381"/>
      <c r="AIX193" s="381"/>
      <c r="AIY193" s="318"/>
      <c r="AIZ193" s="318"/>
      <c r="AJA193" s="318"/>
      <c r="AJB193" s="381"/>
      <c r="AJC193" s="318"/>
      <c r="AJD193" s="318"/>
      <c r="AJE193" s="318"/>
      <c r="AJF193" s="318"/>
      <c r="AJG193" s="381"/>
      <c r="AJH193" s="316"/>
      <c r="AJI193" s="316"/>
      <c r="AJJ193" s="316"/>
      <c r="AJK193" s="317"/>
      <c r="AJL193" s="381"/>
      <c r="AJM193" s="381"/>
      <c r="AJN193" s="381"/>
      <c r="AJO193" s="318"/>
      <c r="AJP193" s="318"/>
      <c r="AJQ193" s="318"/>
      <c r="AJR193" s="381"/>
      <c r="AJS193" s="318"/>
      <c r="AJT193" s="318"/>
      <c r="AJU193" s="318"/>
      <c r="AJV193" s="318"/>
      <c r="AJW193" s="381"/>
      <c r="AJX193" s="316"/>
      <c r="AJY193" s="316"/>
      <c r="AJZ193" s="316"/>
      <c r="AKA193" s="317"/>
      <c r="AKB193" s="381"/>
      <c r="AKC193" s="381"/>
      <c r="AKD193" s="381"/>
      <c r="AKE193" s="318"/>
      <c r="AKF193" s="318"/>
      <c r="AKG193" s="318"/>
      <c r="AKH193" s="381"/>
      <c r="AKI193" s="318"/>
      <c r="AKJ193" s="318"/>
      <c r="AKK193" s="318"/>
      <c r="AKL193" s="318"/>
      <c r="AKM193" s="381"/>
      <c r="AKN193" s="316"/>
      <c r="AKO193" s="316"/>
      <c r="AKP193" s="316"/>
      <c r="AKQ193" s="317"/>
      <c r="AKR193" s="381"/>
      <c r="AKS193" s="381"/>
      <c r="AKT193" s="381"/>
      <c r="AKU193" s="318"/>
      <c r="AKV193" s="318"/>
      <c r="AKW193" s="318"/>
      <c r="AKX193" s="381"/>
      <c r="AKY193" s="318"/>
      <c r="AKZ193" s="318"/>
      <c r="ALA193" s="318"/>
      <c r="ALB193" s="318"/>
      <c r="ALC193" s="381"/>
      <c r="ALD193" s="316"/>
      <c r="ALE193" s="316"/>
      <c r="ALF193" s="316"/>
      <c r="ALG193" s="317"/>
      <c r="ALH193" s="381"/>
      <c r="ALI193" s="381"/>
      <c r="ALJ193" s="381"/>
      <c r="ALK193" s="318"/>
      <c r="ALL193" s="318"/>
      <c r="ALM193" s="318"/>
      <c r="ALN193" s="381"/>
      <c r="ALO193" s="318"/>
      <c r="ALP193" s="318"/>
      <c r="ALQ193" s="318"/>
      <c r="ALR193" s="318"/>
      <c r="ALS193" s="381"/>
      <c r="ALT193" s="316"/>
      <c r="ALU193" s="316"/>
      <c r="ALV193" s="316"/>
      <c r="ALW193" s="317"/>
      <c r="ALX193" s="381"/>
      <c r="ALY193" s="381"/>
      <c r="ALZ193" s="381"/>
      <c r="AMA193" s="318"/>
      <c r="AMB193" s="318"/>
      <c r="AMC193" s="318"/>
      <c r="AMD193" s="381"/>
      <c r="AME193" s="318"/>
      <c r="AMF193" s="318"/>
      <c r="AMG193" s="318"/>
      <c r="AMH193" s="318"/>
      <c r="AMI193" s="381"/>
      <c r="AMJ193" s="316"/>
      <c r="AMK193" s="316"/>
      <c r="AML193" s="316"/>
      <c r="AMM193" s="317"/>
      <c r="AMN193" s="381"/>
      <c r="AMO193" s="381"/>
      <c r="AMP193" s="381"/>
      <c r="AMQ193" s="318"/>
      <c r="AMR193" s="318"/>
      <c r="AMS193" s="318"/>
      <c r="AMT193" s="381"/>
      <c r="AMU193" s="318"/>
      <c r="AMV193" s="318"/>
      <c r="AMW193" s="318"/>
      <c r="AMX193" s="318"/>
      <c r="AMY193" s="381"/>
      <c r="AMZ193" s="316"/>
      <c r="ANA193" s="316"/>
      <c r="ANB193" s="316"/>
      <c r="ANC193" s="317"/>
      <c r="AND193" s="381"/>
      <c r="ANE193" s="381"/>
      <c r="ANF193" s="381"/>
      <c r="ANG193" s="318"/>
      <c r="ANH193" s="318"/>
      <c r="ANI193" s="318"/>
      <c r="ANJ193" s="381"/>
      <c r="ANK193" s="318"/>
      <c r="ANL193" s="318"/>
      <c r="ANM193" s="318"/>
      <c r="ANN193" s="318"/>
      <c r="ANO193" s="381"/>
      <c r="ANP193" s="316"/>
      <c r="ANQ193" s="316"/>
      <c r="ANR193" s="316"/>
      <c r="ANS193" s="317"/>
      <c r="ANT193" s="381"/>
      <c r="ANU193" s="381"/>
      <c r="ANV193" s="381"/>
      <c r="ANW193" s="318"/>
      <c r="ANX193" s="318"/>
      <c r="ANY193" s="318"/>
      <c r="ANZ193" s="381"/>
      <c r="AOA193" s="318"/>
      <c r="AOB193" s="318"/>
      <c r="AOC193" s="318"/>
      <c r="AOD193" s="318"/>
      <c r="AOE193" s="381"/>
      <c r="AOF193" s="316"/>
      <c r="AOG193" s="316"/>
      <c r="AOH193" s="316"/>
      <c r="AOI193" s="317"/>
      <c r="AOJ193" s="381"/>
      <c r="AOK193" s="381"/>
      <c r="AOL193" s="381"/>
      <c r="AOM193" s="318"/>
      <c r="AON193" s="318"/>
      <c r="AOO193" s="318"/>
      <c r="AOP193" s="381"/>
      <c r="AOQ193" s="318"/>
      <c r="AOR193" s="318"/>
      <c r="AOS193" s="318"/>
      <c r="AOT193" s="318"/>
      <c r="AOU193" s="381"/>
      <c r="AOV193" s="316"/>
      <c r="AOW193" s="316"/>
      <c r="AOX193" s="316"/>
      <c r="AOY193" s="317"/>
      <c r="AOZ193" s="381"/>
      <c r="APA193" s="381"/>
      <c r="APB193" s="381"/>
      <c r="APC193" s="318"/>
      <c r="APD193" s="318"/>
      <c r="APE193" s="318"/>
      <c r="APF193" s="381"/>
      <c r="APG193" s="318"/>
      <c r="APH193" s="318"/>
      <c r="API193" s="318"/>
      <c r="APJ193" s="318"/>
      <c r="APK193" s="381"/>
      <c r="APL193" s="316"/>
      <c r="APM193" s="316"/>
      <c r="APN193" s="316"/>
      <c r="APO193" s="317"/>
      <c r="APP193" s="381"/>
      <c r="APQ193" s="381"/>
      <c r="APR193" s="381"/>
      <c r="APS193" s="318"/>
      <c r="APT193" s="318"/>
      <c r="APU193" s="318"/>
      <c r="APV193" s="381"/>
      <c r="APW193" s="318"/>
      <c r="APX193" s="318"/>
      <c r="APY193" s="318"/>
      <c r="APZ193" s="318"/>
      <c r="AQA193" s="381"/>
      <c r="AQB193" s="316"/>
      <c r="AQC193" s="316"/>
      <c r="AQD193" s="316"/>
      <c r="AQE193" s="317"/>
      <c r="AQF193" s="381"/>
      <c r="AQG193" s="381"/>
      <c r="AQH193" s="381"/>
      <c r="AQI193" s="318"/>
      <c r="AQJ193" s="318"/>
      <c r="AQK193" s="318"/>
      <c r="AQL193" s="381"/>
      <c r="AQM193" s="318"/>
      <c r="AQN193" s="318"/>
      <c r="AQO193" s="318"/>
      <c r="AQP193" s="318"/>
      <c r="AQQ193" s="381"/>
      <c r="AQR193" s="316"/>
      <c r="AQS193" s="316"/>
      <c r="AQT193" s="316"/>
      <c r="AQU193" s="317"/>
      <c r="AQV193" s="381"/>
      <c r="AQW193" s="381"/>
      <c r="AQX193" s="381"/>
      <c r="AQY193" s="318"/>
      <c r="AQZ193" s="318"/>
      <c r="ARA193" s="318"/>
      <c r="ARB193" s="381"/>
      <c r="ARC193" s="318"/>
      <c r="ARD193" s="318"/>
      <c r="ARE193" s="318"/>
      <c r="ARF193" s="318"/>
      <c r="ARG193" s="381"/>
      <c r="ARH193" s="316"/>
      <c r="ARI193" s="316"/>
      <c r="ARJ193" s="316"/>
      <c r="ARK193" s="317"/>
      <c r="ARL193" s="381"/>
      <c r="ARM193" s="381"/>
      <c r="ARN193" s="381"/>
      <c r="ARO193" s="318"/>
      <c r="ARP193" s="318"/>
      <c r="ARQ193" s="318"/>
      <c r="ARR193" s="381"/>
      <c r="ARS193" s="318"/>
      <c r="ART193" s="318"/>
      <c r="ARU193" s="318"/>
      <c r="ARV193" s="318"/>
      <c r="ARW193" s="381"/>
      <c r="ARX193" s="316"/>
      <c r="ARY193" s="316"/>
      <c r="ARZ193" s="316"/>
      <c r="ASA193" s="317"/>
      <c r="ASB193" s="381"/>
      <c r="ASC193" s="381"/>
      <c r="ASD193" s="381"/>
      <c r="ASE193" s="318"/>
      <c r="ASF193" s="318"/>
      <c r="ASG193" s="318"/>
      <c r="ASH193" s="381"/>
      <c r="ASI193" s="318"/>
      <c r="ASJ193" s="318"/>
      <c r="ASK193" s="318"/>
      <c r="ASL193" s="318"/>
      <c r="ASM193" s="381"/>
      <c r="ASN193" s="316"/>
      <c r="ASO193" s="316"/>
      <c r="ASP193" s="316"/>
      <c r="ASQ193" s="317"/>
      <c r="ASR193" s="381"/>
      <c r="ASS193" s="381"/>
      <c r="AST193" s="381"/>
      <c r="ASU193" s="318"/>
      <c r="ASV193" s="318"/>
      <c r="ASW193" s="318"/>
      <c r="ASX193" s="381"/>
      <c r="ASY193" s="318"/>
      <c r="ASZ193" s="318"/>
      <c r="ATA193" s="318"/>
      <c r="ATB193" s="318"/>
      <c r="ATC193" s="381"/>
      <c r="ATD193" s="316"/>
      <c r="ATE193" s="316"/>
      <c r="ATF193" s="316"/>
      <c r="ATG193" s="317"/>
      <c r="ATH193" s="381"/>
      <c r="ATI193" s="381"/>
      <c r="ATJ193" s="381"/>
      <c r="ATK193" s="318"/>
      <c r="ATL193" s="318"/>
      <c r="ATM193" s="318"/>
      <c r="ATN193" s="381"/>
      <c r="ATO193" s="318"/>
      <c r="ATP193" s="318"/>
      <c r="ATQ193" s="318"/>
      <c r="ATR193" s="318"/>
      <c r="ATS193" s="381"/>
      <c r="ATT193" s="316"/>
      <c r="ATU193" s="316"/>
      <c r="ATV193" s="316"/>
      <c r="ATW193" s="317"/>
      <c r="ATX193" s="381"/>
      <c r="ATY193" s="381"/>
      <c r="ATZ193" s="381"/>
      <c r="AUA193" s="318"/>
      <c r="AUB193" s="318"/>
      <c r="AUC193" s="318"/>
      <c r="AUD193" s="381"/>
      <c r="AUE193" s="318"/>
      <c r="AUF193" s="318"/>
      <c r="AUG193" s="318"/>
      <c r="AUH193" s="318"/>
      <c r="AUI193" s="381"/>
      <c r="AUJ193" s="316"/>
      <c r="AUK193" s="316"/>
      <c r="AUL193" s="316"/>
      <c r="AUM193" s="317"/>
      <c r="AUN193" s="381"/>
      <c r="AUO193" s="381"/>
      <c r="AUP193" s="381"/>
      <c r="AUQ193" s="318"/>
      <c r="AUR193" s="318"/>
      <c r="AUS193" s="318"/>
      <c r="AUT193" s="381"/>
      <c r="AUU193" s="318"/>
      <c r="AUV193" s="318"/>
      <c r="AUW193" s="318"/>
      <c r="AUX193" s="318"/>
      <c r="AUY193" s="381"/>
      <c r="AUZ193" s="316"/>
      <c r="AVA193" s="316"/>
      <c r="AVB193" s="316"/>
      <c r="AVC193" s="317"/>
      <c r="AVD193" s="381"/>
      <c r="AVE193" s="381"/>
      <c r="AVF193" s="381"/>
      <c r="AVG193" s="318"/>
      <c r="AVH193" s="318"/>
      <c r="AVI193" s="318"/>
      <c r="AVJ193" s="381"/>
      <c r="AVK193" s="318"/>
      <c r="AVL193" s="318"/>
      <c r="AVM193" s="318"/>
      <c r="AVN193" s="318"/>
      <c r="AVO193" s="381"/>
      <c r="AVP193" s="316"/>
      <c r="AVQ193" s="316"/>
      <c r="AVR193" s="316"/>
      <c r="AVS193" s="317"/>
      <c r="AVT193" s="381"/>
      <c r="AVU193" s="381"/>
      <c r="AVV193" s="381"/>
      <c r="AVW193" s="318"/>
      <c r="AVX193" s="318"/>
      <c r="AVY193" s="318"/>
      <c r="AVZ193" s="381"/>
      <c r="AWA193" s="318"/>
      <c r="AWB193" s="318"/>
      <c r="AWC193" s="318"/>
      <c r="AWD193" s="318"/>
      <c r="AWE193" s="381"/>
      <c r="AWF193" s="316"/>
      <c r="AWG193" s="316"/>
      <c r="AWH193" s="316"/>
      <c r="AWI193" s="317"/>
      <c r="AWJ193" s="381"/>
      <c r="AWK193" s="381"/>
      <c r="AWL193" s="381"/>
      <c r="AWM193" s="318"/>
      <c r="AWN193" s="318"/>
      <c r="AWO193" s="318"/>
      <c r="AWP193" s="381"/>
      <c r="AWQ193" s="318"/>
      <c r="AWR193" s="318"/>
      <c r="AWS193" s="318"/>
      <c r="AWT193" s="318"/>
      <c r="AWU193" s="381"/>
      <c r="AWV193" s="316"/>
      <c r="AWW193" s="316"/>
      <c r="AWX193" s="316"/>
      <c r="AWY193" s="317"/>
      <c r="AWZ193" s="381"/>
      <c r="AXA193" s="381"/>
      <c r="AXB193" s="381"/>
      <c r="AXC193" s="318"/>
      <c r="AXD193" s="318"/>
      <c r="AXE193" s="318"/>
      <c r="AXF193" s="381"/>
      <c r="AXG193" s="318"/>
      <c r="AXH193" s="318"/>
      <c r="AXI193" s="318"/>
      <c r="AXJ193" s="318"/>
      <c r="AXK193" s="381"/>
      <c r="AXL193" s="316"/>
      <c r="AXM193" s="316"/>
      <c r="AXN193" s="316"/>
      <c r="AXO193" s="317"/>
      <c r="AXP193" s="381"/>
      <c r="AXQ193" s="381"/>
      <c r="AXR193" s="381"/>
      <c r="AXS193" s="318"/>
      <c r="AXT193" s="318"/>
      <c r="AXU193" s="318"/>
      <c r="AXV193" s="381"/>
      <c r="AXW193" s="318"/>
      <c r="AXX193" s="318"/>
      <c r="AXY193" s="318"/>
      <c r="AXZ193" s="318"/>
      <c r="AYA193" s="381"/>
      <c r="AYB193" s="316"/>
      <c r="AYC193" s="316"/>
      <c r="AYD193" s="316"/>
      <c r="AYE193" s="317"/>
      <c r="AYF193" s="381"/>
      <c r="AYG193" s="381"/>
      <c r="AYH193" s="381"/>
      <c r="AYI193" s="318"/>
      <c r="AYJ193" s="318"/>
      <c r="AYK193" s="318"/>
      <c r="AYL193" s="381"/>
      <c r="AYM193" s="318"/>
      <c r="AYN193" s="318"/>
      <c r="AYO193" s="318"/>
      <c r="AYP193" s="318"/>
      <c r="AYQ193" s="381"/>
      <c r="AYR193" s="316"/>
      <c r="AYS193" s="316"/>
      <c r="AYT193" s="316"/>
      <c r="AYU193" s="317"/>
      <c r="AYV193" s="381"/>
      <c r="AYW193" s="381"/>
      <c r="AYX193" s="381"/>
      <c r="AYY193" s="318"/>
      <c r="AYZ193" s="318"/>
      <c r="AZA193" s="318"/>
      <c r="AZB193" s="381"/>
      <c r="AZC193" s="318"/>
      <c r="AZD193" s="318"/>
      <c r="AZE193" s="318"/>
      <c r="AZF193" s="318"/>
      <c r="AZG193" s="381"/>
      <c r="AZH193" s="316"/>
      <c r="AZI193" s="316"/>
      <c r="AZJ193" s="316"/>
      <c r="AZK193" s="317"/>
      <c r="AZL193" s="381"/>
      <c r="AZM193" s="381"/>
      <c r="AZN193" s="381"/>
      <c r="AZO193" s="318"/>
      <c r="AZP193" s="318"/>
      <c r="AZQ193" s="318"/>
      <c r="AZR193" s="381"/>
      <c r="AZS193" s="318"/>
      <c r="AZT193" s="318"/>
      <c r="AZU193" s="318"/>
      <c r="AZV193" s="318"/>
      <c r="AZW193" s="381"/>
      <c r="AZX193" s="316"/>
      <c r="AZY193" s="316"/>
      <c r="AZZ193" s="316"/>
      <c r="BAA193" s="317"/>
      <c r="BAB193" s="381"/>
      <c r="BAC193" s="381"/>
      <c r="BAD193" s="381"/>
      <c r="BAE193" s="318"/>
      <c r="BAF193" s="318"/>
      <c r="BAG193" s="318"/>
      <c r="BAH193" s="381"/>
      <c r="BAI193" s="318"/>
      <c r="BAJ193" s="318"/>
      <c r="BAK193" s="318"/>
      <c r="BAL193" s="318"/>
      <c r="BAM193" s="381"/>
      <c r="BAN193" s="316"/>
      <c r="BAO193" s="316"/>
      <c r="BAP193" s="316"/>
      <c r="BAQ193" s="317"/>
      <c r="BAR193" s="381"/>
      <c r="BAS193" s="381"/>
      <c r="BAT193" s="381"/>
      <c r="BAU193" s="318"/>
      <c r="BAV193" s="318"/>
      <c r="BAW193" s="318"/>
      <c r="BAX193" s="381"/>
      <c r="BAY193" s="318"/>
      <c r="BAZ193" s="318"/>
      <c r="BBA193" s="318"/>
      <c r="BBB193" s="318"/>
      <c r="BBC193" s="381"/>
      <c r="BBD193" s="316"/>
      <c r="BBE193" s="316"/>
      <c r="BBF193" s="316"/>
      <c r="BBG193" s="317"/>
      <c r="BBH193" s="381"/>
      <c r="BBI193" s="381"/>
      <c r="BBJ193" s="381"/>
      <c r="BBK193" s="318"/>
      <c r="BBL193" s="318"/>
      <c r="BBM193" s="318"/>
      <c r="BBN193" s="381"/>
      <c r="BBO193" s="318"/>
      <c r="BBP193" s="318"/>
      <c r="BBQ193" s="318"/>
      <c r="BBR193" s="318"/>
      <c r="BBS193" s="381"/>
      <c r="BBT193" s="316"/>
      <c r="BBU193" s="316"/>
      <c r="BBV193" s="316"/>
      <c r="BBW193" s="317"/>
      <c r="BBX193" s="381"/>
      <c r="BBY193" s="381"/>
      <c r="BBZ193" s="381"/>
      <c r="BCA193" s="318"/>
      <c r="BCB193" s="318"/>
      <c r="BCC193" s="318"/>
      <c r="BCD193" s="381"/>
      <c r="BCE193" s="318"/>
      <c r="BCF193" s="318"/>
      <c r="BCG193" s="318"/>
      <c r="BCH193" s="318"/>
      <c r="BCI193" s="381"/>
      <c r="BCJ193" s="316"/>
      <c r="BCK193" s="316"/>
      <c r="BCL193" s="316"/>
      <c r="BCM193" s="317"/>
      <c r="BCN193" s="381"/>
      <c r="BCO193" s="381"/>
      <c r="BCP193" s="381"/>
      <c r="BCQ193" s="318"/>
      <c r="BCR193" s="318"/>
      <c r="BCS193" s="318"/>
      <c r="BCT193" s="381"/>
      <c r="BCU193" s="318"/>
      <c r="BCV193" s="318"/>
      <c r="BCW193" s="318"/>
      <c r="BCX193" s="318"/>
      <c r="BCY193" s="381"/>
      <c r="BCZ193" s="316"/>
      <c r="BDA193" s="316"/>
      <c r="BDB193" s="316"/>
      <c r="BDC193" s="317"/>
      <c r="BDD193" s="381"/>
      <c r="BDE193" s="381"/>
      <c r="BDF193" s="381"/>
      <c r="BDG193" s="318"/>
      <c r="BDH193" s="318"/>
      <c r="BDI193" s="318"/>
      <c r="BDJ193" s="381"/>
      <c r="BDK193" s="318"/>
      <c r="BDL193" s="318"/>
      <c r="BDM193" s="318"/>
      <c r="BDN193" s="318"/>
      <c r="BDO193" s="381"/>
      <c r="BDP193" s="316"/>
      <c r="BDQ193" s="316"/>
      <c r="BDR193" s="316"/>
      <c r="BDS193" s="317"/>
      <c r="BDT193" s="381"/>
      <c r="BDU193" s="381"/>
      <c r="BDV193" s="381"/>
      <c r="BDW193" s="318"/>
      <c r="BDX193" s="318"/>
      <c r="BDY193" s="318"/>
      <c r="BDZ193" s="381"/>
      <c r="BEA193" s="318"/>
      <c r="BEB193" s="318"/>
      <c r="BEC193" s="318"/>
      <c r="BED193" s="318"/>
      <c r="BEE193" s="381"/>
      <c r="BEF193" s="316"/>
      <c r="BEG193" s="316"/>
      <c r="BEH193" s="316"/>
      <c r="BEI193" s="317"/>
      <c r="BEJ193" s="381"/>
      <c r="BEK193" s="381"/>
      <c r="BEL193" s="381"/>
      <c r="BEM193" s="318"/>
      <c r="BEN193" s="318"/>
      <c r="BEO193" s="318"/>
      <c r="BEP193" s="381"/>
      <c r="BEQ193" s="318"/>
      <c r="BER193" s="318"/>
      <c r="BES193" s="318"/>
      <c r="BET193" s="318"/>
      <c r="BEU193" s="381"/>
      <c r="BEV193" s="316"/>
      <c r="BEW193" s="316"/>
      <c r="BEX193" s="316"/>
      <c r="BEY193" s="317"/>
      <c r="BEZ193" s="381"/>
      <c r="BFA193" s="381"/>
      <c r="BFB193" s="381"/>
      <c r="BFC193" s="318"/>
      <c r="BFD193" s="318"/>
      <c r="BFE193" s="318"/>
      <c r="BFF193" s="381"/>
      <c r="BFG193" s="318"/>
      <c r="BFH193" s="318"/>
      <c r="BFI193" s="318"/>
      <c r="BFJ193" s="318"/>
      <c r="BFK193" s="381"/>
      <c r="BFL193" s="316"/>
      <c r="BFM193" s="316"/>
      <c r="BFN193" s="316"/>
      <c r="BFO193" s="317"/>
      <c r="BFP193" s="381"/>
      <c r="BFQ193" s="381"/>
      <c r="BFR193" s="381"/>
      <c r="BFS193" s="318"/>
      <c r="BFT193" s="318"/>
      <c r="BFU193" s="318"/>
      <c r="BFV193" s="381"/>
      <c r="BFW193" s="318"/>
      <c r="BFX193" s="318"/>
      <c r="BFY193" s="318"/>
      <c r="BFZ193" s="318"/>
      <c r="BGA193" s="381"/>
      <c r="BGB193" s="316"/>
      <c r="BGC193" s="316"/>
      <c r="BGD193" s="316"/>
      <c r="BGE193" s="317"/>
      <c r="BGF193" s="381"/>
      <c r="BGG193" s="381"/>
      <c r="BGH193" s="381"/>
      <c r="BGI193" s="318"/>
      <c r="BGJ193" s="318"/>
      <c r="BGK193" s="318"/>
      <c r="BGL193" s="381"/>
      <c r="BGM193" s="318"/>
      <c r="BGN193" s="318"/>
      <c r="BGO193" s="318"/>
      <c r="BGP193" s="318"/>
      <c r="BGQ193" s="381"/>
      <c r="BGR193" s="316"/>
      <c r="BGS193" s="316"/>
      <c r="BGT193" s="316"/>
      <c r="BGU193" s="317"/>
      <c r="BGV193" s="381"/>
      <c r="BGW193" s="381"/>
      <c r="BGX193" s="381"/>
      <c r="BGY193" s="318"/>
      <c r="BGZ193" s="318"/>
      <c r="BHA193" s="318"/>
      <c r="BHB193" s="381"/>
      <c r="BHC193" s="318"/>
      <c r="BHD193" s="318"/>
      <c r="BHE193" s="318"/>
      <c r="BHF193" s="318"/>
      <c r="BHG193" s="381"/>
      <c r="BHH193" s="316"/>
      <c r="BHI193" s="316"/>
      <c r="BHJ193" s="316"/>
      <c r="BHK193" s="317"/>
      <c r="BHL193" s="381"/>
      <c r="BHM193" s="381"/>
      <c r="BHN193" s="381"/>
      <c r="BHO193" s="318"/>
      <c r="BHP193" s="318"/>
      <c r="BHQ193" s="318"/>
      <c r="BHR193" s="381"/>
      <c r="BHS193" s="318"/>
      <c r="BHT193" s="318"/>
      <c r="BHU193" s="318"/>
      <c r="BHV193" s="318"/>
      <c r="BHW193" s="381"/>
      <c r="BHX193" s="316"/>
      <c r="BHY193" s="316"/>
      <c r="BHZ193" s="316"/>
      <c r="BIA193" s="317"/>
      <c r="BIB193" s="381"/>
      <c r="BIC193" s="381"/>
      <c r="BID193" s="381"/>
      <c r="BIE193" s="318"/>
      <c r="BIF193" s="318"/>
      <c r="BIG193" s="318"/>
      <c r="BIH193" s="381"/>
      <c r="BII193" s="318"/>
      <c r="BIJ193" s="318"/>
      <c r="BIK193" s="318"/>
      <c r="BIL193" s="318"/>
      <c r="BIM193" s="381"/>
      <c r="BIN193" s="316"/>
      <c r="BIO193" s="316"/>
      <c r="BIP193" s="316"/>
      <c r="BIQ193" s="317"/>
      <c r="BIR193" s="381"/>
      <c r="BIS193" s="381"/>
      <c r="BIT193" s="381"/>
      <c r="BIU193" s="318"/>
      <c r="BIV193" s="318"/>
      <c r="BIW193" s="318"/>
      <c r="BIX193" s="381"/>
      <c r="BIY193" s="318"/>
      <c r="BIZ193" s="318"/>
      <c r="BJA193" s="318"/>
      <c r="BJB193" s="318"/>
      <c r="BJC193" s="381"/>
      <c r="BJD193" s="316"/>
      <c r="BJE193" s="316"/>
      <c r="BJF193" s="316"/>
      <c r="BJG193" s="317"/>
      <c r="BJH193" s="381"/>
      <c r="BJI193" s="381"/>
      <c r="BJJ193" s="381"/>
      <c r="BJK193" s="318"/>
      <c r="BJL193" s="318"/>
      <c r="BJM193" s="318"/>
      <c r="BJN193" s="381"/>
      <c r="BJO193" s="318"/>
      <c r="BJP193" s="318"/>
      <c r="BJQ193" s="318"/>
      <c r="BJR193" s="318"/>
      <c r="BJS193" s="381"/>
      <c r="BJT193" s="316"/>
      <c r="BJU193" s="316"/>
      <c r="BJV193" s="316"/>
      <c r="BJW193" s="317"/>
      <c r="BJX193" s="381"/>
      <c r="BJY193" s="381"/>
      <c r="BJZ193" s="381"/>
      <c r="BKA193" s="318"/>
      <c r="BKB193" s="318"/>
      <c r="BKC193" s="318"/>
      <c r="BKD193" s="381"/>
      <c r="BKE193" s="318"/>
      <c r="BKF193" s="318"/>
      <c r="BKG193" s="318"/>
      <c r="BKH193" s="318"/>
      <c r="BKI193" s="381"/>
      <c r="BKJ193" s="316"/>
      <c r="BKK193" s="316"/>
      <c r="BKL193" s="316"/>
      <c r="BKM193" s="317"/>
      <c r="BKN193" s="381"/>
      <c r="BKO193" s="381"/>
      <c r="BKP193" s="381"/>
      <c r="BKQ193" s="318"/>
      <c r="BKR193" s="318"/>
      <c r="BKS193" s="318"/>
      <c r="BKT193" s="381"/>
      <c r="BKU193" s="318"/>
      <c r="BKV193" s="318"/>
      <c r="BKW193" s="318"/>
      <c r="BKX193" s="318"/>
      <c r="BKY193" s="381"/>
      <c r="BKZ193" s="316"/>
      <c r="BLA193" s="316"/>
      <c r="BLB193" s="316"/>
      <c r="BLC193" s="317"/>
      <c r="BLD193" s="381"/>
      <c r="BLE193" s="381"/>
      <c r="BLF193" s="381"/>
      <c r="BLG193" s="318"/>
      <c r="BLH193" s="318"/>
      <c r="BLI193" s="318"/>
      <c r="BLJ193" s="381"/>
      <c r="BLK193" s="318"/>
      <c r="BLL193" s="318"/>
      <c r="BLM193" s="318"/>
      <c r="BLN193" s="318"/>
      <c r="BLO193" s="381"/>
      <c r="BLP193" s="316"/>
      <c r="BLQ193" s="316"/>
      <c r="BLR193" s="316"/>
      <c r="BLS193" s="317"/>
      <c r="BLT193" s="381"/>
      <c r="BLU193" s="381"/>
      <c r="BLV193" s="381"/>
      <c r="BLW193" s="318"/>
      <c r="BLX193" s="318"/>
      <c r="BLY193" s="318"/>
      <c r="BLZ193" s="381"/>
      <c r="BMA193" s="318"/>
      <c r="BMB193" s="318"/>
      <c r="BMC193" s="318"/>
      <c r="BMD193" s="318"/>
      <c r="BME193" s="381"/>
      <c r="BMF193" s="316"/>
      <c r="BMG193" s="316"/>
      <c r="BMH193" s="316"/>
      <c r="BMI193" s="317"/>
      <c r="BMJ193" s="381"/>
      <c r="BMK193" s="381"/>
      <c r="BML193" s="381"/>
      <c r="BMM193" s="318"/>
      <c r="BMN193" s="318"/>
      <c r="BMO193" s="318"/>
      <c r="BMP193" s="381"/>
      <c r="BMQ193" s="318"/>
      <c r="BMR193" s="318"/>
      <c r="BMS193" s="318"/>
      <c r="BMT193" s="318"/>
      <c r="BMU193" s="381"/>
      <c r="BMV193" s="316"/>
      <c r="BMW193" s="316"/>
      <c r="BMX193" s="316"/>
      <c r="BMY193" s="317"/>
      <c r="BMZ193" s="381"/>
      <c r="BNA193" s="381"/>
      <c r="BNB193" s="381"/>
      <c r="BNC193" s="318"/>
      <c r="BND193" s="318"/>
      <c r="BNE193" s="318"/>
      <c r="BNF193" s="381"/>
      <c r="BNG193" s="318"/>
      <c r="BNH193" s="318"/>
      <c r="BNI193" s="318"/>
      <c r="BNJ193" s="318"/>
      <c r="BNK193" s="381"/>
      <c r="BNL193" s="316"/>
      <c r="BNM193" s="316"/>
      <c r="BNN193" s="316"/>
      <c r="BNO193" s="317"/>
      <c r="BNP193" s="381"/>
      <c r="BNQ193" s="381"/>
      <c r="BNR193" s="381"/>
      <c r="BNS193" s="318"/>
      <c r="BNT193" s="318"/>
      <c r="BNU193" s="318"/>
      <c r="BNV193" s="381"/>
      <c r="BNW193" s="318"/>
      <c r="BNX193" s="318"/>
      <c r="BNY193" s="318"/>
      <c r="BNZ193" s="318"/>
      <c r="BOA193" s="381"/>
      <c r="BOB193" s="316"/>
      <c r="BOC193" s="316"/>
      <c r="BOD193" s="316"/>
      <c r="BOE193" s="317"/>
      <c r="BOF193" s="381"/>
      <c r="BOG193" s="381"/>
      <c r="BOH193" s="381"/>
      <c r="BOI193" s="318"/>
      <c r="BOJ193" s="318"/>
      <c r="BOK193" s="318"/>
      <c r="BOL193" s="381"/>
      <c r="BOM193" s="318"/>
      <c r="BON193" s="318"/>
      <c r="BOO193" s="318"/>
      <c r="BOP193" s="318"/>
      <c r="BOQ193" s="381"/>
      <c r="BOR193" s="316"/>
      <c r="BOS193" s="316"/>
      <c r="BOT193" s="316"/>
      <c r="BOU193" s="317"/>
      <c r="BOV193" s="381"/>
      <c r="BOW193" s="381"/>
      <c r="BOX193" s="381"/>
      <c r="BOY193" s="318"/>
      <c r="BOZ193" s="318"/>
      <c r="BPA193" s="318"/>
      <c r="BPB193" s="381"/>
      <c r="BPC193" s="318"/>
      <c r="BPD193" s="318"/>
      <c r="BPE193" s="318"/>
      <c r="BPF193" s="318"/>
      <c r="BPG193" s="381"/>
      <c r="BPH193" s="316"/>
      <c r="BPI193" s="316"/>
      <c r="BPJ193" s="316"/>
      <c r="BPK193" s="317"/>
      <c r="BPL193" s="381"/>
      <c r="BPM193" s="381"/>
      <c r="BPN193" s="381"/>
      <c r="BPO193" s="318"/>
      <c r="BPP193" s="318"/>
      <c r="BPQ193" s="318"/>
      <c r="BPR193" s="381"/>
      <c r="BPS193" s="318"/>
      <c r="BPT193" s="318"/>
      <c r="BPU193" s="318"/>
      <c r="BPV193" s="318"/>
      <c r="BPW193" s="381"/>
      <c r="BPX193" s="316"/>
      <c r="BPY193" s="316"/>
      <c r="BPZ193" s="316"/>
      <c r="BQA193" s="317"/>
      <c r="BQB193" s="381"/>
      <c r="BQC193" s="381"/>
      <c r="BQD193" s="381"/>
      <c r="BQE193" s="318"/>
      <c r="BQF193" s="318"/>
      <c r="BQG193" s="318"/>
      <c r="BQH193" s="381"/>
      <c r="BQI193" s="318"/>
      <c r="BQJ193" s="318"/>
      <c r="BQK193" s="318"/>
      <c r="BQL193" s="318"/>
      <c r="BQM193" s="381"/>
      <c r="BQN193" s="316"/>
      <c r="BQO193" s="316"/>
      <c r="BQP193" s="316"/>
      <c r="BQQ193" s="317"/>
      <c r="BQR193" s="381"/>
      <c r="BQS193" s="381"/>
      <c r="BQT193" s="381"/>
      <c r="BQU193" s="318"/>
      <c r="BQV193" s="318"/>
      <c r="BQW193" s="318"/>
      <c r="BQX193" s="381"/>
      <c r="BQY193" s="318"/>
      <c r="BQZ193" s="318"/>
      <c r="BRA193" s="318"/>
      <c r="BRB193" s="318"/>
      <c r="BRC193" s="381"/>
      <c r="BRD193" s="316"/>
      <c r="BRE193" s="316"/>
      <c r="BRF193" s="316"/>
      <c r="BRG193" s="317"/>
      <c r="BRH193" s="381"/>
      <c r="BRI193" s="381"/>
      <c r="BRJ193" s="381"/>
      <c r="BRK193" s="318"/>
      <c r="BRL193" s="318"/>
      <c r="BRM193" s="318"/>
      <c r="BRN193" s="381"/>
      <c r="BRO193" s="318"/>
      <c r="BRP193" s="318"/>
      <c r="BRQ193" s="318"/>
      <c r="BRR193" s="318"/>
      <c r="BRS193" s="381"/>
      <c r="BRT193" s="316"/>
      <c r="BRU193" s="316"/>
      <c r="BRV193" s="316"/>
      <c r="BRW193" s="317"/>
      <c r="BRX193" s="381"/>
      <c r="BRY193" s="381"/>
      <c r="BRZ193" s="381"/>
      <c r="BSA193" s="318"/>
      <c r="BSB193" s="318"/>
      <c r="BSC193" s="318"/>
      <c r="BSD193" s="381"/>
      <c r="BSE193" s="318"/>
      <c r="BSF193" s="318"/>
      <c r="BSG193" s="318"/>
      <c r="BSH193" s="318"/>
      <c r="BSI193" s="381"/>
      <c r="BSJ193" s="316"/>
      <c r="BSK193" s="316"/>
      <c r="BSL193" s="316"/>
      <c r="BSM193" s="317"/>
      <c r="BSN193" s="381"/>
      <c r="BSO193" s="381"/>
      <c r="BSP193" s="381"/>
      <c r="BSQ193" s="318"/>
      <c r="BSR193" s="318"/>
      <c r="BSS193" s="318"/>
      <c r="BST193" s="381"/>
      <c r="BSU193" s="318"/>
      <c r="BSV193" s="318"/>
      <c r="BSW193" s="318"/>
      <c r="BSX193" s="318"/>
      <c r="BSY193" s="381"/>
      <c r="BSZ193" s="316"/>
      <c r="BTA193" s="316"/>
      <c r="BTB193" s="316"/>
      <c r="BTC193" s="317"/>
      <c r="BTD193" s="381"/>
      <c r="BTE193" s="381"/>
      <c r="BTF193" s="381"/>
      <c r="BTG193" s="318"/>
      <c r="BTH193" s="318"/>
      <c r="BTI193" s="318"/>
      <c r="BTJ193" s="381"/>
      <c r="BTK193" s="318"/>
      <c r="BTL193" s="318"/>
      <c r="BTM193" s="318"/>
      <c r="BTN193" s="318"/>
      <c r="BTO193" s="381"/>
      <c r="BTP193" s="316"/>
      <c r="BTQ193" s="316"/>
      <c r="BTR193" s="316"/>
      <c r="BTS193" s="317"/>
      <c r="BTT193" s="381"/>
      <c r="BTU193" s="381"/>
      <c r="BTV193" s="381"/>
      <c r="BTW193" s="318"/>
      <c r="BTX193" s="318"/>
      <c r="BTY193" s="318"/>
      <c r="BTZ193" s="381"/>
      <c r="BUA193" s="318"/>
      <c r="BUB193" s="318"/>
      <c r="BUC193" s="318"/>
      <c r="BUD193" s="318"/>
      <c r="BUE193" s="381"/>
      <c r="BUF193" s="316"/>
      <c r="BUG193" s="316"/>
      <c r="BUH193" s="316"/>
      <c r="BUI193" s="317"/>
      <c r="BUJ193" s="381"/>
      <c r="BUK193" s="381"/>
      <c r="BUL193" s="381"/>
      <c r="BUM193" s="318"/>
      <c r="BUN193" s="318"/>
      <c r="BUO193" s="318"/>
      <c r="BUP193" s="381"/>
      <c r="BUQ193" s="318"/>
      <c r="BUR193" s="318"/>
      <c r="BUS193" s="318"/>
      <c r="BUT193" s="318"/>
      <c r="BUU193" s="381"/>
      <c r="BUV193" s="316"/>
      <c r="BUW193" s="316"/>
      <c r="BUX193" s="316"/>
      <c r="BUY193" s="317"/>
      <c r="BUZ193" s="381"/>
      <c r="BVA193" s="381"/>
      <c r="BVB193" s="381"/>
      <c r="BVC193" s="318"/>
      <c r="BVD193" s="318"/>
      <c r="BVE193" s="318"/>
      <c r="BVF193" s="381"/>
      <c r="BVG193" s="318"/>
      <c r="BVH193" s="318"/>
      <c r="BVI193" s="318"/>
      <c r="BVJ193" s="318"/>
      <c r="BVK193" s="381"/>
      <c r="BVL193" s="316"/>
      <c r="BVM193" s="316"/>
      <c r="BVN193" s="316"/>
      <c r="BVO193" s="317"/>
      <c r="BVP193" s="381"/>
      <c r="BVQ193" s="381"/>
      <c r="BVR193" s="381"/>
      <c r="BVS193" s="318"/>
      <c r="BVT193" s="318"/>
      <c r="BVU193" s="318"/>
      <c r="BVV193" s="381"/>
      <c r="BVW193" s="318"/>
      <c r="BVX193" s="318"/>
      <c r="BVY193" s="318"/>
      <c r="BVZ193" s="318"/>
      <c r="BWA193" s="381"/>
      <c r="BWB193" s="316"/>
      <c r="BWC193" s="316"/>
      <c r="BWD193" s="316"/>
      <c r="BWE193" s="317"/>
      <c r="BWF193" s="381"/>
      <c r="BWG193" s="381"/>
      <c r="BWH193" s="381"/>
      <c r="BWI193" s="318"/>
      <c r="BWJ193" s="318"/>
      <c r="BWK193" s="318"/>
      <c r="BWL193" s="381"/>
      <c r="BWM193" s="318"/>
      <c r="BWN193" s="318"/>
      <c r="BWO193" s="318"/>
      <c r="BWP193" s="318"/>
      <c r="BWQ193" s="381"/>
      <c r="BWR193" s="316"/>
      <c r="BWS193" s="316"/>
      <c r="BWT193" s="316"/>
      <c r="BWU193" s="317"/>
      <c r="BWV193" s="381"/>
      <c r="BWW193" s="381"/>
      <c r="BWX193" s="381"/>
      <c r="BWY193" s="318"/>
      <c r="BWZ193" s="318"/>
      <c r="BXA193" s="318"/>
      <c r="BXB193" s="381"/>
      <c r="BXC193" s="318"/>
      <c r="BXD193" s="318"/>
      <c r="BXE193" s="318"/>
      <c r="BXF193" s="318"/>
      <c r="BXG193" s="381"/>
      <c r="BXH193" s="316"/>
      <c r="BXI193" s="316"/>
      <c r="BXJ193" s="316"/>
      <c r="BXK193" s="317"/>
      <c r="BXL193" s="381"/>
      <c r="BXM193" s="381"/>
      <c r="BXN193" s="381"/>
      <c r="BXO193" s="318"/>
      <c r="BXP193" s="318"/>
      <c r="BXQ193" s="318"/>
      <c r="BXR193" s="381"/>
      <c r="BXS193" s="318"/>
      <c r="BXT193" s="318"/>
      <c r="BXU193" s="318"/>
      <c r="BXV193" s="318"/>
      <c r="BXW193" s="381"/>
      <c r="BXX193" s="316"/>
      <c r="BXY193" s="316"/>
      <c r="BXZ193" s="316"/>
      <c r="BYA193" s="317"/>
      <c r="BYB193" s="381"/>
      <c r="BYC193" s="381"/>
      <c r="BYD193" s="381"/>
      <c r="BYE193" s="318"/>
      <c r="BYF193" s="318"/>
      <c r="BYG193" s="318"/>
      <c r="BYH193" s="381"/>
      <c r="BYI193" s="318"/>
      <c r="BYJ193" s="318"/>
      <c r="BYK193" s="318"/>
      <c r="BYL193" s="318"/>
      <c r="BYM193" s="381"/>
      <c r="BYN193" s="316"/>
      <c r="BYO193" s="316"/>
      <c r="BYP193" s="316"/>
      <c r="BYQ193" s="317"/>
      <c r="BYR193" s="381"/>
      <c r="BYS193" s="381"/>
      <c r="BYT193" s="381"/>
      <c r="BYU193" s="318"/>
      <c r="BYV193" s="318"/>
      <c r="BYW193" s="318"/>
      <c r="BYX193" s="381"/>
      <c r="BYY193" s="318"/>
      <c r="BYZ193" s="318"/>
      <c r="BZA193" s="318"/>
      <c r="BZB193" s="318"/>
      <c r="BZC193" s="381"/>
      <c r="BZD193" s="316"/>
      <c r="BZE193" s="316"/>
      <c r="BZF193" s="316"/>
      <c r="BZG193" s="317"/>
      <c r="BZH193" s="381"/>
      <c r="BZI193" s="381"/>
      <c r="BZJ193" s="381"/>
      <c r="BZK193" s="318"/>
      <c r="BZL193" s="318"/>
      <c r="BZM193" s="318"/>
      <c r="BZN193" s="381"/>
      <c r="BZO193" s="318"/>
      <c r="BZP193" s="318"/>
      <c r="BZQ193" s="318"/>
      <c r="BZR193" s="318"/>
      <c r="BZS193" s="381"/>
      <c r="BZT193" s="316"/>
      <c r="BZU193" s="316"/>
      <c r="BZV193" s="316"/>
      <c r="BZW193" s="317"/>
      <c r="BZX193" s="381"/>
      <c r="BZY193" s="381"/>
      <c r="BZZ193" s="381"/>
      <c r="CAA193" s="318"/>
      <c r="CAB193" s="318"/>
      <c r="CAC193" s="318"/>
      <c r="CAD193" s="381"/>
      <c r="CAE193" s="318"/>
      <c r="CAF193" s="318"/>
      <c r="CAG193" s="318"/>
      <c r="CAH193" s="318"/>
      <c r="CAI193" s="381"/>
      <c r="CAJ193" s="316"/>
      <c r="CAK193" s="316"/>
      <c r="CAL193" s="316"/>
      <c r="CAM193" s="317"/>
      <c r="CAN193" s="381"/>
      <c r="CAO193" s="381"/>
      <c r="CAP193" s="381"/>
      <c r="CAQ193" s="318"/>
      <c r="CAR193" s="318"/>
      <c r="CAS193" s="318"/>
      <c r="CAT193" s="381"/>
      <c r="CAU193" s="318"/>
      <c r="CAV193" s="318"/>
      <c r="CAW193" s="318"/>
      <c r="CAX193" s="318"/>
      <c r="CAY193" s="381"/>
      <c r="CAZ193" s="316"/>
      <c r="CBA193" s="316"/>
      <c r="CBB193" s="316"/>
      <c r="CBC193" s="317"/>
      <c r="CBD193" s="381"/>
      <c r="CBE193" s="381"/>
      <c r="CBF193" s="381"/>
      <c r="CBG193" s="318"/>
      <c r="CBH193" s="318"/>
      <c r="CBI193" s="318"/>
      <c r="CBJ193" s="381"/>
      <c r="CBK193" s="318"/>
      <c r="CBL193" s="318"/>
      <c r="CBM193" s="318"/>
      <c r="CBN193" s="318"/>
      <c r="CBO193" s="381"/>
      <c r="CBP193" s="316"/>
      <c r="CBQ193" s="316"/>
      <c r="CBR193" s="316"/>
      <c r="CBS193" s="317"/>
      <c r="CBT193" s="381"/>
      <c r="CBU193" s="381"/>
      <c r="CBV193" s="381"/>
      <c r="CBW193" s="318"/>
      <c r="CBX193" s="318"/>
      <c r="CBY193" s="318"/>
      <c r="CBZ193" s="381"/>
      <c r="CCA193" s="318"/>
      <c r="CCB193" s="318"/>
      <c r="CCC193" s="318"/>
      <c r="CCD193" s="318"/>
      <c r="CCE193" s="381"/>
      <c r="CCF193" s="316"/>
      <c r="CCG193" s="316"/>
      <c r="CCH193" s="316"/>
      <c r="CCI193" s="317"/>
      <c r="CCJ193" s="381"/>
      <c r="CCK193" s="381"/>
      <c r="CCL193" s="381"/>
      <c r="CCM193" s="318"/>
      <c r="CCN193" s="318"/>
      <c r="CCO193" s="318"/>
      <c r="CCP193" s="381"/>
      <c r="CCQ193" s="318"/>
      <c r="CCR193" s="318"/>
      <c r="CCS193" s="318"/>
      <c r="CCT193" s="318"/>
      <c r="CCU193" s="381"/>
      <c r="CCV193" s="316"/>
      <c r="CCW193" s="316"/>
      <c r="CCX193" s="316"/>
      <c r="CCY193" s="317"/>
      <c r="CCZ193" s="381"/>
      <c r="CDA193" s="381"/>
      <c r="CDB193" s="381"/>
      <c r="CDC193" s="318"/>
      <c r="CDD193" s="318"/>
      <c r="CDE193" s="318"/>
      <c r="CDF193" s="381"/>
      <c r="CDG193" s="318"/>
      <c r="CDH193" s="318"/>
      <c r="CDI193" s="318"/>
      <c r="CDJ193" s="318"/>
      <c r="CDK193" s="381"/>
      <c r="CDL193" s="316"/>
      <c r="CDM193" s="316"/>
      <c r="CDN193" s="316"/>
      <c r="CDO193" s="317"/>
      <c r="CDP193" s="381"/>
      <c r="CDQ193" s="381"/>
      <c r="CDR193" s="381"/>
      <c r="CDS193" s="318"/>
      <c r="CDT193" s="318"/>
      <c r="CDU193" s="318"/>
      <c r="CDV193" s="381"/>
      <c r="CDW193" s="318"/>
      <c r="CDX193" s="318"/>
      <c r="CDY193" s="318"/>
      <c r="CDZ193" s="318"/>
      <c r="CEA193" s="381"/>
      <c r="CEB193" s="316"/>
      <c r="CEC193" s="316"/>
      <c r="CED193" s="316"/>
      <c r="CEE193" s="317"/>
      <c r="CEF193" s="381"/>
      <c r="CEG193" s="381"/>
      <c r="CEH193" s="381"/>
      <c r="CEI193" s="318"/>
      <c r="CEJ193" s="318"/>
      <c r="CEK193" s="318"/>
      <c r="CEL193" s="381"/>
      <c r="CEM193" s="318"/>
      <c r="CEN193" s="318"/>
      <c r="CEO193" s="318"/>
      <c r="CEP193" s="318"/>
      <c r="CEQ193" s="381"/>
      <c r="CER193" s="316"/>
      <c r="CES193" s="316"/>
      <c r="CET193" s="316"/>
      <c r="CEU193" s="317"/>
      <c r="CEV193" s="381"/>
      <c r="CEW193" s="381"/>
      <c r="CEX193" s="381"/>
      <c r="CEY193" s="318"/>
      <c r="CEZ193" s="318"/>
      <c r="CFA193" s="318"/>
      <c r="CFB193" s="381"/>
      <c r="CFC193" s="318"/>
      <c r="CFD193" s="318"/>
      <c r="CFE193" s="318"/>
      <c r="CFF193" s="318"/>
      <c r="CFG193" s="381"/>
      <c r="CFH193" s="316"/>
      <c r="CFI193" s="316"/>
      <c r="CFJ193" s="316"/>
      <c r="CFK193" s="317"/>
      <c r="CFL193" s="381"/>
      <c r="CFM193" s="381"/>
      <c r="CFN193" s="381"/>
      <c r="CFO193" s="318"/>
      <c r="CFP193" s="318"/>
      <c r="CFQ193" s="318"/>
      <c r="CFR193" s="381"/>
      <c r="CFS193" s="318"/>
      <c r="CFT193" s="318"/>
      <c r="CFU193" s="318"/>
      <c r="CFV193" s="318"/>
      <c r="CFW193" s="381"/>
      <c r="CFX193" s="316"/>
      <c r="CFY193" s="316"/>
      <c r="CFZ193" s="316"/>
      <c r="CGA193" s="317"/>
      <c r="CGB193" s="381"/>
      <c r="CGC193" s="381"/>
      <c r="CGD193" s="381"/>
      <c r="CGE193" s="318"/>
      <c r="CGF193" s="318"/>
      <c r="CGG193" s="318"/>
      <c r="CGH193" s="381"/>
      <c r="CGI193" s="318"/>
      <c r="CGJ193" s="318"/>
      <c r="CGK193" s="318"/>
      <c r="CGL193" s="318"/>
      <c r="CGM193" s="381"/>
      <c r="CGN193" s="316"/>
      <c r="CGO193" s="316"/>
      <c r="CGP193" s="316"/>
      <c r="CGQ193" s="317"/>
      <c r="CGR193" s="381"/>
      <c r="CGS193" s="381"/>
      <c r="CGT193" s="381"/>
      <c r="CGU193" s="318"/>
      <c r="CGV193" s="318"/>
      <c r="CGW193" s="318"/>
      <c r="CGX193" s="381"/>
      <c r="CGY193" s="318"/>
      <c r="CGZ193" s="318"/>
      <c r="CHA193" s="318"/>
      <c r="CHB193" s="318"/>
      <c r="CHC193" s="381"/>
      <c r="CHD193" s="316"/>
      <c r="CHE193" s="316"/>
      <c r="CHF193" s="316"/>
      <c r="CHG193" s="317"/>
      <c r="CHH193" s="381"/>
      <c r="CHI193" s="381"/>
      <c r="CHJ193" s="381"/>
      <c r="CHK193" s="318"/>
      <c r="CHL193" s="318"/>
      <c r="CHM193" s="318"/>
      <c r="CHN193" s="381"/>
      <c r="CHO193" s="318"/>
      <c r="CHP193" s="318"/>
      <c r="CHQ193" s="318"/>
      <c r="CHR193" s="318"/>
      <c r="CHS193" s="381"/>
      <c r="CHT193" s="316"/>
      <c r="CHU193" s="316"/>
      <c r="CHV193" s="316"/>
      <c r="CHW193" s="317"/>
      <c r="CHX193" s="381"/>
      <c r="CHY193" s="381"/>
      <c r="CHZ193" s="381"/>
      <c r="CIA193" s="318"/>
      <c r="CIB193" s="318"/>
      <c r="CIC193" s="318"/>
      <c r="CID193" s="381"/>
      <c r="CIE193" s="318"/>
      <c r="CIF193" s="318"/>
      <c r="CIG193" s="318"/>
      <c r="CIH193" s="318"/>
      <c r="CII193" s="381"/>
      <c r="CIJ193" s="316"/>
      <c r="CIK193" s="316"/>
      <c r="CIL193" s="316"/>
      <c r="CIM193" s="317"/>
      <c r="CIN193" s="381"/>
      <c r="CIO193" s="381"/>
      <c r="CIP193" s="381"/>
      <c r="CIQ193" s="318"/>
      <c r="CIR193" s="318"/>
      <c r="CIS193" s="318"/>
      <c r="CIT193" s="381"/>
      <c r="CIU193" s="318"/>
      <c r="CIV193" s="318"/>
      <c r="CIW193" s="318"/>
      <c r="CIX193" s="318"/>
      <c r="CIY193" s="381"/>
      <c r="CIZ193" s="316"/>
      <c r="CJA193" s="316"/>
      <c r="CJB193" s="316"/>
      <c r="CJC193" s="317"/>
      <c r="CJD193" s="381"/>
      <c r="CJE193" s="381"/>
      <c r="CJF193" s="381"/>
      <c r="CJG193" s="318"/>
      <c r="CJH193" s="318"/>
      <c r="CJI193" s="318"/>
      <c r="CJJ193" s="381"/>
      <c r="CJK193" s="318"/>
      <c r="CJL193" s="318"/>
      <c r="CJM193" s="318"/>
      <c r="CJN193" s="318"/>
      <c r="CJO193" s="381"/>
      <c r="CJP193" s="316"/>
      <c r="CJQ193" s="316"/>
      <c r="CJR193" s="316"/>
      <c r="CJS193" s="317"/>
      <c r="CJT193" s="381"/>
      <c r="CJU193" s="381"/>
      <c r="CJV193" s="381"/>
      <c r="CJW193" s="318"/>
      <c r="CJX193" s="318"/>
      <c r="CJY193" s="318"/>
      <c r="CJZ193" s="381"/>
      <c r="CKA193" s="318"/>
      <c r="CKB193" s="318"/>
      <c r="CKC193" s="318"/>
      <c r="CKD193" s="318"/>
      <c r="CKE193" s="381"/>
      <c r="CKF193" s="316"/>
      <c r="CKG193" s="316"/>
      <c r="CKH193" s="316"/>
      <c r="CKI193" s="317"/>
      <c r="CKJ193" s="381"/>
      <c r="CKK193" s="381"/>
      <c r="CKL193" s="381"/>
      <c r="CKM193" s="318"/>
      <c r="CKN193" s="318"/>
      <c r="CKO193" s="318"/>
      <c r="CKP193" s="381"/>
      <c r="CKQ193" s="318"/>
      <c r="CKR193" s="318"/>
      <c r="CKS193" s="318"/>
      <c r="CKT193" s="318"/>
      <c r="CKU193" s="381"/>
      <c r="CKV193" s="316"/>
      <c r="CKW193" s="316"/>
      <c r="CKX193" s="316"/>
      <c r="CKY193" s="317"/>
      <c r="CKZ193" s="381"/>
      <c r="CLA193" s="381"/>
      <c r="CLB193" s="381"/>
      <c r="CLC193" s="318"/>
      <c r="CLD193" s="318"/>
      <c r="CLE193" s="318"/>
      <c r="CLF193" s="381"/>
      <c r="CLG193" s="318"/>
      <c r="CLH193" s="318"/>
      <c r="CLI193" s="318"/>
      <c r="CLJ193" s="318"/>
      <c r="CLK193" s="381"/>
      <c r="CLL193" s="316"/>
      <c r="CLM193" s="316"/>
      <c r="CLN193" s="316"/>
      <c r="CLO193" s="317"/>
      <c r="CLP193" s="381"/>
      <c r="CLQ193" s="381"/>
      <c r="CLR193" s="381"/>
      <c r="CLS193" s="318"/>
      <c r="CLT193" s="318"/>
      <c r="CLU193" s="318"/>
      <c r="CLV193" s="381"/>
      <c r="CLW193" s="318"/>
      <c r="CLX193" s="318"/>
      <c r="CLY193" s="318"/>
      <c r="CLZ193" s="318"/>
      <c r="CMA193" s="381"/>
      <c r="CMB193" s="316"/>
      <c r="CMC193" s="316"/>
      <c r="CMD193" s="316"/>
      <c r="CME193" s="317"/>
      <c r="CMF193" s="381"/>
      <c r="CMG193" s="381"/>
      <c r="CMH193" s="381"/>
      <c r="CMI193" s="318"/>
      <c r="CMJ193" s="318"/>
      <c r="CMK193" s="318"/>
      <c r="CML193" s="381"/>
      <c r="CMM193" s="318"/>
      <c r="CMN193" s="318"/>
      <c r="CMO193" s="318"/>
      <c r="CMP193" s="318"/>
      <c r="CMQ193" s="381"/>
      <c r="CMR193" s="316"/>
      <c r="CMS193" s="316"/>
      <c r="CMT193" s="316"/>
      <c r="CMU193" s="317"/>
      <c r="CMV193" s="381"/>
      <c r="CMW193" s="381"/>
      <c r="CMX193" s="381"/>
      <c r="CMY193" s="318"/>
      <c r="CMZ193" s="318"/>
      <c r="CNA193" s="318"/>
      <c r="CNB193" s="381"/>
      <c r="CNC193" s="318"/>
      <c r="CND193" s="318"/>
      <c r="CNE193" s="318"/>
      <c r="CNF193" s="318"/>
      <c r="CNG193" s="381"/>
      <c r="CNH193" s="316"/>
      <c r="CNI193" s="316"/>
      <c r="CNJ193" s="316"/>
      <c r="CNK193" s="317"/>
      <c r="CNL193" s="381"/>
      <c r="CNM193" s="381"/>
      <c r="CNN193" s="381"/>
      <c r="CNO193" s="318"/>
      <c r="CNP193" s="318"/>
      <c r="CNQ193" s="318"/>
      <c r="CNR193" s="381"/>
      <c r="CNS193" s="318"/>
      <c r="CNT193" s="318"/>
      <c r="CNU193" s="318"/>
      <c r="CNV193" s="318"/>
      <c r="CNW193" s="381"/>
      <c r="CNX193" s="316"/>
      <c r="CNY193" s="316"/>
      <c r="CNZ193" s="316"/>
      <c r="COA193" s="317"/>
      <c r="COB193" s="381"/>
      <c r="COC193" s="381"/>
      <c r="COD193" s="381"/>
      <c r="COE193" s="318"/>
      <c r="COF193" s="318"/>
      <c r="COG193" s="318"/>
      <c r="COH193" s="381"/>
      <c r="COI193" s="318"/>
      <c r="COJ193" s="318"/>
      <c r="COK193" s="318"/>
      <c r="COL193" s="318"/>
      <c r="COM193" s="381"/>
      <c r="CON193" s="316"/>
      <c r="COO193" s="316"/>
      <c r="COP193" s="316"/>
      <c r="COQ193" s="317"/>
      <c r="COR193" s="381"/>
      <c r="COS193" s="381"/>
      <c r="COT193" s="381"/>
      <c r="COU193" s="318"/>
      <c r="COV193" s="318"/>
      <c r="COW193" s="318"/>
      <c r="COX193" s="381"/>
      <c r="COY193" s="318"/>
      <c r="COZ193" s="318"/>
      <c r="CPA193" s="318"/>
      <c r="CPB193" s="318"/>
      <c r="CPC193" s="381"/>
      <c r="CPD193" s="316"/>
      <c r="CPE193" s="316"/>
      <c r="CPF193" s="316"/>
      <c r="CPG193" s="317"/>
      <c r="CPH193" s="381"/>
      <c r="CPI193" s="381"/>
      <c r="CPJ193" s="381"/>
      <c r="CPK193" s="318"/>
      <c r="CPL193" s="318"/>
      <c r="CPM193" s="318"/>
      <c r="CPN193" s="381"/>
      <c r="CPO193" s="318"/>
      <c r="CPP193" s="318"/>
      <c r="CPQ193" s="318"/>
      <c r="CPR193" s="318"/>
      <c r="CPS193" s="381"/>
      <c r="CPT193" s="316"/>
      <c r="CPU193" s="316"/>
      <c r="CPV193" s="316"/>
      <c r="CPW193" s="317"/>
      <c r="CPX193" s="381"/>
      <c r="CPY193" s="381"/>
      <c r="CPZ193" s="381"/>
      <c r="CQA193" s="318"/>
      <c r="CQB193" s="318"/>
      <c r="CQC193" s="318"/>
      <c r="CQD193" s="381"/>
      <c r="CQE193" s="318"/>
      <c r="CQF193" s="318"/>
      <c r="CQG193" s="318"/>
      <c r="CQH193" s="318"/>
      <c r="CQI193" s="381"/>
      <c r="CQJ193" s="316"/>
      <c r="CQK193" s="316"/>
      <c r="CQL193" s="316"/>
      <c r="CQM193" s="317"/>
      <c r="CQN193" s="381"/>
      <c r="CQO193" s="381"/>
      <c r="CQP193" s="381"/>
      <c r="CQQ193" s="318"/>
      <c r="CQR193" s="318"/>
      <c r="CQS193" s="318"/>
      <c r="CQT193" s="381"/>
      <c r="CQU193" s="318"/>
      <c r="CQV193" s="318"/>
      <c r="CQW193" s="318"/>
      <c r="CQX193" s="318"/>
      <c r="CQY193" s="381"/>
      <c r="CQZ193" s="316"/>
      <c r="CRA193" s="316"/>
      <c r="CRB193" s="316"/>
      <c r="CRC193" s="317"/>
      <c r="CRD193" s="381"/>
      <c r="CRE193" s="381"/>
      <c r="CRF193" s="381"/>
      <c r="CRG193" s="318"/>
      <c r="CRH193" s="318"/>
      <c r="CRI193" s="318"/>
      <c r="CRJ193" s="381"/>
      <c r="CRK193" s="318"/>
      <c r="CRL193" s="318"/>
      <c r="CRM193" s="318"/>
      <c r="CRN193" s="318"/>
      <c r="CRO193" s="381"/>
      <c r="CRP193" s="316"/>
      <c r="CRQ193" s="316"/>
      <c r="CRR193" s="316"/>
      <c r="CRS193" s="317"/>
      <c r="CRT193" s="381"/>
      <c r="CRU193" s="381"/>
      <c r="CRV193" s="381"/>
      <c r="CRW193" s="318"/>
      <c r="CRX193" s="318"/>
      <c r="CRY193" s="318"/>
      <c r="CRZ193" s="381"/>
      <c r="CSA193" s="318"/>
      <c r="CSB193" s="318"/>
      <c r="CSC193" s="318"/>
      <c r="CSD193" s="318"/>
      <c r="CSE193" s="381"/>
      <c r="CSF193" s="316"/>
      <c r="CSG193" s="316"/>
      <c r="CSH193" s="316"/>
      <c r="CSI193" s="317"/>
      <c r="CSJ193" s="381"/>
      <c r="CSK193" s="381"/>
      <c r="CSL193" s="381"/>
      <c r="CSM193" s="318"/>
      <c r="CSN193" s="318"/>
      <c r="CSO193" s="318"/>
      <c r="CSP193" s="381"/>
      <c r="CSQ193" s="318"/>
      <c r="CSR193" s="318"/>
      <c r="CSS193" s="318"/>
      <c r="CST193" s="318"/>
      <c r="CSU193" s="381"/>
      <c r="CSV193" s="316"/>
      <c r="CSW193" s="316"/>
      <c r="CSX193" s="316"/>
      <c r="CSY193" s="317"/>
      <c r="CSZ193" s="381"/>
      <c r="CTA193" s="381"/>
      <c r="CTB193" s="381"/>
      <c r="CTC193" s="318"/>
      <c r="CTD193" s="318"/>
      <c r="CTE193" s="318"/>
      <c r="CTF193" s="381"/>
      <c r="CTG193" s="318"/>
      <c r="CTH193" s="318"/>
      <c r="CTI193" s="318"/>
      <c r="CTJ193" s="318"/>
      <c r="CTK193" s="381"/>
      <c r="CTL193" s="316"/>
      <c r="CTM193" s="316"/>
      <c r="CTN193" s="316"/>
      <c r="CTO193" s="317"/>
      <c r="CTP193" s="381"/>
      <c r="CTQ193" s="381"/>
      <c r="CTR193" s="381"/>
      <c r="CTS193" s="318"/>
      <c r="CTT193" s="318"/>
      <c r="CTU193" s="318"/>
      <c r="CTV193" s="381"/>
      <c r="CTW193" s="318"/>
      <c r="CTX193" s="318"/>
      <c r="CTY193" s="318"/>
      <c r="CTZ193" s="318"/>
      <c r="CUA193" s="381"/>
      <c r="CUB193" s="316"/>
      <c r="CUC193" s="316"/>
      <c r="CUD193" s="316"/>
      <c r="CUE193" s="317"/>
      <c r="CUF193" s="381"/>
      <c r="CUG193" s="381"/>
      <c r="CUH193" s="381"/>
      <c r="CUI193" s="318"/>
      <c r="CUJ193" s="318"/>
      <c r="CUK193" s="318"/>
      <c r="CUL193" s="381"/>
      <c r="CUM193" s="318"/>
      <c r="CUN193" s="318"/>
      <c r="CUO193" s="318"/>
      <c r="CUP193" s="318"/>
      <c r="CUQ193" s="381"/>
      <c r="CUR193" s="316"/>
      <c r="CUS193" s="316"/>
      <c r="CUT193" s="316"/>
      <c r="CUU193" s="317"/>
      <c r="CUV193" s="381"/>
      <c r="CUW193" s="381"/>
      <c r="CUX193" s="381"/>
      <c r="CUY193" s="318"/>
      <c r="CUZ193" s="318"/>
      <c r="CVA193" s="318"/>
      <c r="CVB193" s="381"/>
      <c r="CVC193" s="318"/>
      <c r="CVD193" s="318"/>
      <c r="CVE193" s="318"/>
      <c r="CVF193" s="318"/>
      <c r="CVG193" s="381"/>
      <c r="CVH193" s="316"/>
      <c r="CVI193" s="316"/>
      <c r="CVJ193" s="316"/>
      <c r="CVK193" s="317"/>
      <c r="CVL193" s="381"/>
      <c r="CVM193" s="381"/>
      <c r="CVN193" s="381"/>
      <c r="CVO193" s="318"/>
      <c r="CVP193" s="318"/>
      <c r="CVQ193" s="318"/>
      <c r="CVR193" s="381"/>
      <c r="CVS193" s="318"/>
      <c r="CVT193" s="318"/>
      <c r="CVU193" s="318"/>
      <c r="CVV193" s="318"/>
      <c r="CVW193" s="381"/>
      <c r="CVX193" s="316"/>
      <c r="CVY193" s="316"/>
      <c r="CVZ193" s="316"/>
      <c r="CWA193" s="317"/>
      <c r="CWB193" s="381"/>
      <c r="CWC193" s="381"/>
      <c r="CWD193" s="381"/>
      <c r="CWE193" s="318"/>
      <c r="CWF193" s="318"/>
      <c r="CWG193" s="318"/>
      <c r="CWH193" s="381"/>
      <c r="CWI193" s="318"/>
      <c r="CWJ193" s="318"/>
      <c r="CWK193" s="318"/>
      <c r="CWL193" s="318"/>
      <c r="CWM193" s="381"/>
      <c r="CWN193" s="316"/>
      <c r="CWO193" s="316"/>
      <c r="CWP193" s="316"/>
      <c r="CWQ193" s="317"/>
      <c r="CWR193" s="381"/>
      <c r="CWS193" s="381"/>
      <c r="CWT193" s="381"/>
      <c r="CWU193" s="318"/>
      <c r="CWV193" s="318"/>
      <c r="CWW193" s="318"/>
      <c r="CWX193" s="381"/>
      <c r="CWY193" s="318"/>
      <c r="CWZ193" s="318"/>
      <c r="CXA193" s="318"/>
      <c r="CXB193" s="318"/>
      <c r="CXC193" s="381"/>
      <c r="CXD193" s="316"/>
      <c r="CXE193" s="316"/>
      <c r="CXF193" s="316"/>
      <c r="CXG193" s="317"/>
      <c r="CXH193" s="381"/>
      <c r="CXI193" s="381"/>
      <c r="CXJ193" s="381"/>
      <c r="CXK193" s="318"/>
      <c r="CXL193" s="318"/>
      <c r="CXM193" s="318"/>
      <c r="CXN193" s="381"/>
      <c r="CXO193" s="318"/>
      <c r="CXP193" s="318"/>
      <c r="CXQ193" s="318"/>
      <c r="CXR193" s="318"/>
      <c r="CXS193" s="381"/>
      <c r="CXT193" s="316"/>
      <c r="CXU193" s="316"/>
      <c r="CXV193" s="316"/>
      <c r="CXW193" s="317"/>
      <c r="CXX193" s="381"/>
      <c r="CXY193" s="381"/>
      <c r="CXZ193" s="381"/>
      <c r="CYA193" s="318"/>
      <c r="CYB193" s="318"/>
      <c r="CYC193" s="318"/>
      <c r="CYD193" s="381"/>
      <c r="CYE193" s="318"/>
      <c r="CYF193" s="318"/>
      <c r="CYG193" s="318"/>
      <c r="CYH193" s="318"/>
      <c r="CYI193" s="381"/>
      <c r="CYJ193" s="316"/>
      <c r="CYK193" s="316"/>
      <c r="CYL193" s="316"/>
      <c r="CYM193" s="317"/>
      <c r="CYN193" s="381"/>
      <c r="CYO193" s="381"/>
      <c r="CYP193" s="381"/>
      <c r="CYQ193" s="318"/>
      <c r="CYR193" s="318"/>
      <c r="CYS193" s="318"/>
      <c r="CYT193" s="381"/>
      <c r="CYU193" s="318"/>
      <c r="CYV193" s="318"/>
      <c r="CYW193" s="318"/>
      <c r="CYX193" s="318"/>
      <c r="CYY193" s="381"/>
      <c r="CYZ193" s="316"/>
      <c r="CZA193" s="316"/>
      <c r="CZB193" s="316"/>
      <c r="CZC193" s="317"/>
      <c r="CZD193" s="381"/>
      <c r="CZE193" s="381"/>
      <c r="CZF193" s="381"/>
      <c r="CZG193" s="318"/>
      <c r="CZH193" s="318"/>
      <c r="CZI193" s="318"/>
      <c r="CZJ193" s="381"/>
      <c r="CZK193" s="318"/>
      <c r="CZL193" s="318"/>
      <c r="CZM193" s="318"/>
      <c r="CZN193" s="318"/>
      <c r="CZO193" s="381"/>
      <c r="CZP193" s="316"/>
      <c r="CZQ193" s="316"/>
      <c r="CZR193" s="316"/>
      <c r="CZS193" s="317"/>
      <c r="CZT193" s="381"/>
      <c r="CZU193" s="381"/>
      <c r="CZV193" s="381"/>
      <c r="CZW193" s="318"/>
      <c r="CZX193" s="318"/>
      <c r="CZY193" s="318"/>
      <c r="CZZ193" s="381"/>
      <c r="DAA193" s="318"/>
      <c r="DAB193" s="318"/>
      <c r="DAC193" s="318"/>
      <c r="DAD193" s="318"/>
      <c r="DAE193" s="381"/>
      <c r="DAF193" s="316"/>
      <c r="DAG193" s="316"/>
      <c r="DAH193" s="316"/>
      <c r="DAI193" s="317"/>
      <c r="DAJ193" s="381"/>
      <c r="DAK193" s="381"/>
      <c r="DAL193" s="381"/>
      <c r="DAM193" s="318"/>
      <c r="DAN193" s="318"/>
      <c r="DAO193" s="318"/>
      <c r="DAP193" s="381"/>
      <c r="DAQ193" s="318"/>
      <c r="DAR193" s="318"/>
      <c r="DAS193" s="318"/>
      <c r="DAT193" s="318"/>
      <c r="DAU193" s="381"/>
      <c r="DAV193" s="316"/>
      <c r="DAW193" s="316"/>
      <c r="DAX193" s="316"/>
      <c r="DAY193" s="317"/>
      <c r="DAZ193" s="381"/>
      <c r="DBA193" s="381"/>
      <c r="DBB193" s="381"/>
      <c r="DBC193" s="318"/>
      <c r="DBD193" s="318"/>
      <c r="DBE193" s="318"/>
      <c r="DBF193" s="381"/>
      <c r="DBG193" s="318"/>
      <c r="DBH193" s="318"/>
      <c r="DBI193" s="318"/>
      <c r="DBJ193" s="318"/>
      <c r="DBK193" s="381"/>
      <c r="DBL193" s="316"/>
      <c r="DBM193" s="316"/>
      <c r="DBN193" s="316"/>
      <c r="DBO193" s="317"/>
      <c r="DBP193" s="381"/>
      <c r="DBQ193" s="381"/>
      <c r="DBR193" s="381"/>
      <c r="DBS193" s="318"/>
      <c r="DBT193" s="318"/>
      <c r="DBU193" s="318"/>
      <c r="DBV193" s="381"/>
      <c r="DBW193" s="318"/>
      <c r="DBX193" s="318"/>
      <c r="DBY193" s="318"/>
      <c r="DBZ193" s="318"/>
      <c r="DCA193" s="381"/>
      <c r="DCB193" s="316"/>
      <c r="DCC193" s="316"/>
      <c r="DCD193" s="316"/>
      <c r="DCE193" s="317"/>
      <c r="DCF193" s="381"/>
      <c r="DCG193" s="381"/>
      <c r="DCH193" s="381"/>
      <c r="DCI193" s="318"/>
      <c r="DCJ193" s="318"/>
      <c r="DCK193" s="318"/>
      <c r="DCL193" s="381"/>
      <c r="DCM193" s="318"/>
      <c r="DCN193" s="318"/>
      <c r="DCO193" s="318"/>
      <c r="DCP193" s="318"/>
      <c r="DCQ193" s="381"/>
      <c r="DCR193" s="316"/>
      <c r="DCS193" s="316"/>
      <c r="DCT193" s="316"/>
      <c r="DCU193" s="317"/>
      <c r="DCV193" s="381"/>
      <c r="DCW193" s="381"/>
      <c r="DCX193" s="381"/>
      <c r="DCY193" s="318"/>
      <c r="DCZ193" s="318"/>
      <c r="DDA193" s="318"/>
      <c r="DDB193" s="381"/>
      <c r="DDC193" s="318"/>
      <c r="DDD193" s="318"/>
      <c r="DDE193" s="318"/>
      <c r="DDF193" s="318"/>
      <c r="DDG193" s="381"/>
      <c r="DDH193" s="316"/>
      <c r="DDI193" s="316"/>
      <c r="DDJ193" s="316"/>
      <c r="DDK193" s="317"/>
      <c r="DDL193" s="381"/>
      <c r="DDM193" s="381"/>
      <c r="DDN193" s="381"/>
      <c r="DDO193" s="318"/>
      <c r="DDP193" s="318"/>
      <c r="DDQ193" s="318"/>
      <c r="DDR193" s="381"/>
      <c r="DDS193" s="318"/>
      <c r="DDT193" s="318"/>
      <c r="DDU193" s="318"/>
      <c r="DDV193" s="318"/>
      <c r="DDW193" s="381"/>
      <c r="DDX193" s="316"/>
      <c r="DDY193" s="316"/>
      <c r="DDZ193" s="316"/>
      <c r="DEA193" s="317"/>
      <c r="DEB193" s="381"/>
      <c r="DEC193" s="381"/>
      <c r="DED193" s="381"/>
      <c r="DEE193" s="318"/>
      <c r="DEF193" s="318"/>
      <c r="DEG193" s="318"/>
      <c r="DEH193" s="381"/>
      <c r="DEI193" s="318"/>
      <c r="DEJ193" s="318"/>
      <c r="DEK193" s="318"/>
      <c r="DEL193" s="318"/>
      <c r="DEM193" s="381"/>
      <c r="DEN193" s="316"/>
      <c r="DEO193" s="316"/>
      <c r="DEP193" s="316"/>
      <c r="DEQ193" s="317"/>
      <c r="DER193" s="381"/>
      <c r="DES193" s="381"/>
      <c r="DET193" s="381"/>
      <c r="DEU193" s="318"/>
      <c r="DEV193" s="318"/>
      <c r="DEW193" s="318"/>
      <c r="DEX193" s="381"/>
      <c r="DEY193" s="318"/>
      <c r="DEZ193" s="318"/>
      <c r="DFA193" s="318"/>
      <c r="DFB193" s="318"/>
      <c r="DFC193" s="381"/>
      <c r="DFD193" s="316"/>
      <c r="DFE193" s="316"/>
      <c r="DFF193" s="316"/>
      <c r="DFG193" s="317"/>
      <c r="DFH193" s="381"/>
      <c r="DFI193" s="381"/>
      <c r="DFJ193" s="381"/>
      <c r="DFK193" s="318"/>
      <c r="DFL193" s="318"/>
      <c r="DFM193" s="318"/>
      <c r="DFN193" s="381"/>
      <c r="DFO193" s="318"/>
      <c r="DFP193" s="318"/>
      <c r="DFQ193" s="318"/>
      <c r="DFR193" s="318"/>
      <c r="DFS193" s="381"/>
      <c r="DFT193" s="316"/>
      <c r="DFU193" s="316"/>
      <c r="DFV193" s="316"/>
      <c r="DFW193" s="317"/>
      <c r="DFX193" s="381"/>
      <c r="DFY193" s="381"/>
      <c r="DFZ193" s="381"/>
      <c r="DGA193" s="318"/>
      <c r="DGB193" s="318"/>
      <c r="DGC193" s="318"/>
      <c r="DGD193" s="381"/>
      <c r="DGE193" s="318"/>
      <c r="DGF193" s="318"/>
      <c r="DGG193" s="318"/>
      <c r="DGH193" s="318"/>
      <c r="DGI193" s="381"/>
      <c r="DGJ193" s="316"/>
      <c r="DGK193" s="316"/>
      <c r="DGL193" s="316"/>
      <c r="DGM193" s="317"/>
      <c r="DGN193" s="381"/>
      <c r="DGO193" s="381"/>
      <c r="DGP193" s="381"/>
      <c r="DGQ193" s="318"/>
      <c r="DGR193" s="318"/>
      <c r="DGS193" s="318"/>
      <c r="DGT193" s="381"/>
      <c r="DGU193" s="318"/>
      <c r="DGV193" s="318"/>
      <c r="DGW193" s="318"/>
      <c r="DGX193" s="318"/>
      <c r="DGY193" s="381"/>
      <c r="DGZ193" s="316"/>
      <c r="DHA193" s="316"/>
      <c r="DHB193" s="316"/>
      <c r="DHC193" s="317"/>
      <c r="DHD193" s="381"/>
      <c r="DHE193" s="381"/>
      <c r="DHF193" s="381"/>
      <c r="DHG193" s="318"/>
      <c r="DHH193" s="318"/>
      <c r="DHI193" s="318"/>
      <c r="DHJ193" s="381"/>
      <c r="DHK193" s="318"/>
      <c r="DHL193" s="318"/>
      <c r="DHM193" s="318"/>
      <c r="DHN193" s="318"/>
      <c r="DHO193" s="381"/>
      <c r="DHP193" s="316"/>
      <c r="DHQ193" s="316"/>
      <c r="DHR193" s="316"/>
      <c r="DHS193" s="317"/>
      <c r="DHT193" s="381"/>
      <c r="DHU193" s="381"/>
      <c r="DHV193" s="381"/>
      <c r="DHW193" s="318"/>
      <c r="DHX193" s="318"/>
      <c r="DHY193" s="318"/>
      <c r="DHZ193" s="381"/>
      <c r="DIA193" s="318"/>
      <c r="DIB193" s="318"/>
      <c r="DIC193" s="318"/>
      <c r="DID193" s="318"/>
      <c r="DIE193" s="381"/>
      <c r="DIF193" s="316"/>
      <c r="DIG193" s="316"/>
      <c r="DIH193" s="316"/>
      <c r="DII193" s="317"/>
      <c r="DIJ193" s="381"/>
      <c r="DIK193" s="381"/>
      <c r="DIL193" s="381"/>
      <c r="DIM193" s="318"/>
      <c r="DIN193" s="318"/>
      <c r="DIO193" s="318"/>
      <c r="DIP193" s="381"/>
      <c r="DIQ193" s="318"/>
      <c r="DIR193" s="318"/>
      <c r="DIS193" s="318"/>
      <c r="DIT193" s="318"/>
      <c r="DIU193" s="381"/>
      <c r="DIV193" s="316"/>
      <c r="DIW193" s="316"/>
      <c r="DIX193" s="316"/>
      <c r="DIY193" s="317"/>
      <c r="DIZ193" s="381"/>
      <c r="DJA193" s="381"/>
      <c r="DJB193" s="381"/>
      <c r="DJC193" s="318"/>
      <c r="DJD193" s="318"/>
      <c r="DJE193" s="318"/>
      <c r="DJF193" s="381"/>
      <c r="DJG193" s="318"/>
      <c r="DJH193" s="318"/>
      <c r="DJI193" s="318"/>
      <c r="DJJ193" s="318"/>
      <c r="DJK193" s="381"/>
      <c r="DJL193" s="316"/>
      <c r="DJM193" s="316"/>
      <c r="DJN193" s="316"/>
      <c r="DJO193" s="317"/>
      <c r="DJP193" s="381"/>
      <c r="DJQ193" s="381"/>
      <c r="DJR193" s="381"/>
      <c r="DJS193" s="318"/>
      <c r="DJT193" s="318"/>
      <c r="DJU193" s="318"/>
      <c r="DJV193" s="381"/>
      <c r="DJW193" s="318"/>
      <c r="DJX193" s="318"/>
      <c r="DJY193" s="318"/>
      <c r="DJZ193" s="318"/>
      <c r="DKA193" s="381"/>
      <c r="DKB193" s="316"/>
      <c r="DKC193" s="316"/>
      <c r="DKD193" s="316"/>
      <c r="DKE193" s="317"/>
      <c r="DKF193" s="381"/>
      <c r="DKG193" s="381"/>
      <c r="DKH193" s="381"/>
      <c r="DKI193" s="318"/>
      <c r="DKJ193" s="318"/>
      <c r="DKK193" s="318"/>
      <c r="DKL193" s="381"/>
      <c r="DKM193" s="318"/>
      <c r="DKN193" s="318"/>
      <c r="DKO193" s="318"/>
      <c r="DKP193" s="318"/>
      <c r="DKQ193" s="381"/>
      <c r="DKR193" s="316"/>
      <c r="DKS193" s="316"/>
      <c r="DKT193" s="316"/>
      <c r="DKU193" s="317"/>
      <c r="DKV193" s="381"/>
      <c r="DKW193" s="381"/>
      <c r="DKX193" s="381"/>
      <c r="DKY193" s="318"/>
      <c r="DKZ193" s="318"/>
      <c r="DLA193" s="318"/>
      <c r="DLB193" s="381"/>
      <c r="DLC193" s="318"/>
      <c r="DLD193" s="318"/>
      <c r="DLE193" s="318"/>
      <c r="DLF193" s="318"/>
      <c r="DLG193" s="381"/>
      <c r="DLH193" s="316"/>
      <c r="DLI193" s="316"/>
      <c r="DLJ193" s="316"/>
      <c r="DLK193" s="317"/>
      <c r="DLL193" s="381"/>
      <c r="DLM193" s="381"/>
      <c r="DLN193" s="381"/>
      <c r="DLO193" s="318"/>
      <c r="DLP193" s="318"/>
      <c r="DLQ193" s="318"/>
      <c r="DLR193" s="381"/>
      <c r="DLS193" s="318"/>
      <c r="DLT193" s="318"/>
      <c r="DLU193" s="318"/>
      <c r="DLV193" s="318"/>
      <c r="DLW193" s="381"/>
      <c r="DLX193" s="316"/>
      <c r="DLY193" s="316"/>
      <c r="DLZ193" s="316"/>
      <c r="DMA193" s="317"/>
      <c r="DMB193" s="381"/>
      <c r="DMC193" s="381"/>
      <c r="DMD193" s="381"/>
      <c r="DME193" s="318"/>
      <c r="DMF193" s="318"/>
      <c r="DMG193" s="318"/>
      <c r="DMH193" s="381"/>
      <c r="DMI193" s="318"/>
      <c r="DMJ193" s="318"/>
      <c r="DMK193" s="318"/>
      <c r="DML193" s="318"/>
      <c r="DMM193" s="381"/>
      <c r="DMN193" s="316"/>
      <c r="DMO193" s="316"/>
      <c r="DMP193" s="316"/>
      <c r="DMQ193" s="317"/>
      <c r="DMR193" s="381"/>
      <c r="DMS193" s="381"/>
      <c r="DMT193" s="381"/>
      <c r="DMU193" s="318"/>
      <c r="DMV193" s="318"/>
      <c r="DMW193" s="318"/>
      <c r="DMX193" s="381"/>
      <c r="DMY193" s="318"/>
      <c r="DMZ193" s="318"/>
      <c r="DNA193" s="318"/>
      <c r="DNB193" s="318"/>
      <c r="DNC193" s="381"/>
      <c r="DND193" s="316"/>
      <c r="DNE193" s="316"/>
      <c r="DNF193" s="316"/>
      <c r="DNG193" s="317"/>
      <c r="DNH193" s="381"/>
      <c r="DNI193" s="381"/>
      <c r="DNJ193" s="381"/>
      <c r="DNK193" s="318"/>
      <c r="DNL193" s="318"/>
      <c r="DNM193" s="318"/>
      <c r="DNN193" s="381"/>
      <c r="DNO193" s="318"/>
      <c r="DNP193" s="318"/>
      <c r="DNQ193" s="318"/>
      <c r="DNR193" s="318"/>
      <c r="DNS193" s="381"/>
      <c r="DNT193" s="316"/>
      <c r="DNU193" s="316"/>
      <c r="DNV193" s="316"/>
      <c r="DNW193" s="317"/>
      <c r="DNX193" s="381"/>
      <c r="DNY193" s="381"/>
      <c r="DNZ193" s="381"/>
      <c r="DOA193" s="318"/>
      <c r="DOB193" s="318"/>
      <c r="DOC193" s="318"/>
      <c r="DOD193" s="381"/>
      <c r="DOE193" s="318"/>
      <c r="DOF193" s="318"/>
      <c r="DOG193" s="318"/>
      <c r="DOH193" s="318"/>
      <c r="DOI193" s="381"/>
      <c r="DOJ193" s="316"/>
      <c r="DOK193" s="316"/>
      <c r="DOL193" s="316"/>
      <c r="DOM193" s="317"/>
      <c r="DON193" s="381"/>
      <c r="DOO193" s="381"/>
      <c r="DOP193" s="381"/>
      <c r="DOQ193" s="318"/>
      <c r="DOR193" s="318"/>
      <c r="DOS193" s="318"/>
      <c r="DOT193" s="381"/>
      <c r="DOU193" s="318"/>
      <c r="DOV193" s="318"/>
      <c r="DOW193" s="318"/>
      <c r="DOX193" s="318"/>
      <c r="DOY193" s="381"/>
      <c r="DOZ193" s="316"/>
      <c r="DPA193" s="316"/>
      <c r="DPB193" s="316"/>
      <c r="DPC193" s="317"/>
      <c r="DPD193" s="381"/>
      <c r="DPE193" s="381"/>
      <c r="DPF193" s="381"/>
      <c r="DPG193" s="318"/>
      <c r="DPH193" s="318"/>
      <c r="DPI193" s="318"/>
      <c r="DPJ193" s="381"/>
      <c r="DPK193" s="318"/>
      <c r="DPL193" s="318"/>
      <c r="DPM193" s="318"/>
      <c r="DPN193" s="318"/>
      <c r="DPO193" s="381"/>
      <c r="DPP193" s="316"/>
      <c r="DPQ193" s="316"/>
      <c r="DPR193" s="316"/>
      <c r="DPS193" s="317"/>
      <c r="DPT193" s="381"/>
      <c r="DPU193" s="381"/>
      <c r="DPV193" s="381"/>
      <c r="DPW193" s="318"/>
      <c r="DPX193" s="318"/>
      <c r="DPY193" s="318"/>
      <c r="DPZ193" s="381"/>
      <c r="DQA193" s="318"/>
      <c r="DQB193" s="318"/>
      <c r="DQC193" s="318"/>
      <c r="DQD193" s="318"/>
      <c r="DQE193" s="381"/>
      <c r="DQF193" s="316"/>
      <c r="DQG193" s="316"/>
      <c r="DQH193" s="316"/>
      <c r="DQI193" s="317"/>
      <c r="DQJ193" s="381"/>
      <c r="DQK193" s="381"/>
      <c r="DQL193" s="381"/>
      <c r="DQM193" s="318"/>
      <c r="DQN193" s="318"/>
      <c r="DQO193" s="318"/>
      <c r="DQP193" s="381"/>
      <c r="DQQ193" s="318"/>
      <c r="DQR193" s="318"/>
      <c r="DQS193" s="318"/>
      <c r="DQT193" s="318"/>
      <c r="DQU193" s="381"/>
      <c r="DQV193" s="316"/>
      <c r="DQW193" s="316"/>
      <c r="DQX193" s="316"/>
      <c r="DQY193" s="317"/>
      <c r="DQZ193" s="381"/>
      <c r="DRA193" s="381"/>
      <c r="DRB193" s="381"/>
      <c r="DRC193" s="318"/>
      <c r="DRD193" s="318"/>
      <c r="DRE193" s="318"/>
      <c r="DRF193" s="381"/>
      <c r="DRG193" s="318"/>
      <c r="DRH193" s="318"/>
      <c r="DRI193" s="318"/>
      <c r="DRJ193" s="318"/>
      <c r="DRK193" s="381"/>
      <c r="DRL193" s="316"/>
      <c r="DRM193" s="316"/>
      <c r="DRN193" s="316"/>
      <c r="DRO193" s="317"/>
      <c r="DRP193" s="381"/>
      <c r="DRQ193" s="381"/>
      <c r="DRR193" s="381"/>
      <c r="DRS193" s="318"/>
      <c r="DRT193" s="318"/>
      <c r="DRU193" s="318"/>
      <c r="DRV193" s="381"/>
      <c r="DRW193" s="318"/>
      <c r="DRX193" s="318"/>
      <c r="DRY193" s="318"/>
      <c r="DRZ193" s="318"/>
      <c r="DSA193" s="381"/>
      <c r="DSB193" s="316"/>
      <c r="DSC193" s="316"/>
      <c r="DSD193" s="316"/>
      <c r="DSE193" s="317"/>
      <c r="DSF193" s="381"/>
      <c r="DSG193" s="381"/>
      <c r="DSH193" s="381"/>
      <c r="DSI193" s="318"/>
      <c r="DSJ193" s="318"/>
      <c r="DSK193" s="318"/>
      <c r="DSL193" s="381"/>
      <c r="DSM193" s="318"/>
      <c r="DSN193" s="318"/>
      <c r="DSO193" s="318"/>
      <c r="DSP193" s="318"/>
      <c r="DSQ193" s="381"/>
      <c r="DSR193" s="316"/>
      <c r="DSS193" s="316"/>
      <c r="DST193" s="316"/>
      <c r="DSU193" s="317"/>
      <c r="DSV193" s="381"/>
      <c r="DSW193" s="381"/>
      <c r="DSX193" s="381"/>
      <c r="DSY193" s="318"/>
      <c r="DSZ193" s="318"/>
      <c r="DTA193" s="318"/>
      <c r="DTB193" s="381"/>
      <c r="DTC193" s="318"/>
      <c r="DTD193" s="318"/>
      <c r="DTE193" s="318"/>
      <c r="DTF193" s="318"/>
      <c r="DTG193" s="381"/>
      <c r="DTH193" s="316"/>
      <c r="DTI193" s="316"/>
      <c r="DTJ193" s="316"/>
      <c r="DTK193" s="317"/>
      <c r="DTL193" s="381"/>
      <c r="DTM193" s="381"/>
      <c r="DTN193" s="381"/>
      <c r="DTO193" s="318"/>
      <c r="DTP193" s="318"/>
      <c r="DTQ193" s="318"/>
      <c r="DTR193" s="381"/>
      <c r="DTS193" s="318"/>
      <c r="DTT193" s="318"/>
      <c r="DTU193" s="318"/>
      <c r="DTV193" s="318"/>
      <c r="DTW193" s="381"/>
      <c r="DTX193" s="316"/>
      <c r="DTY193" s="316"/>
      <c r="DTZ193" s="316"/>
      <c r="DUA193" s="317"/>
      <c r="DUB193" s="381"/>
      <c r="DUC193" s="381"/>
      <c r="DUD193" s="381"/>
      <c r="DUE193" s="318"/>
      <c r="DUF193" s="318"/>
      <c r="DUG193" s="318"/>
      <c r="DUH193" s="381"/>
      <c r="DUI193" s="318"/>
      <c r="DUJ193" s="318"/>
      <c r="DUK193" s="318"/>
      <c r="DUL193" s="318"/>
      <c r="DUM193" s="381"/>
      <c r="DUN193" s="316"/>
      <c r="DUO193" s="316"/>
      <c r="DUP193" s="316"/>
      <c r="DUQ193" s="317"/>
      <c r="DUR193" s="381"/>
      <c r="DUS193" s="381"/>
      <c r="DUT193" s="381"/>
      <c r="DUU193" s="318"/>
      <c r="DUV193" s="318"/>
      <c r="DUW193" s="318"/>
      <c r="DUX193" s="381"/>
      <c r="DUY193" s="318"/>
      <c r="DUZ193" s="318"/>
      <c r="DVA193" s="318"/>
      <c r="DVB193" s="318"/>
      <c r="DVC193" s="381"/>
      <c r="DVD193" s="316"/>
      <c r="DVE193" s="316"/>
      <c r="DVF193" s="316"/>
      <c r="DVG193" s="317"/>
      <c r="DVH193" s="381"/>
      <c r="DVI193" s="381"/>
      <c r="DVJ193" s="381"/>
      <c r="DVK193" s="318"/>
      <c r="DVL193" s="318"/>
      <c r="DVM193" s="318"/>
      <c r="DVN193" s="381"/>
      <c r="DVO193" s="318"/>
      <c r="DVP193" s="318"/>
      <c r="DVQ193" s="318"/>
      <c r="DVR193" s="318"/>
      <c r="DVS193" s="381"/>
      <c r="DVT193" s="316"/>
      <c r="DVU193" s="316"/>
      <c r="DVV193" s="316"/>
      <c r="DVW193" s="317"/>
      <c r="DVX193" s="381"/>
      <c r="DVY193" s="381"/>
      <c r="DVZ193" s="381"/>
      <c r="DWA193" s="318"/>
      <c r="DWB193" s="318"/>
      <c r="DWC193" s="318"/>
      <c r="DWD193" s="381"/>
      <c r="DWE193" s="318"/>
      <c r="DWF193" s="318"/>
      <c r="DWG193" s="318"/>
      <c r="DWH193" s="318"/>
      <c r="DWI193" s="381"/>
      <c r="DWJ193" s="316"/>
      <c r="DWK193" s="316"/>
      <c r="DWL193" s="316"/>
      <c r="DWM193" s="317"/>
      <c r="DWN193" s="381"/>
      <c r="DWO193" s="381"/>
      <c r="DWP193" s="381"/>
      <c r="DWQ193" s="318"/>
      <c r="DWR193" s="318"/>
      <c r="DWS193" s="318"/>
      <c r="DWT193" s="381"/>
      <c r="DWU193" s="318"/>
      <c r="DWV193" s="318"/>
      <c r="DWW193" s="318"/>
      <c r="DWX193" s="318"/>
      <c r="DWY193" s="381"/>
      <c r="DWZ193" s="316"/>
      <c r="DXA193" s="316"/>
      <c r="DXB193" s="316"/>
      <c r="DXC193" s="317"/>
      <c r="DXD193" s="381"/>
      <c r="DXE193" s="381"/>
      <c r="DXF193" s="381"/>
      <c r="DXG193" s="318"/>
      <c r="DXH193" s="318"/>
      <c r="DXI193" s="318"/>
      <c r="DXJ193" s="381"/>
      <c r="DXK193" s="318"/>
      <c r="DXL193" s="318"/>
      <c r="DXM193" s="318"/>
      <c r="DXN193" s="318"/>
      <c r="DXO193" s="381"/>
      <c r="DXP193" s="316"/>
      <c r="DXQ193" s="316"/>
      <c r="DXR193" s="316"/>
      <c r="DXS193" s="317"/>
      <c r="DXT193" s="381"/>
      <c r="DXU193" s="381"/>
      <c r="DXV193" s="381"/>
      <c r="DXW193" s="318"/>
      <c r="DXX193" s="318"/>
      <c r="DXY193" s="318"/>
      <c r="DXZ193" s="381"/>
      <c r="DYA193" s="318"/>
      <c r="DYB193" s="318"/>
      <c r="DYC193" s="318"/>
      <c r="DYD193" s="318"/>
      <c r="DYE193" s="381"/>
      <c r="DYF193" s="316"/>
      <c r="DYG193" s="316"/>
      <c r="DYH193" s="316"/>
      <c r="DYI193" s="317"/>
      <c r="DYJ193" s="381"/>
      <c r="DYK193" s="381"/>
      <c r="DYL193" s="381"/>
      <c r="DYM193" s="318"/>
      <c r="DYN193" s="318"/>
      <c r="DYO193" s="318"/>
      <c r="DYP193" s="381"/>
      <c r="DYQ193" s="318"/>
      <c r="DYR193" s="318"/>
      <c r="DYS193" s="318"/>
      <c r="DYT193" s="318"/>
      <c r="DYU193" s="381"/>
      <c r="DYV193" s="316"/>
      <c r="DYW193" s="316"/>
      <c r="DYX193" s="316"/>
      <c r="DYY193" s="317"/>
      <c r="DYZ193" s="381"/>
      <c r="DZA193" s="381"/>
      <c r="DZB193" s="381"/>
      <c r="DZC193" s="318"/>
      <c r="DZD193" s="318"/>
      <c r="DZE193" s="318"/>
      <c r="DZF193" s="381"/>
      <c r="DZG193" s="318"/>
      <c r="DZH193" s="318"/>
      <c r="DZI193" s="318"/>
      <c r="DZJ193" s="318"/>
      <c r="DZK193" s="381"/>
      <c r="DZL193" s="316"/>
      <c r="DZM193" s="316"/>
      <c r="DZN193" s="316"/>
      <c r="DZO193" s="317"/>
      <c r="DZP193" s="381"/>
      <c r="DZQ193" s="381"/>
      <c r="DZR193" s="381"/>
      <c r="DZS193" s="318"/>
      <c r="DZT193" s="318"/>
      <c r="DZU193" s="318"/>
      <c r="DZV193" s="381"/>
      <c r="DZW193" s="318"/>
      <c r="DZX193" s="318"/>
      <c r="DZY193" s="318"/>
      <c r="DZZ193" s="318"/>
      <c r="EAA193" s="381"/>
      <c r="EAB193" s="316"/>
      <c r="EAC193" s="316"/>
      <c r="EAD193" s="316"/>
      <c r="EAE193" s="317"/>
      <c r="EAF193" s="381"/>
      <c r="EAG193" s="381"/>
      <c r="EAH193" s="381"/>
      <c r="EAI193" s="318"/>
      <c r="EAJ193" s="318"/>
      <c r="EAK193" s="318"/>
      <c r="EAL193" s="381"/>
      <c r="EAM193" s="318"/>
      <c r="EAN193" s="318"/>
      <c r="EAO193" s="318"/>
      <c r="EAP193" s="318"/>
      <c r="EAQ193" s="381"/>
      <c r="EAR193" s="316"/>
      <c r="EAS193" s="316"/>
      <c r="EAT193" s="316"/>
      <c r="EAU193" s="317"/>
      <c r="EAV193" s="381"/>
      <c r="EAW193" s="381"/>
      <c r="EAX193" s="381"/>
      <c r="EAY193" s="318"/>
      <c r="EAZ193" s="318"/>
      <c r="EBA193" s="318"/>
      <c r="EBB193" s="381"/>
      <c r="EBC193" s="318"/>
      <c r="EBD193" s="318"/>
      <c r="EBE193" s="318"/>
      <c r="EBF193" s="318"/>
      <c r="EBG193" s="381"/>
      <c r="EBH193" s="316"/>
      <c r="EBI193" s="316"/>
      <c r="EBJ193" s="316"/>
      <c r="EBK193" s="317"/>
      <c r="EBL193" s="381"/>
      <c r="EBM193" s="381"/>
      <c r="EBN193" s="381"/>
      <c r="EBO193" s="318"/>
      <c r="EBP193" s="318"/>
      <c r="EBQ193" s="318"/>
      <c r="EBR193" s="381"/>
      <c r="EBS193" s="318"/>
      <c r="EBT193" s="318"/>
      <c r="EBU193" s="318"/>
      <c r="EBV193" s="318"/>
      <c r="EBW193" s="381"/>
      <c r="EBX193" s="316"/>
      <c r="EBY193" s="316"/>
      <c r="EBZ193" s="316"/>
      <c r="ECA193" s="317"/>
      <c r="ECB193" s="381"/>
      <c r="ECC193" s="381"/>
      <c r="ECD193" s="381"/>
      <c r="ECE193" s="318"/>
      <c r="ECF193" s="318"/>
      <c r="ECG193" s="318"/>
      <c r="ECH193" s="381"/>
      <c r="ECI193" s="318"/>
      <c r="ECJ193" s="318"/>
      <c r="ECK193" s="318"/>
      <c r="ECL193" s="318"/>
      <c r="ECM193" s="381"/>
      <c r="ECN193" s="316"/>
      <c r="ECO193" s="316"/>
      <c r="ECP193" s="316"/>
      <c r="ECQ193" s="317"/>
      <c r="ECR193" s="381"/>
      <c r="ECS193" s="381"/>
      <c r="ECT193" s="381"/>
      <c r="ECU193" s="318"/>
      <c r="ECV193" s="318"/>
      <c r="ECW193" s="318"/>
      <c r="ECX193" s="381"/>
      <c r="ECY193" s="318"/>
      <c r="ECZ193" s="318"/>
      <c r="EDA193" s="318"/>
      <c r="EDB193" s="318"/>
      <c r="EDC193" s="381"/>
      <c r="EDD193" s="316"/>
      <c r="EDE193" s="316"/>
      <c r="EDF193" s="316"/>
      <c r="EDG193" s="317"/>
      <c r="EDH193" s="381"/>
      <c r="EDI193" s="381"/>
      <c r="EDJ193" s="381"/>
      <c r="EDK193" s="318"/>
      <c r="EDL193" s="318"/>
      <c r="EDM193" s="318"/>
      <c r="EDN193" s="381"/>
      <c r="EDO193" s="318"/>
      <c r="EDP193" s="318"/>
      <c r="EDQ193" s="318"/>
      <c r="EDR193" s="318"/>
      <c r="EDS193" s="381"/>
      <c r="EDT193" s="316"/>
      <c r="EDU193" s="316"/>
      <c r="EDV193" s="316"/>
      <c r="EDW193" s="317"/>
      <c r="EDX193" s="381"/>
      <c r="EDY193" s="381"/>
      <c r="EDZ193" s="381"/>
      <c r="EEA193" s="318"/>
      <c r="EEB193" s="318"/>
      <c r="EEC193" s="318"/>
      <c r="EED193" s="381"/>
      <c r="EEE193" s="318"/>
      <c r="EEF193" s="318"/>
      <c r="EEG193" s="318"/>
      <c r="EEH193" s="318"/>
      <c r="EEI193" s="381"/>
      <c r="EEJ193" s="316"/>
      <c r="EEK193" s="316"/>
      <c r="EEL193" s="316"/>
      <c r="EEM193" s="317"/>
      <c r="EEN193" s="381"/>
      <c r="EEO193" s="381"/>
      <c r="EEP193" s="381"/>
      <c r="EEQ193" s="318"/>
      <c r="EER193" s="318"/>
      <c r="EES193" s="318"/>
      <c r="EET193" s="381"/>
      <c r="EEU193" s="318"/>
      <c r="EEV193" s="318"/>
      <c r="EEW193" s="318"/>
      <c r="EEX193" s="318"/>
      <c r="EEY193" s="381"/>
      <c r="EEZ193" s="316"/>
      <c r="EFA193" s="316"/>
      <c r="EFB193" s="316"/>
      <c r="EFC193" s="317"/>
      <c r="EFD193" s="381"/>
      <c r="EFE193" s="381"/>
      <c r="EFF193" s="381"/>
      <c r="EFG193" s="318"/>
      <c r="EFH193" s="318"/>
      <c r="EFI193" s="318"/>
      <c r="EFJ193" s="381"/>
      <c r="EFK193" s="318"/>
      <c r="EFL193" s="318"/>
      <c r="EFM193" s="318"/>
      <c r="EFN193" s="318"/>
      <c r="EFO193" s="381"/>
      <c r="EFP193" s="316"/>
      <c r="EFQ193" s="316"/>
      <c r="EFR193" s="316"/>
      <c r="EFS193" s="317"/>
      <c r="EFT193" s="381"/>
      <c r="EFU193" s="381"/>
      <c r="EFV193" s="381"/>
      <c r="EFW193" s="318"/>
      <c r="EFX193" s="318"/>
      <c r="EFY193" s="318"/>
      <c r="EFZ193" s="381"/>
      <c r="EGA193" s="318"/>
      <c r="EGB193" s="318"/>
      <c r="EGC193" s="318"/>
      <c r="EGD193" s="318"/>
      <c r="EGE193" s="381"/>
      <c r="EGF193" s="316"/>
      <c r="EGG193" s="316"/>
      <c r="EGH193" s="316"/>
      <c r="EGI193" s="317"/>
      <c r="EGJ193" s="381"/>
      <c r="EGK193" s="381"/>
      <c r="EGL193" s="381"/>
      <c r="EGM193" s="318"/>
      <c r="EGN193" s="318"/>
      <c r="EGO193" s="318"/>
      <c r="EGP193" s="381"/>
      <c r="EGQ193" s="318"/>
      <c r="EGR193" s="318"/>
      <c r="EGS193" s="318"/>
      <c r="EGT193" s="318"/>
      <c r="EGU193" s="381"/>
      <c r="EGV193" s="316"/>
      <c r="EGW193" s="316"/>
      <c r="EGX193" s="316"/>
      <c r="EGY193" s="317"/>
      <c r="EGZ193" s="381"/>
      <c r="EHA193" s="381"/>
      <c r="EHB193" s="381"/>
      <c r="EHC193" s="318"/>
      <c r="EHD193" s="318"/>
      <c r="EHE193" s="318"/>
      <c r="EHF193" s="381"/>
      <c r="EHG193" s="318"/>
      <c r="EHH193" s="318"/>
      <c r="EHI193" s="318"/>
      <c r="EHJ193" s="318"/>
      <c r="EHK193" s="381"/>
      <c r="EHL193" s="316"/>
      <c r="EHM193" s="316"/>
      <c r="EHN193" s="316"/>
      <c r="EHO193" s="317"/>
      <c r="EHP193" s="381"/>
      <c r="EHQ193" s="381"/>
      <c r="EHR193" s="381"/>
      <c r="EHS193" s="318"/>
      <c r="EHT193" s="318"/>
      <c r="EHU193" s="318"/>
      <c r="EHV193" s="381"/>
      <c r="EHW193" s="318"/>
      <c r="EHX193" s="318"/>
      <c r="EHY193" s="318"/>
      <c r="EHZ193" s="318"/>
      <c r="EIA193" s="381"/>
      <c r="EIB193" s="316"/>
      <c r="EIC193" s="316"/>
      <c r="EID193" s="316"/>
      <c r="EIE193" s="317"/>
      <c r="EIF193" s="381"/>
      <c r="EIG193" s="381"/>
      <c r="EIH193" s="381"/>
      <c r="EII193" s="318"/>
      <c r="EIJ193" s="318"/>
      <c r="EIK193" s="318"/>
      <c r="EIL193" s="381"/>
      <c r="EIM193" s="318"/>
      <c r="EIN193" s="318"/>
      <c r="EIO193" s="318"/>
      <c r="EIP193" s="318"/>
      <c r="EIQ193" s="381"/>
      <c r="EIR193" s="316"/>
      <c r="EIS193" s="316"/>
      <c r="EIT193" s="316"/>
      <c r="EIU193" s="317"/>
      <c r="EIV193" s="381"/>
      <c r="EIW193" s="381"/>
      <c r="EIX193" s="381"/>
      <c r="EIY193" s="318"/>
      <c r="EIZ193" s="318"/>
      <c r="EJA193" s="318"/>
      <c r="EJB193" s="381"/>
      <c r="EJC193" s="318"/>
      <c r="EJD193" s="318"/>
      <c r="EJE193" s="318"/>
      <c r="EJF193" s="318"/>
      <c r="EJG193" s="381"/>
      <c r="EJH193" s="316"/>
      <c r="EJI193" s="316"/>
      <c r="EJJ193" s="316"/>
      <c r="EJK193" s="317"/>
      <c r="EJL193" s="381"/>
      <c r="EJM193" s="381"/>
      <c r="EJN193" s="381"/>
      <c r="EJO193" s="318"/>
      <c r="EJP193" s="318"/>
      <c r="EJQ193" s="318"/>
      <c r="EJR193" s="381"/>
      <c r="EJS193" s="318"/>
      <c r="EJT193" s="318"/>
      <c r="EJU193" s="318"/>
      <c r="EJV193" s="318"/>
      <c r="EJW193" s="381"/>
      <c r="EJX193" s="316"/>
      <c r="EJY193" s="316"/>
      <c r="EJZ193" s="316"/>
      <c r="EKA193" s="317"/>
      <c r="EKB193" s="381"/>
      <c r="EKC193" s="381"/>
      <c r="EKD193" s="381"/>
      <c r="EKE193" s="318"/>
      <c r="EKF193" s="318"/>
      <c r="EKG193" s="318"/>
      <c r="EKH193" s="381"/>
      <c r="EKI193" s="318"/>
      <c r="EKJ193" s="318"/>
      <c r="EKK193" s="318"/>
      <c r="EKL193" s="318"/>
      <c r="EKM193" s="381"/>
      <c r="EKN193" s="316"/>
      <c r="EKO193" s="316"/>
      <c r="EKP193" s="316"/>
      <c r="EKQ193" s="317"/>
      <c r="EKR193" s="381"/>
      <c r="EKS193" s="381"/>
      <c r="EKT193" s="381"/>
      <c r="EKU193" s="318"/>
      <c r="EKV193" s="318"/>
      <c r="EKW193" s="318"/>
      <c r="EKX193" s="381"/>
      <c r="EKY193" s="318"/>
      <c r="EKZ193" s="318"/>
      <c r="ELA193" s="318"/>
      <c r="ELB193" s="318"/>
      <c r="ELC193" s="381"/>
      <c r="ELD193" s="316"/>
      <c r="ELE193" s="316"/>
      <c r="ELF193" s="316"/>
      <c r="ELG193" s="317"/>
      <c r="ELH193" s="381"/>
      <c r="ELI193" s="381"/>
      <c r="ELJ193" s="381"/>
      <c r="ELK193" s="318"/>
      <c r="ELL193" s="318"/>
      <c r="ELM193" s="318"/>
      <c r="ELN193" s="381"/>
      <c r="ELO193" s="318"/>
      <c r="ELP193" s="318"/>
      <c r="ELQ193" s="318"/>
      <c r="ELR193" s="318"/>
      <c r="ELS193" s="381"/>
      <c r="ELT193" s="316"/>
      <c r="ELU193" s="316"/>
      <c r="ELV193" s="316"/>
      <c r="ELW193" s="317"/>
      <c r="ELX193" s="381"/>
      <c r="ELY193" s="381"/>
      <c r="ELZ193" s="381"/>
      <c r="EMA193" s="318"/>
      <c r="EMB193" s="318"/>
      <c r="EMC193" s="318"/>
      <c r="EMD193" s="381"/>
      <c r="EME193" s="318"/>
      <c r="EMF193" s="318"/>
      <c r="EMG193" s="318"/>
      <c r="EMH193" s="318"/>
      <c r="EMI193" s="381"/>
      <c r="EMJ193" s="316"/>
      <c r="EMK193" s="316"/>
      <c r="EML193" s="316"/>
      <c r="EMM193" s="317"/>
      <c r="EMN193" s="381"/>
      <c r="EMO193" s="381"/>
      <c r="EMP193" s="381"/>
      <c r="EMQ193" s="318"/>
      <c r="EMR193" s="318"/>
      <c r="EMS193" s="318"/>
      <c r="EMT193" s="381"/>
      <c r="EMU193" s="318"/>
      <c r="EMV193" s="318"/>
      <c r="EMW193" s="318"/>
      <c r="EMX193" s="318"/>
      <c r="EMY193" s="381"/>
      <c r="EMZ193" s="316"/>
      <c r="ENA193" s="316"/>
      <c r="ENB193" s="316"/>
      <c r="ENC193" s="317"/>
      <c r="END193" s="381"/>
      <c r="ENE193" s="381"/>
      <c r="ENF193" s="381"/>
      <c r="ENG193" s="318"/>
      <c r="ENH193" s="318"/>
      <c r="ENI193" s="318"/>
      <c r="ENJ193" s="381"/>
      <c r="ENK193" s="318"/>
      <c r="ENL193" s="318"/>
      <c r="ENM193" s="318"/>
      <c r="ENN193" s="318"/>
      <c r="ENO193" s="381"/>
      <c r="ENP193" s="316"/>
      <c r="ENQ193" s="316"/>
      <c r="ENR193" s="316"/>
      <c r="ENS193" s="317"/>
      <c r="ENT193" s="381"/>
      <c r="ENU193" s="381"/>
      <c r="ENV193" s="381"/>
      <c r="ENW193" s="318"/>
      <c r="ENX193" s="318"/>
      <c r="ENY193" s="318"/>
      <c r="ENZ193" s="381"/>
      <c r="EOA193" s="318"/>
      <c r="EOB193" s="318"/>
      <c r="EOC193" s="318"/>
      <c r="EOD193" s="318"/>
      <c r="EOE193" s="381"/>
      <c r="EOF193" s="316"/>
      <c r="EOG193" s="316"/>
      <c r="EOH193" s="316"/>
      <c r="EOI193" s="317"/>
      <c r="EOJ193" s="381"/>
      <c r="EOK193" s="381"/>
      <c r="EOL193" s="381"/>
      <c r="EOM193" s="318"/>
      <c r="EON193" s="318"/>
      <c r="EOO193" s="318"/>
      <c r="EOP193" s="381"/>
      <c r="EOQ193" s="318"/>
      <c r="EOR193" s="318"/>
      <c r="EOS193" s="318"/>
      <c r="EOT193" s="318"/>
      <c r="EOU193" s="381"/>
      <c r="EOV193" s="316"/>
      <c r="EOW193" s="316"/>
      <c r="EOX193" s="316"/>
      <c r="EOY193" s="317"/>
      <c r="EOZ193" s="381"/>
      <c r="EPA193" s="381"/>
      <c r="EPB193" s="381"/>
      <c r="EPC193" s="318"/>
      <c r="EPD193" s="318"/>
      <c r="EPE193" s="318"/>
      <c r="EPF193" s="381"/>
      <c r="EPG193" s="318"/>
      <c r="EPH193" s="318"/>
      <c r="EPI193" s="318"/>
      <c r="EPJ193" s="318"/>
      <c r="EPK193" s="381"/>
      <c r="EPL193" s="316"/>
      <c r="EPM193" s="316"/>
      <c r="EPN193" s="316"/>
      <c r="EPO193" s="317"/>
      <c r="EPP193" s="381"/>
      <c r="EPQ193" s="381"/>
      <c r="EPR193" s="381"/>
      <c r="EPS193" s="318"/>
      <c r="EPT193" s="318"/>
      <c r="EPU193" s="318"/>
      <c r="EPV193" s="381"/>
      <c r="EPW193" s="318"/>
      <c r="EPX193" s="318"/>
      <c r="EPY193" s="318"/>
      <c r="EPZ193" s="318"/>
      <c r="EQA193" s="381"/>
      <c r="EQB193" s="316"/>
      <c r="EQC193" s="316"/>
      <c r="EQD193" s="316"/>
      <c r="EQE193" s="317"/>
      <c r="EQF193" s="381"/>
      <c r="EQG193" s="381"/>
      <c r="EQH193" s="381"/>
      <c r="EQI193" s="318"/>
      <c r="EQJ193" s="318"/>
      <c r="EQK193" s="318"/>
      <c r="EQL193" s="381"/>
      <c r="EQM193" s="318"/>
      <c r="EQN193" s="318"/>
      <c r="EQO193" s="318"/>
      <c r="EQP193" s="318"/>
      <c r="EQQ193" s="381"/>
      <c r="EQR193" s="316"/>
      <c r="EQS193" s="316"/>
      <c r="EQT193" s="316"/>
      <c r="EQU193" s="317"/>
      <c r="EQV193" s="381"/>
      <c r="EQW193" s="381"/>
      <c r="EQX193" s="381"/>
      <c r="EQY193" s="318"/>
      <c r="EQZ193" s="318"/>
      <c r="ERA193" s="318"/>
      <c r="ERB193" s="381"/>
      <c r="ERC193" s="318"/>
      <c r="ERD193" s="318"/>
      <c r="ERE193" s="318"/>
      <c r="ERF193" s="318"/>
      <c r="ERG193" s="381"/>
      <c r="ERH193" s="316"/>
      <c r="ERI193" s="316"/>
      <c r="ERJ193" s="316"/>
      <c r="ERK193" s="317"/>
      <c r="ERL193" s="381"/>
      <c r="ERM193" s="381"/>
      <c r="ERN193" s="381"/>
      <c r="ERO193" s="318"/>
      <c r="ERP193" s="318"/>
      <c r="ERQ193" s="318"/>
      <c r="ERR193" s="381"/>
      <c r="ERS193" s="318"/>
      <c r="ERT193" s="318"/>
      <c r="ERU193" s="318"/>
      <c r="ERV193" s="318"/>
      <c r="ERW193" s="381"/>
      <c r="ERX193" s="316"/>
      <c r="ERY193" s="316"/>
      <c r="ERZ193" s="316"/>
      <c r="ESA193" s="317"/>
      <c r="ESB193" s="381"/>
      <c r="ESC193" s="381"/>
      <c r="ESD193" s="381"/>
      <c r="ESE193" s="318"/>
      <c r="ESF193" s="318"/>
      <c r="ESG193" s="318"/>
      <c r="ESH193" s="381"/>
      <c r="ESI193" s="318"/>
      <c r="ESJ193" s="318"/>
      <c r="ESK193" s="318"/>
      <c r="ESL193" s="318"/>
      <c r="ESM193" s="381"/>
      <c r="ESN193" s="316"/>
      <c r="ESO193" s="316"/>
      <c r="ESP193" s="316"/>
      <c r="ESQ193" s="317"/>
      <c r="ESR193" s="381"/>
      <c r="ESS193" s="381"/>
      <c r="EST193" s="381"/>
      <c r="ESU193" s="318"/>
      <c r="ESV193" s="318"/>
      <c r="ESW193" s="318"/>
      <c r="ESX193" s="381"/>
      <c r="ESY193" s="318"/>
      <c r="ESZ193" s="318"/>
      <c r="ETA193" s="318"/>
      <c r="ETB193" s="318"/>
      <c r="ETC193" s="381"/>
      <c r="ETD193" s="316"/>
      <c r="ETE193" s="316"/>
      <c r="ETF193" s="316"/>
      <c r="ETG193" s="317"/>
      <c r="ETH193" s="381"/>
      <c r="ETI193" s="381"/>
      <c r="ETJ193" s="381"/>
      <c r="ETK193" s="318"/>
      <c r="ETL193" s="318"/>
      <c r="ETM193" s="318"/>
      <c r="ETN193" s="381"/>
      <c r="ETO193" s="318"/>
      <c r="ETP193" s="318"/>
      <c r="ETQ193" s="318"/>
      <c r="ETR193" s="318"/>
      <c r="ETS193" s="381"/>
      <c r="ETT193" s="316"/>
      <c r="ETU193" s="316"/>
      <c r="ETV193" s="316"/>
      <c r="ETW193" s="317"/>
      <c r="ETX193" s="381"/>
      <c r="ETY193" s="381"/>
      <c r="ETZ193" s="381"/>
      <c r="EUA193" s="318"/>
      <c r="EUB193" s="318"/>
      <c r="EUC193" s="318"/>
      <c r="EUD193" s="381"/>
      <c r="EUE193" s="318"/>
      <c r="EUF193" s="318"/>
      <c r="EUG193" s="318"/>
      <c r="EUH193" s="318"/>
      <c r="EUI193" s="381"/>
      <c r="EUJ193" s="316"/>
      <c r="EUK193" s="316"/>
      <c r="EUL193" s="316"/>
      <c r="EUM193" s="317"/>
      <c r="EUN193" s="381"/>
      <c r="EUO193" s="381"/>
      <c r="EUP193" s="381"/>
      <c r="EUQ193" s="318"/>
      <c r="EUR193" s="318"/>
      <c r="EUS193" s="318"/>
      <c r="EUT193" s="381"/>
      <c r="EUU193" s="318"/>
      <c r="EUV193" s="318"/>
      <c r="EUW193" s="318"/>
      <c r="EUX193" s="318"/>
      <c r="EUY193" s="381"/>
      <c r="EUZ193" s="316"/>
      <c r="EVA193" s="316"/>
      <c r="EVB193" s="316"/>
      <c r="EVC193" s="317"/>
      <c r="EVD193" s="381"/>
      <c r="EVE193" s="381"/>
      <c r="EVF193" s="381"/>
      <c r="EVG193" s="318"/>
      <c r="EVH193" s="318"/>
      <c r="EVI193" s="318"/>
      <c r="EVJ193" s="381"/>
      <c r="EVK193" s="318"/>
      <c r="EVL193" s="318"/>
      <c r="EVM193" s="318"/>
      <c r="EVN193" s="318"/>
      <c r="EVO193" s="381"/>
      <c r="EVP193" s="316"/>
      <c r="EVQ193" s="316"/>
      <c r="EVR193" s="316"/>
      <c r="EVS193" s="317"/>
      <c r="EVT193" s="381"/>
      <c r="EVU193" s="381"/>
      <c r="EVV193" s="381"/>
      <c r="EVW193" s="318"/>
      <c r="EVX193" s="318"/>
      <c r="EVY193" s="318"/>
      <c r="EVZ193" s="381"/>
      <c r="EWA193" s="318"/>
      <c r="EWB193" s="318"/>
      <c r="EWC193" s="318"/>
      <c r="EWD193" s="318"/>
      <c r="EWE193" s="381"/>
      <c r="EWF193" s="316"/>
      <c r="EWG193" s="316"/>
      <c r="EWH193" s="316"/>
      <c r="EWI193" s="317"/>
      <c r="EWJ193" s="381"/>
      <c r="EWK193" s="381"/>
      <c r="EWL193" s="381"/>
      <c r="EWM193" s="318"/>
      <c r="EWN193" s="318"/>
      <c r="EWO193" s="318"/>
      <c r="EWP193" s="381"/>
      <c r="EWQ193" s="318"/>
      <c r="EWR193" s="318"/>
      <c r="EWS193" s="318"/>
      <c r="EWT193" s="318"/>
      <c r="EWU193" s="381"/>
      <c r="EWV193" s="316"/>
      <c r="EWW193" s="316"/>
      <c r="EWX193" s="316"/>
      <c r="EWY193" s="317"/>
      <c r="EWZ193" s="381"/>
      <c r="EXA193" s="381"/>
      <c r="EXB193" s="381"/>
      <c r="EXC193" s="318"/>
      <c r="EXD193" s="318"/>
      <c r="EXE193" s="318"/>
      <c r="EXF193" s="381"/>
      <c r="EXG193" s="318"/>
      <c r="EXH193" s="318"/>
      <c r="EXI193" s="318"/>
      <c r="EXJ193" s="318"/>
      <c r="EXK193" s="381"/>
      <c r="EXL193" s="316"/>
      <c r="EXM193" s="316"/>
      <c r="EXN193" s="316"/>
      <c r="EXO193" s="317"/>
      <c r="EXP193" s="381"/>
      <c r="EXQ193" s="381"/>
      <c r="EXR193" s="381"/>
      <c r="EXS193" s="318"/>
      <c r="EXT193" s="318"/>
      <c r="EXU193" s="318"/>
      <c r="EXV193" s="381"/>
      <c r="EXW193" s="318"/>
      <c r="EXX193" s="318"/>
      <c r="EXY193" s="318"/>
      <c r="EXZ193" s="318"/>
      <c r="EYA193" s="381"/>
      <c r="EYB193" s="316"/>
      <c r="EYC193" s="316"/>
      <c r="EYD193" s="316"/>
      <c r="EYE193" s="317"/>
      <c r="EYF193" s="381"/>
      <c r="EYG193" s="381"/>
      <c r="EYH193" s="381"/>
      <c r="EYI193" s="318"/>
      <c r="EYJ193" s="318"/>
      <c r="EYK193" s="318"/>
      <c r="EYL193" s="381"/>
      <c r="EYM193" s="318"/>
      <c r="EYN193" s="318"/>
      <c r="EYO193" s="318"/>
      <c r="EYP193" s="318"/>
      <c r="EYQ193" s="381"/>
      <c r="EYR193" s="316"/>
      <c r="EYS193" s="316"/>
      <c r="EYT193" s="316"/>
      <c r="EYU193" s="317"/>
      <c r="EYV193" s="381"/>
      <c r="EYW193" s="381"/>
      <c r="EYX193" s="381"/>
      <c r="EYY193" s="318"/>
      <c r="EYZ193" s="318"/>
      <c r="EZA193" s="318"/>
      <c r="EZB193" s="381"/>
      <c r="EZC193" s="318"/>
      <c r="EZD193" s="318"/>
      <c r="EZE193" s="318"/>
      <c r="EZF193" s="318"/>
      <c r="EZG193" s="381"/>
      <c r="EZH193" s="316"/>
      <c r="EZI193" s="316"/>
      <c r="EZJ193" s="316"/>
      <c r="EZK193" s="317"/>
      <c r="EZL193" s="381"/>
      <c r="EZM193" s="381"/>
      <c r="EZN193" s="381"/>
      <c r="EZO193" s="318"/>
      <c r="EZP193" s="318"/>
      <c r="EZQ193" s="318"/>
      <c r="EZR193" s="381"/>
      <c r="EZS193" s="318"/>
      <c r="EZT193" s="318"/>
      <c r="EZU193" s="318"/>
      <c r="EZV193" s="318"/>
      <c r="EZW193" s="381"/>
      <c r="EZX193" s="316"/>
      <c r="EZY193" s="316"/>
      <c r="EZZ193" s="316"/>
      <c r="FAA193" s="317"/>
      <c r="FAB193" s="381"/>
      <c r="FAC193" s="381"/>
      <c r="FAD193" s="381"/>
      <c r="FAE193" s="318"/>
      <c r="FAF193" s="318"/>
      <c r="FAG193" s="318"/>
      <c r="FAH193" s="381"/>
      <c r="FAI193" s="318"/>
      <c r="FAJ193" s="318"/>
      <c r="FAK193" s="318"/>
      <c r="FAL193" s="318"/>
      <c r="FAM193" s="381"/>
      <c r="FAN193" s="316"/>
      <c r="FAO193" s="316"/>
      <c r="FAP193" s="316"/>
      <c r="FAQ193" s="317"/>
      <c r="FAR193" s="381"/>
      <c r="FAS193" s="381"/>
      <c r="FAT193" s="381"/>
      <c r="FAU193" s="318"/>
      <c r="FAV193" s="318"/>
      <c r="FAW193" s="318"/>
      <c r="FAX193" s="381"/>
      <c r="FAY193" s="318"/>
      <c r="FAZ193" s="318"/>
      <c r="FBA193" s="318"/>
      <c r="FBB193" s="318"/>
      <c r="FBC193" s="381"/>
      <c r="FBD193" s="316"/>
      <c r="FBE193" s="316"/>
      <c r="FBF193" s="316"/>
      <c r="FBG193" s="317"/>
      <c r="FBH193" s="381"/>
      <c r="FBI193" s="381"/>
      <c r="FBJ193" s="381"/>
      <c r="FBK193" s="318"/>
      <c r="FBL193" s="318"/>
      <c r="FBM193" s="318"/>
      <c r="FBN193" s="381"/>
      <c r="FBO193" s="318"/>
      <c r="FBP193" s="318"/>
      <c r="FBQ193" s="318"/>
      <c r="FBR193" s="318"/>
      <c r="FBS193" s="381"/>
      <c r="FBT193" s="316"/>
      <c r="FBU193" s="316"/>
      <c r="FBV193" s="316"/>
      <c r="FBW193" s="317"/>
      <c r="FBX193" s="381"/>
      <c r="FBY193" s="381"/>
      <c r="FBZ193" s="381"/>
      <c r="FCA193" s="318"/>
      <c r="FCB193" s="318"/>
      <c r="FCC193" s="318"/>
      <c r="FCD193" s="381"/>
      <c r="FCE193" s="318"/>
      <c r="FCF193" s="318"/>
      <c r="FCG193" s="318"/>
      <c r="FCH193" s="318"/>
      <c r="FCI193" s="381"/>
      <c r="FCJ193" s="316"/>
      <c r="FCK193" s="316"/>
      <c r="FCL193" s="316"/>
      <c r="FCM193" s="317"/>
      <c r="FCN193" s="381"/>
      <c r="FCO193" s="381"/>
      <c r="FCP193" s="381"/>
      <c r="FCQ193" s="318"/>
      <c r="FCR193" s="318"/>
      <c r="FCS193" s="318"/>
      <c r="FCT193" s="381"/>
      <c r="FCU193" s="318"/>
      <c r="FCV193" s="318"/>
      <c r="FCW193" s="318"/>
      <c r="FCX193" s="318"/>
      <c r="FCY193" s="381"/>
      <c r="FCZ193" s="316"/>
      <c r="FDA193" s="316"/>
      <c r="FDB193" s="316"/>
      <c r="FDC193" s="317"/>
      <c r="FDD193" s="381"/>
      <c r="FDE193" s="381"/>
      <c r="FDF193" s="381"/>
      <c r="FDG193" s="318"/>
      <c r="FDH193" s="318"/>
      <c r="FDI193" s="318"/>
      <c r="FDJ193" s="381"/>
      <c r="FDK193" s="318"/>
      <c r="FDL193" s="318"/>
      <c r="FDM193" s="318"/>
      <c r="FDN193" s="318"/>
      <c r="FDO193" s="381"/>
      <c r="FDP193" s="316"/>
      <c r="FDQ193" s="316"/>
      <c r="FDR193" s="316"/>
      <c r="FDS193" s="317"/>
      <c r="FDT193" s="381"/>
      <c r="FDU193" s="381"/>
      <c r="FDV193" s="381"/>
      <c r="FDW193" s="318"/>
      <c r="FDX193" s="318"/>
      <c r="FDY193" s="318"/>
      <c r="FDZ193" s="381"/>
      <c r="FEA193" s="318"/>
      <c r="FEB193" s="318"/>
      <c r="FEC193" s="318"/>
      <c r="FED193" s="318"/>
      <c r="FEE193" s="381"/>
      <c r="FEF193" s="316"/>
      <c r="FEG193" s="316"/>
      <c r="FEH193" s="316"/>
      <c r="FEI193" s="317"/>
      <c r="FEJ193" s="381"/>
      <c r="FEK193" s="381"/>
      <c r="FEL193" s="381"/>
      <c r="FEM193" s="318"/>
      <c r="FEN193" s="318"/>
      <c r="FEO193" s="318"/>
      <c r="FEP193" s="381"/>
      <c r="FEQ193" s="318"/>
      <c r="FER193" s="318"/>
      <c r="FES193" s="318"/>
      <c r="FET193" s="318"/>
      <c r="FEU193" s="381"/>
      <c r="FEV193" s="316"/>
      <c r="FEW193" s="316"/>
      <c r="FEX193" s="316"/>
      <c r="FEY193" s="317"/>
      <c r="FEZ193" s="381"/>
      <c r="FFA193" s="381"/>
      <c r="FFB193" s="381"/>
      <c r="FFC193" s="318"/>
      <c r="FFD193" s="318"/>
      <c r="FFE193" s="318"/>
      <c r="FFF193" s="381"/>
      <c r="FFG193" s="318"/>
      <c r="FFH193" s="318"/>
      <c r="FFI193" s="318"/>
      <c r="FFJ193" s="318"/>
      <c r="FFK193" s="381"/>
      <c r="FFL193" s="316"/>
      <c r="FFM193" s="316"/>
      <c r="FFN193" s="316"/>
      <c r="FFO193" s="317"/>
      <c r="FFP193" s="381"/>
      <c r="FFQ193" s="381"/>
      <c r="FFR193" s="381"/>
      <c r="FFS193" s="318"/>
      <c r="FFT193" s="318"/>
      <c r="FFU193" s="318"/>
      <c r="FFV193" s="381"/>
      <c r="FFW193" s="318"/>
      <c r="FFX193" s="318"/>
      <c r="FFY193" s="318"/>
      <c r="FFZ193" s="318"/>
      <c r="FGA193" s="381"/>
      <c r="FGB193" s="316"/>
      <c r="FGC193" s="316"/>
      <c r="FGD193" s="316"/>
      <c r="FGE193" s="317"/>
      <c r="FGF193" s="381"/>
      <c r="FGG193" s="381"/>
      <c r="FGH193" s="381"/>
      <c r="FGI193" s="318"/>
      <c r="FGJ193" s="318"/>
      <c r="FGK193" s="318"/>
      <c r="FGL193" s="381"/>
      <c r="FGM193" s="318"/>
      <c r="FGN193" s="318"/>
      <c r="FGO193" s="318"/>
      <c r="FGP193" s="318"/>
      <c r="FGQ193" s="381"/>
      <c r="FGR193" s="316"/>
      <c r="FGS193" s="316"/>
      <c r="FGT193" s="316"/>
      <c r="FGU193" s="317"/>
      <c r="FGV193" s="381"/>
      <c r="FGW193" s="381"/>
      <c r="FGX193" s="381"/>
      <c r="FGY193" s="318"/>
      <c r="FGZ193" s="318"/>
      <c r="FHA193" s="318"/>
      <c r="FHB193" s="381"/>
      <c r="FHC193" s="318"/>
      <c r="FHD193" s="318"/>
      <c r="FHE193" s="318"/>
      <c r="FHF193" s="318"/>
      <c r="FHG193" s="381"/>
      <c r="FHH193" s="316"/>
      <c r="FHI193" s="316"/>
      <c r="FHJ193" s="316"/>
      <c r="FHK193" s="317"/>
      <c r="FHL193" s="381"/>
      <c r="FHM193" s="381"/>
      <c r="FHN193" s="381"/>
      <c r="FHO193" s="318"/>
      <c r="FHP193" s="318"/>
      <c r="FHQ193" s="318"/>
      <c r="FHR193" s="381"/>
      <c r="FHS193" s="318"/>
      <c r="FHT193" s="318"/>
      <c r="FHU193" s="318"/>
      <c r="FHV193" s="318"/>
      <c r="FHW193" s="381"/>
      <c r="FHX193" s="316"/>
      <c r="FHY193" s="316"/>
      <c r="FHZ193" s="316"/>
      <c r="FIA193" s="317"/>
      <c r="FIB193" s="381"/>
      <c r="FIC193" s="381"/>
      <c r="FID193" s="381"/>
      <c r="FIE193" s="318"/>
      <c r="FIF193" s="318"/>
      <c r="FIG193" s="318"/>
      <c r="FIH193" s="381"/>
      <c r="FII193" s="318"/>
      <c r="FIJ193" s="318"/>
      <c r="FIK193" s="318"/>
      <c r="FIL193" s="318"/>
      <c r="FIM193" s="381"/>
      <c r="FIN193" s="316"/>
      <c r="FIO193" s="316"/>
      <c r="FIP193" s="316"/>
      <c r="FIQ193" s="317"/>
      <c r="FIR193" s="381"/>
      <c r="FIS193" s="381"/>
      <c r="FIT193" s="381"/>
      <c r="FIU193" s="318"/>
      <c r="FIV193" s="318"/>
      <c r="FIW193" s="318"/>
      <c r="FIX193" s="381"/>
      <c r="FIY193" s="318"/>
      <c r="FIZ193" s="318"/>
      <c r="FJA193" s="318"/>
      <c r="FJB193" s="318"/>
      <c r="FJC193" s="381"/>
      <c r="FJD193" s="316"/>
      <c r="FJE193" s="316"/>
      <c r="FJF193" s="316"/>
      <c r="FJG193" s="317"/>
      <c r="FJH193" s="381"/>
      <c r="FJI193" s="381"/>
      <c r="FJJ193" s="381"/>
      <c r="FJK193" s="318"/>
      <c r="FJL193" s="318"/>
      <c r="FJM193" s="318"/>
      <c r="FJN193" s="381"/>
      <c r="FJO193" s="318"/>
      <c r="FJP193" s="318"/>
      <c r="FJQ193" s="318"/>
      <c r="FJR193" s="318"/>
      <c r="FJS193" s="381"/>
      <c r="FJT193" s="316"/>
      <c r="FJU193" s="316"/>
      <c r="FJV193" s="316"/>
      <c r="FJW193" s="317"/>
      <c r="FJX193" s="381"/>
      <c r="FJY193" s="381"/>
      <c r="FJZ193" s="381"/>
      <c r="FKA193" s="318"/>
      <c r="FKB193" s="318"/>
      <c r="FKC193" s="318"/>
      <c r="FKD193" s="381"/>
      <c r="FKE193" s="318"/>
      <c r="FKF193" s="318"/>
      <c r="FKG193" s="318"/>
      <c r="FKH193" s="318"/>
      <c r="FKI193" s="381"/>
      <c r="FKJ193" s="316"/>
      <c r="FKK193" s="316"/>
      <c r="FKL193" s="316"/>
      <c r="FKM193" s="317"/>
      <c r="FKN193" s="381"/>
      <c r="FKO193" s="381"/>
      <c r="FKP193" s="381"/>
      <c r="FKQ193" s="318"/>
      <c r="FKR193" s="318"/>
      <c r="FKS193" s="318"/>
      <c r="FKT193" s="381"/>
      <c r="FKU193" s="318"/>
      <c r="FKV193" s="318"/>
      <c r="FKW193" s="318"/>
      <c r="FKX193" s="318"/>
      <c r="FKY193" s="381"/>
      <c r="FKZ193" s="316"/>
      <c r="FLA193" s="316"/>
      <c r="FLB193" s="316"/>
      <c r="FLC193" s="317"/>
      <c r="FLD193" s="381"/>
      <c r="FLE193" s="381"/>
      <c r="FLF193" s="381"/>
      <c r="FLG193" s="318"/>
      <c r="FLH193" s="318"/>
      <c r="FLI193" s="318"/>
      <c r="FLJ193" s="381"/>
      <c r="FLK193" s="318"/>
      <c r="FLL193" s="318"/>
      <c r="FLM193" s="318"/>
      <c r="FLN193" s="318"/>
      <c r="FLO193" s="381"/>
      <c r="FLP193" s="316"/>
      <c r="FLQ193" s="316"/>
      <c r="FLR193" s="316"/>
      <c r="FLS193" s="317"/>
      <c r="FLT193" s="381"/>
      <c r="FLU193" s="381"/>
      <c r="FLV193" s="381"/>
      <c r="FLW193" s="318"/>
      <c r="FLX193" s="318"/>
      <c r="FLY193" s="318"/>
      <c r="FLZ193" s="381"/>
      <c r="FMA193" s="318"/>
      <c r="FMB193" s="318"/>
      <c r="FMC193" s="318"/>
      <c r="FMD193" s="318"/>
      <c r="FME193" s="381"/>
      <c r="FMF193" s="316"/>
      <c r="FMG193" s="316"/>
      <c r="FMH193" s="316"/>
      <c r="FMI193" s="317"/>
      <c r="FMJ193" s="381"/>
      <c r="FMK193" s="381"/>
      <c r="FML193" s="381"/>
      <c r="FMM193" s="318"/>
      <c r="FMN193" s="318"/>
      <c r="FMO193" s="318"/>
      <c r="FMP193" s="381"/>
      <c r="FMQ193" s="318"/>
      <c r="FMR193" s="318"/>
      <c r="FMS193" s="318"/>
      <c r="FMT193" s="318"/>
      <c r="FMU193" s="381"/>
      <c r="FMV193" s="316"/>
      <c r="FMW193" s="316"/>
      <c r="FMX193" s="316"/>
      <c r="FMY193" s="317"/>
      <c r="FMZ193" s="381"/>
      <c r="FNA193" s="381"/>
      <c r="FNB193" s="381"/>
      <c r="FNC193" s="318"/>
      <c r="FND193" s="318"/>
      <c r="FNE193" s="318"/>
      <c r="FNF193" s="381"/>
      <c r="FNG193" s="318"/>
      <c r="FNH193" s="318"/>
      <c r="FNI193" s="318"/>
      <c r="FNJ193" s="318"/>
      <c r="FNK193" s="381"/>
      <c r="FNL193" s="316"/>
      <c r="FNM193" s="316"/>
      <c r="FNN193" s="316"/>
      <c r="FNO193" s="317"/>
      <c r="FNP193" s="381"/>
      <c r="FNQ193" s="381"/>
      <c r="FNR193" s="381"/>
      <c r="FNS193" s="318"/>
      <c r="FNT193" s="318"/>
      <c r="FNU193" s="318"/>
      <c r="FNV193" s="381"/>
      <c r="FNW193" s="318"/>
      <c r="FNX193" s="318"/>
      <c r="FNY193" s="318"/>
      <c r="FNZ193" s="318"/>
      <c r="FOA193" s="381"/>
      <c r="FOB193" s="316"/>
      <c r="FOC193" s="316"/>
      <c r="FOD193" s="316"/>
      <c r="FOE193" s="317"/>
      <c r="FOF193" s="381"/>
      <c r="FOG193" s="381"/>
      <c r="FOH193" s="381"/>
      <c r="FOI193" s="318"/>
      <c r="FOJ193" s="318"/>
      <c r="FOK193" s="318"/>
      <c r="FOL193" s="381"/>
      <c r="FOM193" s="318"/>
      <c r="FON193" s="318"/>
      <c r="FOO193" s="318"/>
      <c r="FOP193" s="318"/>
      <c r="FOQ193" s="381"/>
      <c r="FOR193" s="316"/>
      <c r="FOS193" s="316"/>
      <c r="FOT193" s="316"/>
      <c r="FOU193" s="317"/>
      <c r="FOV193" s="381"/>
      <c r="FOW193" s="381"/>
      <c r="FOX193" s="381"/>
      <c r="FOY193" s="318"/>
      <c r="FOZ193" s="318"/>
      <c r="FPA193" s="318"/>
      <c r="FPB193" s="381"/>
      <c r="FPC193" s="318"/>
      <c r="FPD193" s="318"/>
      <c r="FPE193" s="318"/>
      <c r="FPF193" s="318"/>
      <c r="FPG193" s="381"/>
      <c r="FPH193" s="316"/>
      <c r="FPI193" s="316"/>
      <c r="FPJ193" s="316"/>
      <c r="FPK193" s="317"/>
      <c r="FPL193" s="381"/>
      <c r="FPM193" s="381"/>
      <c r="FPN193" s="381"/>
      <c r="FPO193" s="318"/>
      <c r="FPP193" s="318"/>
      <c r="FPQ193" s="318"/>
      <c r="FPR193" s="381"/>
      <c r="FPS193" s="318"/>
      <c r="FPT193" s="318"/>
      <c r="FPU193" s="318"/>
      <c r="FPV193" s="318"/>
      <c r="FPW193" s="381"/>
      <c r="FPX193" s="316"/>
      <c r="FPY193" s="316"/>
      <c r="FPZ193" s="316"/>
      <c r="FQA193" s="317"/>
      <c r="FQB193" s="381"/>
      <c r="FQC193" s="381"/>
      <c r="FQD193" s="381"/>
      <c r="FQE193" s="318"/>
      <c r="FQF193" s="318"/>
      <c r="FQG193" s="318"/>
      <c r="FQH193" s="381"/>
      <c r="FQI193" s="318"/>
      <c r="FQJ193" s="318"/>
      <c r="FQK193" s="318"/>
      <c r="FQL193" s="318"/>
      <c r="FQM193" s="381"/>
      <c r="FQN193" s="316"/>
      <c r="FQO193" s="316"/>
      <c r="FQP193" s="316"/>
      <c r="FQQ193" s="317"/>
      <c r="FQR193" s="381"/>
      <c r="FQS193" s="381"/>
      <c r="FQT193" s="381"/>
      <c r="FQU193" s="318"/>
      <c r="FQV193" s="318"/>
      <c r="FQW193" s="318"/>
      <c r="FQX193" s="381"/>
      <c r="FQY193" s="318"/>
      <c r="FQZ193" s="318"/>
      <c r="FRA193" s="318"/>
      <c r="FRB193" s="318"/>
      <c r="FRC193" s="381"/>
      <c r="FRD193" s="316"/>
      <c r="FRE193" s="316"/>
      <c r="FRF193" s="316"/>
      <c r="FRG193" s="317"/>
      <c r="FRH193" s="381"/>
      <c r="FRI193" s="381"/>
      <c r="FRJ193" s="381"/>
      <c r="FRK193" s="318"/>
      <c r="FRL193" s="318"/>
      <c r="FRM193" s="318"/>
      <c r="FRN193" s="381"/>
      <c r="FRO193" s="318"/>
      <c r="FRP193" s="318"/>
      <c r="FRQ193" s="318"/>
      <c r="FRR193" s="318"/>
      <c r="FRS193" s="381"/>
      <c r="FRT193" s="316"/>
      <c r="FRU193" s="316"/>
      <c r="FRV193" s="316"/>
      <c r="FRW193" s="317"/>
      <c r="FRX193" s="381"/>
      <c r="FRY193" s="381"/>
      <c r="FRZ193" s="381"/>
      <c r="FSA193" s="318"/>
      <c r="FSB193" s="318"/>
      <c r="FSC193" s="318"/>
      <c r="FSD193" s="381"/>
      <c r="FSE193" s="318"/>
      <c r="FSF193" s="318"/>
      <c r="FSG193" s="318"/>
      <c r="FSH193" s="318"/>
      <c r="FSI193" s="381"/>
      <c r="FSJ193" s="316"/>
      <c r="FSK193" s="316"/>
      <c r="FSL193" s="316"/>
      <c r="FSM193" s="317"/>
      <c r="FSN193" s="381"/>
      <c r="FSO193" s="381"/>
      <c r="FSP193" s="381"/>
      <c r="FSQ193" s="318"/>
      <c r="FSR193" s="318"/>
      <c r="FSS193" s="318"/>
      <c r="FST193" s="381"/>
      <c r="FSU193" s="318"/>
      <c r="FSV193" s="318"/>
      <c r="FSW193" s="318"/>
      <c r="FSX193" s="318"/>
      <c r="FSY193" s="381"/>
      <c r="FSZ193" s="316"/>
      <c r="FTA193" s="316"/>
      <c r="FTB193" s="316"/>
      <c r="FTC193" s="317"/>
      <c r="FTD193" s="381"/>
      <c r="FTE193" s="381"/>
      <c r="FTF193" s="381"/>
      <c r="FTG193" s="318"/>
      <c r="FTH193" s="318"/>
      <c r="FTI193" s="318"/>
      <c r="FTJ193" s="381"/>
      <c r="FTK193" s="318"/>
      <c r="FTL193" s="318"/>
      <c r="FTM193" s="318"/>
      <c r="FTN193" s="318"/>
      <c r="FTO193" s="381"/>
      <c r="FTP193" s="316"/>
      <c r="FTQ193" s="316"/>
      <c r="FTR193" s="316"/>
      <c r="FTS193" s="317"/>
      <c r="FTT193" s="381"/>
      <c r="FTU193" s="381"/>
      <c r="FTV193" s="381"/>
      <c r="FTW193" s="318"/>
      <c r="FTX193" s="318"/>
      <c r="FTY193" s="318"/>
      <c r="FTZ193" s="381"/>
      <c r="FUA193" s="318"/>
      <c r="FUB193" s="318"/>
      <c r="FUC193" s="318"/>
      <c r="FUD193" s="318"/>
      <c r="FUE193" s="381"/>
      <c r="FUF193" s="316"/>
      <c r="FUG193" s="316"/>
      <c r="FUH193" s="316"/>
      <c r="FUI193" s="317"/>
      <c r="FUJ193" s="381"/>
      <c r="FUK193" s="381"/>
      <c r="FUL193" s="381"/>
      <c r="FUM193" s="318"/>
      <c r="FUN193" s="318"/>
      <c r="FUO193" s="318"/>
      <c r="FUP193" s="381"/>
      <c r="FUQ193" s="318"/>
      <c r="FUR193" s="318"/>
      <c r="FUS193" s="318"/>
      <c r="FUT193" s="318"/>
      <c r="FUU193" s="381"/>
      <c r="FUV193" s="316"/>
      <c r="FUW193" s="316"/>
      <c r="FUX193" s="316"/>
      <c r="FUY193" s="317"/>
      <c r="FUZ193" s="381"/>
      <c r="FVA193" s="381"/>
      <c r="FVB193" s="381"/>
      <c r="FVC193" s="318"/>
      <c r="FVD193" s="318"/>
      <c r="FVE193" s="318"/>
      <c r="FVF193" s="381"/>
      <c r="FVG193" s="318"/>
      <c r="FVH193" s="318"/>
      <c r="FVI193" s="318"/>
      <c r="FVJ193" s="318"/>
      <c r="FVK193" s="381"/>
      <c r="FVL193" s="316"/>
      <c r="FVM193" s="316"/>
      <c r="FVN193" s="316"/>
      <c r="FVO193" s="317"/>
      <c r="FVP193" s="381"/>
      <c r="FVQ193" s="381"/>
      <c r="FVR193" s="381"/>
      <c r="FVS193" s="318"/>
      <c r="FVT193" s="318"/>
      <c r="FVU193" s="318"/>
      <c r="FVV193" s="381"/>
      <c r="FVW193" s="318"/>
      <c r="FVX193" s="318"/>
      <c r="FVY193" s="318"/>
      <c r="FVZ193" s="318"/>
      <c r="FWA193" s="381"/>
      <c r="FWB193" s="316"/>
      <c r="FWC193" s="316"/>
      <c r="FWD193" s="316"/>
      <c r="FWE193" s="317"/>
      <c r="FWF193" s="381"/>
      <c r="FWG193" s="381"/>
      <c r="FWH193" s="381"/>
      <c r="FWI193" s="318"/>
      <c r="FWJ193" s="318"/>
      <c r="FWK193" s="318"/>
      <c r="FWL193" s="381"/>
      <c r="FWM193" s="318"/>
      <c r="FWN193" s="318"/>
      <c r="FWO193" s="318"/>
      <c r="FWP193" s="318"/>
      <c r="FWQ193" s="381"/>
      <c r="FWR193" s="316"/>
      <c r="FWS193" s="316"/>
      <c r="FWT193" s="316"/>
      <c r="FWU193" s="317"/>
      <c r="FWV193" s="381"/>
      <c r="FWW193" s="381"/>
      <c r="FWX193" s="381"/>
      <c r="FWY193" s="318"/>
      <c r="FWZ193" s="318"/>
      <c r="FXA193" s="318"/>
      <c r="FXB193" s="381"/>
      <c r="FXC193" s="318"/>
      <c r="FXD193" s="318"/>
      <c r="FXE193" s="318"/>
      <c r="FXF193" s="318"/>
      <c r="FXG193" s="381"/>
      <c r="FXH193" s="316"/>
      <c r="FXI193" s="316"/>
      <c r="FXJ193" s="316"/>
      <c r="FXK193" s="317"/>
      <c r="FXL193" s="381"/>
      <c r="FXM193" s="381"/>
      <c r="FXN193" s="381"/>
      <c r="FXO193" s="318"/>
      <c r="FXP193" s="318"/>
      <c r="FXQ193" s="318"/>
      <c r="FXR193" s="381"/>
      <c r="FXS193" s="318"/>
      <c r="FXT193" s="318"/>
      <c r="FXU193" s="318"/>
      <c r="FXV193" s="318"/>
      <c r="FXW193" s="381"/>
      <c r="FXX193" s="316"/>
      <c r="FXY193" s="316"/>
      <c r="FXZ193" s="316"/>
      <c r="FYA193" s="317"/>
      <c r="FYB193" s="381"/>
      <c r="FYC193" s="381"/>
      <c r="FYD193" s="381"/>
      <c r="FYE193" s="318"/>
      <c r="FYF193" s="318"/>
      <c r="FYG193" s="318"/>
      <c r="FYH193" s="381"/>
      <c r="FYI193" s="318"/>
      <c r="FYJ193" s="318"/>
      <c r="FYK193" s="318"/>
      <c r="FYL193" s="318"/>
      <c r="FYM193" s="381"/>
      <c r="FYN193" s="316"/>
      <c r="FYO193" s="316"/>
      <c r="FYP193" s="316"/>
      <c r="FYQ193" s="317"/>
      <c r="FYR193" s="381"/>
      <c r="FYS193" s="381"/>
      <c r="FYT193" s="381"/>
      <c r="FYU193" s="318"/>
      <c r="FYV193" s="318"/>
      <c r="FYW193" s="318"/>
      <c r="FYX193" s="381"/>
      <c r="FYY193" s="318"/>
      <c r="FYZ193" s="318"/>
      <c r="FZA193" s="318"/>
      <c r="FZB193" s="318"/>
      <c r="FZC193" s="381"/>
      <c r="FZD193" s="316"/>
      <c r="FZE193" s="316"/>
      <c r="FZF193" s="316"/>
      <c r="FZG193" s="317"/>
      <c r="FZH193" s="381"/>
      <c r="FZI193" s="381"/>
      <c r="FZJ193" s="381"/>
      <c r="FZK193" s="318"/>
      <c r="FZL193" s="318"/>
      <c r="FZM193" s="318"/>
      <c r="FZN193" s="381"/>
      <c r="FZO193" s="318"/>
      <c r="FZP193" s="318"/>
      <c r="FZQ193" s="318"/>
      <c r="FZR193" s="318"/>
      <c r="FZS193" s="381"/>
      <c r="FZT193" s="316"/>
      <c r="FZU193" s="316"/>
      <c r="FZV193" s="316"/>
      <c r="FZW193" s="317"/>
      <c r="FZX193" s="381"/>
      <c r="FZY193" s="381"/>
      <c r="FZZ193" s="381"/>
      <c r="GAA193" s="318"/>
      <c r="GAB193" s="318"/>
      <c r="GAC193" s="318"/>
      <c r="GAD193" s="381"/>
      <c r="GAE193" s="318"/>
      <c r="GAF193" s="318"/>
      <c r="GAG193" s="318"/>
      <c r="GAH193" s="318"/>
      <c r="GAI193" s="381"/>
      <c r="GAJ193" s="316"/>
      <c r="GAK193" s="316"/>
      <c r="GAL193" s="316"/>
      <c r="GAM193" s="317"/>
      <c r="GAN193" s="381"/>
      <c r="GAO193" s="381"/>
      <c r="GAP193" s="381"/>
      <c r="GAQ193" s="318"/>
      <c r="GAR193" s="318"/>
      <c r="GAS193" s="318"/>
      <c r="GAT193" s="381"/>
      <c r="GAU193" s="318"/>
      <c r="GAV193" s="318"/>
      <c r="GAW193" s="318"/>
      <c r="GAX193" s="318"/>
      <c r="GAY193" s="381"/>
      <c r="GAZ193" s="316"/>
      <c r="GBA193" s="316"/>
      <c r="GBB193" s="316"/>
      <c r="GBC193" s="317"/>
      <c r="GBD193" s="381"/>
      <c r="GBE193" s="381"/>
      <c r="GBF193" s="381"/>
      <c r="GBG193" s="318"/>
      <c r="GBH193" s="318"/>
      <c r="GBI193" s="318"/>
      <c r="GBJ193" s="381"/>
      <c r="GBK193" s="318"/>
      <c r="GBL193" s="318"/>
      <c r="GBM193" s="318"/>
      <c r="GBN193" s="318"/>
      <c r="GBO193" s="381"/>
      <c r="GBP193" s="316"/>
      <c r="GBQ193" s="316"/>
      <c r="GBR193" s="316"/>
      <c r="GBS193" s="317"/>
      <c r="GBT193" s="381"/>
      <c r="GBU193" s="381"/>
      <c r="GBV193" s="381"/>
      <c r="GBW193" s="318"/>
      <c r="GBX193" s="318"/>
      <c r="GBY193" s="318"/>
      <c r="GBZ193" s="381"/>
      <c r="GCA193" s="318"/>
      <c r="GCB193" s="318"/>
      <c r="GCC193" s="318"/>
      <c r="GCD193" s="318"/>
      <c r="GCE193" s="381"/>
      <c r="GCF193" s="316"/>
      <c r="GCG193" s="316"/>
      <c r="GCH193" s="316"/>
      <c r="GCI193" s="317"/>
      <c r="GCJ193" s="381"/>
      <c r="GCK193" s="381"/>
      <c r="GCL193" s="381"/>
      <c r="GCM193" s="318"/>
      <c r="GCN193" s="318"/>
      <c r="GCO193" s="318"/>
      <c r="GCP193" s="381"/>
      <c r="GCQ193" s="318"/>
      <c r="GCR193" s="318"/>
      <c r="GCS193" s="318"/>
      <c r="GCT193" s="318"/>
      <c r="GCU193" s="381"/>
      <c r="GCV193" s="316"/>
      <c r="GCW193" s="316"/>
      <c r="GCX193" s="316"/>
      <c r="GCY193" s="317"/>
      <c r="GCZ193" s="381"/>
      <c r="GDA193" s="381"/>
      <c r="GDB193" s="381"/>
      <c r="GDC193" s="318"/>
      <c r="GDD193" s="318"/>
      <c r="GDE193" s="318"/>
      <c r="GDF193" s="381"/>
      <c r="GDG193" s="318"/>
      <c r="GDH193" s="318"/>
      <c r="GDI193" s="318"/>
      <c r="GDJ193" s="318"/>
      <c r="GDK193" s="381"/>
      <c r="GDL193" s="316"/>
      <c r="GDM193" s="316"/>
      <c r="GDN193" s="316"/>
      <c r="GDO193" s="317"/>
      <c r="GDP193" s="381"/>
      <c r="GDQ193" s="381"/>
      <c r="GDR193" s="381"/>
      <c r="GDS193" s="318"/>
      <c r="GDT193" s="318"/>
      <c r="GDU193" s="318"/>
      <c r="GDV193" s="381"/>
      <c r="GDW193" s="318"/>
      <c r="GDX193" s="318"/>
      <c r="GDY193" s="318"/>
      <c r="GDZ193" s="318"/>
      <c r="GEA193" s="381"/>
      <c r="GEB193" s="316"/>
      <c r="GEC193" s="316"/>
      <c r="GED193" s="316"/>
      <c r="GEE193" s="317"/>
      <c r="GEF193" s="381"/>
      <c r="GEG193" s="381"/>
      <c r="GEH193" s="381"/>
      <c r="GEI193" s="318"/>
      <c r="GEJ193" s="318"/>
      <c r="GEK193" s="318"/>
      <c r="GEL193" s="381"/>
      <c r="GEM193" s="318"/>
      <c r="GEN193" s="318"/>
      <c r="GEO193" s="318"/>
      <c r="GEP193" s="318"/>
      <c r="GEQ193" s="381"/>
      <c r="GER193" s="316"/>
      <c r="GES193" s="316"/>
      <c r="GET193" s="316"/>
      <c r="GEU193" s="317"/>
      <c r="GEV193" s="381"/>
      <c r="GEW193" s="381"/>
      <c r="GEX193" s="381"/>
      <c r="GEY193" s="318"/>
      <c r="GEZ193" s="318"/>
      <c r="GFA193" s="318"/>
      <c r="GFB193" s="381"/>
      <c r="GFC193" s="318"/>
      <c r="GFD193" s="318"/>
      <c r="GFE193" s="318"/>
      <c r="GFF193" s="318"/>
      <c r="GFG193" s="381"/>
      <c r="GFH193" s="316"/>
      <c r="GFI193" s="316"/>
      <c r="GFJ193" s="316"/>
      <c r="GFK193" s="317"/>
      <c r="GFL193" s="381"/>
      <c r="GFM193" s="381"/>
      <c r="GFN193" s="381"/>
      <c r="GFO193" s="318"/>
      <c r="GFP193" s="318"/>
      <c r="GFQ193" s="318"/>
      <c r="GFR193" s="381"/>
      <c r="GFS193" s="318"/>
      <c r="GFT193" s="318"/>
      <c r="GFU193" s="318"/>
      <c r="GFV193" s="318"/>
      <c r="GFW193" s="381"/>
      <c r="GFX193" s="316"/>
      <c r="GFY193" s="316"/>
      <c r="GFZ193" s="316"/>
      <c r="GGA193" s="317"/>
      <c r="GGB193" s="381"/>
      <c r="GGC193" s="381"/>
      <c r="GGD193" s="381"/>
      <c r="GGE193" s="318"/>
      <c r="GGF193" s="318"/>
      <c r="GGG193" s="318"/>
      <c r="GGH193" s="381"/>
      <c r="GGI193" s="318"/>
      <c r="GGJ193" s="318"/>
      <c r="GGK193" s="318"/>
      <c r="GGL193" s="318"/>
      <c r="GGM193" s="381"/>
      <c r="GGN193" s="316"/>
      <c r="GGO193" s="316"/>
      <c r="GGP193" s="316"/>
      <c r="GGQ193" s="317"/>
      <c r="GGR193" s="381"/>
      <c r="GGS193" s="381"/>
      <c r="GGT193" s="381"/>
      <c r="GGU193" s="318"/>
      <c r="GGV193" s="318"/>
      <c r="GGW193" s="318"/>
      <c r="GGX193" s="381"/>
      <c r="GGY193" s="318"/>
      <c r="GGZ193" s="318"/>
      <c r="GHA193" s="318"/>
      <c r="GHB193" s="318"/>
      <c r="GHC193" s="381"/>
      <c r="GHD193" s="316"/>
      <c r="GHE193" s="316"/>
      <c r="GHF193" s="316"/>
      <c r="GHG193" s="317"/>
      <c r="GHH193" s="381"/>
      <c r="GHI193" s="381"/>
      <c r="GHJ193" s="381"/>
      <c r="GHK193" s="318"/>
      <c r="GHL193" s="318"/>
      <c r="GHM193" s="318"/>
      <c r="GHN193" s="381"/>
      <c r="GHO193" s="318"/>
      <c r="GHP193" s="318"/>
      <c r="GHQ193" s="318"/>
      <c r="GHR193" s="318"/>
      <c r="GHS193" s="381"/>
      <c r="GHT193" s="316"/>
      <c r="GHU193" s="316"/>
      <c r="GHV193" s="316"/>
      <c r="GHW193" s="317"/>
      <c r="GHX193" s="381"/>
      <c r="GHY193" s="381"/>
      <c r="GHZ193" s="381"/>
      <c r="GIA193" s="318"/>
      <c r="GIB193" s="318"/>
      <c r="GIC193" s="318"/>
      <c r="GID193" s="381"/>
      <c r="GIE193" s="318"/>
      <c r="GIF193" s="318"/>
      <c r="GIG193" s="318"/>
      <c r="GIH193" s="318"/>
      <c r="GII193" s="381"/>
      <c r="GIJ193" s="316"/>
      <c r="GIK193" s="316"/>
      <c r="GIL193" s="316"/>
      <c r="GIM193" s="317"/>
      <c r="GIN193" s="381"/>
      <c r="GIO193" s="381"/>
      <c r="GIP193" s="381"/>
      <c r="GIQ193" s="318"/>
      <c r="GIR193" s="318"/>
      <c r="GIS193" s="318"/>
      <c r="GIT193" s="381"/>
      <c r="GIU193" s="318"/>
      <c r="GIV193" s="318"/>
      <c r="GIW193" s="318"/>
      <c r="GIX193" s="318"/>
      <c r="GIY193" s="381"/>
      <c r="GIZ193" s="316"/>
      <c r="GJA193" s="316"/>
      <c r="GJB193" s="316"/>
      <c r="GJC193" s="317"/>
      <c r="GJD193" s="381"/>
      <c r="GJE193" s="381"/>
      <c r="GJF193" s="381"/>
      <c r="GJG193" s="318"/>
      <c r="GJH193" s="318"/>
      <c r="GJI193" s="318"/>
      <c r="GJJ193" s="381"/>
      <c r="GJK193" s="318"/>
      <c r="GJL193" s="318"/>
      <c r="GJM193" s="318"/>
      <c r="GJN193" s="318"/>
      <c r="GJO193" s="381"/>
      <c r="GJP193" s="316"/>
      <c r="GJQ193" s="316"/>
      <c r="GJR193" s="316"/>
      <c r="GJS193" s="317"/>
      <c r="GJT193" s="381"/>
      <c r="GJU193" s="381"/>
      <c r="GJV193" s="381"/>
      <c r="GJW193" s="318"/>
      <c r="GJX193" s="318"/>
      <c r="GJY193" s="318"/>
      <c r="GJZ193" s="381"/>
      <c r="GKA193" s="318"/>
      <c r="GKB193" s="318"/>
      <c r="GKC193" s="318"/>
      <c r="GKD193" s="318"/>
      <c r="GKE193" s="381"/>
      <c r="GKF193" s="316"/>
      <c r="GKG193" s="316"/>
      <c r="GKH193" s="316"/>
      <c r="GKI193" s="317"/>
      <c r="GKJ193" s="381"/>
      <c r="GKK193" s="381"/>
      <c r="GKL193" s="381"/>
      <c r="GKM193" s="318"/>
      <c r="GKN193" s="318"/>
      <c r="GKO193" s="318"/>
      <c r="GKP193" s="381"/>
      <c r="GKQ193" s="318"/>
      <c r="GKR193" s="318"/>
      <c r="GKS193" s="318"/>
      <c r="GKT193" s="318"/>
      <c r="GKU193" s="381"/>
      <c r="GKV193" s="316"/>
      <c r="GKW193" s="316"/>
      <c r="GKX193" s="316"/>
      <c r="GKY193" s="317"/>
      <c r="GKZ193" s="381"/>
      <c r="GLA193" s="381"/>
      <c r="GLB193" s="381"/>
      <c r="GLC193" s="318"/>
      <c r="GLD193" s="318"/>
      <c r="GLE193" s="318"/>
      <c r="GLF193" s="381"/>
      <c r="GLG193" s="318"/>
      <c r="GLH193" s="318"/>
      <c r="GLI193" s="318"/>
      <c r="GLJ193" s="318"/>
      <c r="GLK193" s="381"/>
      <c r="GLL193" s="316"/>
      <c r="GLM193" s="316"/>
      <c r="GLN193" s="316"/>
      <c r="GLO193" s="317"/>
      <c r="GLP193" s="381"/>
      <c r="GLQ193" s="381"/>
      <c r="GLR193" s="381"/>
      <c r="GLS193" s="318"/>
      <c r="GLT193" s="318"/>
      <c r="GLU193" s="318"/>
      <c r="GLV193" s="381"/>
      <c r="GLW193" s="318"/>
      <c r="GLX193" s="318"/>
      <c r="GLY193" s="318"/>
      <c r="GLZ193" s="318"/>
      <c r="GMA193" s="381"/>
      <c r="GMB193" s="316"/>
      <c r="GMC193" s="316"/>
      <c r="GMD193" s="316"/>
      <c r="GME193" s="317"/>
      <c r="GMF193" s="381"/>
      <c r="GMG193" s="381"/>
      <c r="GMH193" s="381"/>
      <c r="GMI193" s="318"/>
      <c r="GMJ193" s="318"/>
      <c r="GMK193" s="318"/>
      <c r="GML193" s="381"/>
      <c r="GMM193" s="318"/>
      <c r="GMN193" s="318"/>
      <c r="GMO193" s="318"/>
      <c r="GMP193" s="318"/>
      <c r="GMQ193" s="381"/>
      <c r="GMR193" s="316"/>
      <c r="GMS193" s="316"/>
      <c r="GMT193" s="316"/>
      <c r="GMU193" s="317"/>
      <c r="GMV193" s="381"/>
      <c r="GMW193" s="381"/>
      <c r="GMX193" s="381"/>
      <c r="GMY193" s="318"/>
      <c r="GMZ193" s="318"/>
      <c r="GNA193" s="318"/>
      <c r="GNB193" s="381"/>
      <c r="GNC193" s="318"/>
      <c r="GND193" s="318"/>
      <c r="GNE193" s="318"/>
      <c r="GNF193" s="318"/>
      <c r="GNG193" s="381"/>
      <c r="GNH193" s="316"/>
      <c r="GNI193" s="316"/>
      <c r="GNJ193" s="316"/>
      <c r="GNK193" s="317"/>
      <c r="GNL193" s="381"/>
      <c r="GNM193" s="381"/>
      <c r="GNN193" s="381"/>
      <c r="GNO193" s="318"/>
      <c r="GNP193" s="318"/>
      <c r="GNQ193" s="318"/>
      <c r="GNR193" s="381"/>
      <c r="GNS193" s="318"/>
      <c r="GNT193" s="318"/>
      <c r="GNU193" s="318"/>
      <c r="GNV193" s="318"/>
      <c r="GNW193" s="381"/>
      <c r="GNX193" s="316"/>
      <c r="GNY193" s="316"/>
      <c r="GNZ193" s="316"/>
      <c r="GOA193" s="317"/>
      <c r="GOB193" s="381"/>
      <c r="GOC193" s="381"/>
      <c r="GOD193" s="381"/>
      <c r="GOE193" s="318"/>
      <c r="GOF193" s="318"/>
      <c r="GOG193" s="318"/>
      <c r="GOH193" s="381"/>
      <c r="GOI193" s="318"/>
      <c r="GOJ193" s="318"/>
      <c r="GOK193" s="318"/>
      <c r="GOL193" s="318"/>
      <c r="GOM193" s="381"/>
      <c r="GON193" s="316"/>
      <c r="GOO193" s="316"/>
      <c r="GOP193" s="316"/>
      <c r="GOQ193" s="317"/>
      <c r="GOR193" s="381"/>
      <c r="GOS193" s="381"/>
      <c r="GOT193" s="381"/>
      <c r="GOU193" s="318"/>
      <c r="GOV193" s="318"/>
      <c r="GOW193" s="318"/>
      <c r="GOX193" s="381"/>
      <c r="GOY193" s="318"/>
      <c r="GOZ193" s="318"/>
      <c r="GPA193" s="318"/>
      <c r="GPB193" s="318"/>
      <c r="GPC193" s="381"/>
      <c r="GPD193" s="316"/>
      <c r="GPE193" s="316"/>
      <c r="GPF193" s="316"/>
      <c r="GPG193" s="317"/>
      <c r="GPH193" s="381"/>
      <c r="GPI193" s="381"/>
      <c r="GPJ193" s="381"/>
      <c r="GPK193" s="318"/>
      <c r="GPL193" s="318"/>
      <c r="GPM193" s="318"/>
      <c r="GPN193" s="381"/>
      <c r="GPO193" s="318"/>
      <c r="GPP193" s="318"/>
      <c r="GPQ193" s="318"/>
      <c r="GPR193" s="318"/>
      <c r="GPS193" s="381"/>
      <c r="GPT193" s="316"/>
      <c r="GPU193" s="316"/>
      <c r="GPV193" s="316"/>
      <c r="GPW193" s="317"/>
      <c r="GPX193" s="381"/>
      <c r="GPY193" s="381"/>
      <c r="GPZ193" s="381"/>
      <c r="GQA193" s="318"/>
      <c r="GQB193" s="318"/>
      <c r="GQC193" s="318"/>
      <c r="GQD193" s="381"/>
      <c r="GQE193" s="318"/>
      <c r="GQF193" s="318"/>
      <c r="GQG193" s="318"/>
      <c r="GQH193" s="318"/>
      <c r="GQI193" s="381"/>
      <c r="GQJ193" s="316"/>
      <c r="GQK193" s="316"/>
      <c r="GQL193" s="316"/>
      <c r="GQM193" s="317"/>
      <c r="GQN193" s="381"/>
      <c r="GQO193" s="381"/>
      <c r="GQP193" s="381"/>
      <c r="GQQ193" s="318"/>
      <c r="GQR193" s="318"/>
      <c r="GQS193" s="318"/>
      <c r="GQT193" s="381"/>
      <c r="GQU193" s="318"/>
      <c r="GQV193" s="318"/>
      <c r="GQW193" s="318"/>
      <c r="GQX193" s="318"/>
      <c r="GQY193" s="381"/>
      <c r="GQZ193" s="316"/>
      <c r="GRA193" s="316"/>
      <c r="GRB193" s="316"/>
      <c r="GRC193" s="317"/>
      <c r="GRD193" s="381"/>
      <c r="GRE193" s="381"/>
      <c r="GRF193" s="381"/>
      <c r="GRG193" s="318"/>
      <c r="GRH193" s="318"/>
      <c r="GRI193" s="318"/>
      <c r="GRJ193" s="381"/>
      <c r="GRK193" s="318"/>
      <c r="GRL193" s="318"/>
      <c r="GRM193" s="318"/>
      <c r="GRN193" s="318"/>
      <c r="GRO193" s="381"/>
      <c r="GRP193" s="316"/>
      <c r="GRQ193" s="316"/>
      <c r="GRR193" s="316"/>
      <c r="GRS193" s="317"/>
      <c r="GRT193" s="381"/>
      <c r="GRU193" s="381"/>
      <c r="GRV193" s="381"/>
      <c r="GRW193" s="318"/>
      <c r="GRX193" s="318"/>
      <c r="GRY193" s="318"/>
      <c r="GRZ193" s="381"/>
      <c r="GSA193" s="318"/>
      <c r="GSB193" s="318"/>
      <c r="GSC193" s="318"/>
      <c r="GSD193" s="318"/>
      <c r="GSE193" s="381"/>
      <c r="GSF193" s="316"/>
      <c r="GSG193" s="316"/>
      <c r="GSH193" s="316"/>
      <c r="GSI193" s="317"/>
      <c r="GSJ193" s="381"/>
      <c r="GSK193" s="381"/>
      <c r="GSL193" s="381"/>
      <c r="GSM193" s="318"/>
      <c r="GSN193" s="318"/>
      <c r="GSO193" s="318"/>
      <c r="GSP193" s="381"/>
      <c r="GSQ193" s="318"/>
      <c r="GSR193" s="318"/>
      <c r="GSS193" s="318"/>
      <c r="GST193" s="318"/>
      <c r="GSU193" s="381"/>
      <c r="GSV193" s="316"/>
      <c r="GSW193" s="316"/>
      <c r="GSX193" s="316"/>
      <c r="GSY193" s="317"/>
      <c r="GSZ193" s="381"/>
      <c r="GTA193" s="381"/>
      <c r="GTB193" s="381"/>
      <c r="GTC193" s="318"/>
      <c r="GTD193" s="318"/>
      <c r="GTE193" s="318"/>
      <c r="GTF193" s="381"/>
      <c r="GTG193" s="318"/>
      <c r="GTH193" s="318"/>
      <c r="GTI193" s="318"/>
      <c r="GTJ193" s="318"/>
      <c r="GTK193" s="381"/>
      <c r="GTL193" s="316"/>
      <c r="GTM193" s="316"/>
      <c r="GTN193" s="316"/>
      <c r="GTO193" s="317"/>
      <c r="GTP193" s="381"/>
      <c r="GTQ193" s="381"/>
      <c r="GTR193" s="381"/>
      <c r="GTS193" s="318"/>
      <c r="GTT193" s="318"/>
      <c r="GTU193" s="318"/>
      <c r="GTV193" s="381"/>
      <c r="GTW193" s="318"/>
      <c r="GTX193" s="318"/>
      <c r="GTY193" s="318"/>
      <c r="GTZ193" s="318"/>
      <c r="GUA193" s="381"/>
      <c r="GUB193" s="316"/>
      <c r="GUC193" s="316"/>
      <c r="GUD193" s="316"/>
      <c r="GUE193" s="317"/>
      <c r="GUF193" s="381"/>
      <c r="GUG193" s="381"/>
      <c r="GUH193" s="381"/>
      <c r="GUI193" s="318"/>
      <c r="GUJ193" s="318"/>
      <c r="GUK193" s="318"/>
      <c r="GUL193" s="381"/>
      <c r="GUM193" s="318"/>
      <c r="GUN193" s="318"/>
      <c r="GUO193" s="318"/>
      <c r="GUP193" s="318"/>
      <c r="GUQ193" s="381"/>
      <c r="GUR193" s="316"/>
      <c r="GUS193" s="316"/>
      <c r="GUT193" s="316"/>
      <c r="GUU193" s="317"/>
      <c r="GUV193" s="381"/>
      <c r="GUW193" s="381"/>
      <c r="GUX193" s="381"/>
      <c r="GUY193" s="318"/>
      <c r="GUZ193" s="318"/>
      <c r="GVA193" s="318"/>
      <c r="GVB193" s="381"/>
      <c r="GVC193" s="318"/>
      <c r="GVD193" s="318"/>
      <c r="GVE193" s="318"/>
      <c r="GVF193" s="318"/>
      <c r="GVG193" s="381"/>
      <c r="GVH193" s="316"/>
      <c r="GVI193" s="316"/>
      <c r="GVJ193" s="316"/>
      <c r="GVK193" s="317"/>
      <c r="GVL193" s="381"/>
      <c r="GVM193" s="381"/>
      <c r="GVN193" s="381"/>
      <c r="GVO193" s="318"/>
      <c r="GVP193" s="318"/>
      <c r="GVQ193" s="318"/>
      <c r="GVR193" s="381"/>
      <c r="GVS193" s="318"/>
      <c r="GVT193" s="318"/>
      <c r="GVU193" s="318"/>
      <c r="GVV193" s="318"/>
      <c r="GVW193" s="381"/>
      <c r="GVX193" s="316"/>
      <c r="GVY193" s="316"/>
      <c r="GVZ193" s="316"/>
      <c r="GWA193" s="317"/>
      <c r="GWB193" s="381"/>
      <c r="GWC193" s="381"/>
      <c r="GWD193" s="381"/>
      <c r="GWE193" s="318"/>
      <c r="GWF193" s="318"/>
      <c r="GWG193" s="318"/>
      <c r="GWH193" s="381"/>
      <c r="GWI193" s="318"/>
      <c r="GWJ193" s="318"/>
      <c r="GWK193" s="318"/>
      <c r="GWL193" s="318"/>
      <c r="GWM193" s="381"/>
      <c r="GWN193" s="316"/>
      <c r="GWO193" s="316"/>
      <c r="GWP193" s="316"/>
      <c r="GWQ193" s="317"/>
      <c r="GWR193" s="381"/>
      <c r="GWS193" s="381"/>
      <c r="GWT193" s="381"/>
      <c r="GWU193" s="318"/>
      <c r="GWV193" s="318"/>
      <c r="GWW193" s="318"/>
      <c r="GWX193" s="381"/>
      <c r="GWY193" s="318"/>
      <c r="GWZ193" s="318"/>
      <c r="GXA193" s="318"/>
      <c r="GXB193" s="318"/>
      <c r="GXC193" s="381"/>
      <c r="GXD193" s="316"/>
      <c r="GXE193" s="316"/>
      <c r="GXF193" s="316"/>
      <c r="GXG193" s="317"/>
      <c r="GXH193" s="381"/>
      <c r="GXI193" s="381"/>
      <c r="GXJ193" s="381"/>
      <c r="GXK193" s="318"/>
      <c r="GXL193" s="318"/>
      <c r="GXM193" s="318"/>
      <c r="GXN193" s="381"/>
      <c r="GXO193" s="318"/>
      <c r="GXP193" s="318"/>
      <c r="GXQ193" s="318"/>
      <c r="GXR193" s="318"/>
      <c r="GXS193" s="381"/>
      <c r="GXT193" s="316"/>
      <c r="GXU193" s="316"/>
      <c r="GXV193" s="316"/>
      <c r="GXW193" s="317"/>
      <c r="GXX193" s="381"/>
      <c r="GXY193" s="381"/>
      <c r="GXZ193" s="381"/>
      <c r="GYA193" s="318"/>
      <c r="GYB193" s="318"/>
      <c r="GYC193" s="318"/>
      <c r="GYD193" s="381"/>
      <c r="GYE193" s="318"/>
      <c r="GYF193" s="318"/>
      <c r="GYG193" s="318"/>
      <c r="GYH193" s="318"/>
      <c r="GYI193" s="381"/>
      <c r="GYJ193" s="316"/>
      <c r="GYK193" s="316"/>
      <c r="GYL193" s="316"/>
      <c r="GYM193" s="317"/>
      <c r="GYN193" s="381"/>
      <c r="GYO193" s="381"/>
      <c r="GYP193" s="381"/>
      <c r="GYQ193" s="318"/>
      <c r="GYR193" s="318"/>
      <c r="GYS193" s="318"/>
      <c r="GYT193" s="381"/>
      <c r="GYU193" s="318"/>
      <c r="GYV193" s="318"/>
      <c r="GYW193" s="318"/>
      <c r="GYX193" s="318"/>
      <c r="GYY193" s="381"/>
      <c r="GYZ193" s="316"/>
      <c r="GZA193" s="316"/>
      <c r="GZB193" s="316"/>
      <c r="GZC193" s="317"/>
      <c r="GZD193" s="381"/>
      <c r="GZE193" s="381"/>
      <c r="GZF193" s="381"/>
      <c r="GZG193" s="318"/>
      <c r="GZH193" s="318"/>
      <c r="GZI193" s="318"/>
      <c r="GZJ193" s="381"/>
      <c r="GZK193" s="318"/>
      <c r="GZL193" s="318"/>
      <c r="GZM193" s="318"/>
      <c r="GZN193" s="318"/>
      <c r="GZO193" s="381"/>
      <c r="GZP193" s="316"/>
      <c r="GZQ193" s="316"/>
      <c r="GZR193" s="316"/>
      <c r="GZS193" s="317"/>
      <c r="GZT193" s="381"/>
      <c r="GZU193" s="381"/>
      <c r="GZV193" s="381"/>
      <c r="GZW193" s="318"/>
      <c r="GZX193" s="318"/>
      <c r="GZY193" s="318"/>
      <c r="GZZ193" s="381"/>
      <c r="HAA193" s="318"/>
      <c r="HAB193" s="318"/>
      <c r="HAC193" s="318"/>
      <c r="HAD193" s="318"/>
      <c r="HAE193" s="381"/>
      <c r="HAF193" s="316"/>
      <c r="HAG193" s="316"/>
      <c r="HAH193" s="316"/>
      <c r="HAI193" s="317"/>
      <c r="HAJ193" s="381"/>
      <c r="HAK193" s="381"/>
      <c r="HAL193" s="381"/>
      <c r="HAM193" s="318"/>
      <c r="HAN193" s="318"/>
      <c r="HAO193" s="318"/>
      <c r="HAP193" s="381"/>
      <c r="HAQ193" s="318"/>
      <c r="HAR193" s="318"/>
      <c r="HAS193" s="318"/>
      <c r="HAT193" s="318"/>
      <c r="HAU193" s="381"/>
      <c r="HAV193" s="316"/>
      <c r="HAW193" s="316"/>
      <c r="HAX193" s="316"/>
      <c r="HAY193" s="317"/>
      <c r="HAZ193" s="381"/>
      <c r="HBA193" s="381"/>
      <c r="HBB193" s="381"/>
      <c r="HBC193" s="318"/>
      <c r="HBD193" s="318"/>
      <c r="HBE193" s="318"/>
      <c r="HBF193" s="381"/>
      <c r="HBG193" s="318"/>
      <c r="HBH193" s="318"/>
      <c r="HBI193" s="318"/>
      <c r="HBJ193" s="318"/>
      <c r="HBK193" s="381"/>
      <c r="HBL193" s="316"/>
      <c r="HBM193" s="316"/>
      <c r="HBN193" s="316"/>
      <c r="HBO193" s="317"/>
      <c r="HBP193" s="381"/>
      <c r="HBQ193" s="381"/>
      <c r="HBR193" s="381"/>
      <c r="HBS193" s="318"/>
      <c r="HBT193" s="318"/>
      <c r="HBU193" s="318"/>
      <c r="HBV193" s="381"/>
      <c r="HBW193" s="318"/>
      <c r="HBX193" s="318"/>
      <c r="HBY193" s="318"/>
      <c r="HBZ193" s="318"/>
      <c r="HCA193" s="381"/>
      <c r="HCB193" s="316"/>
      <c r="HCC193" s="316"/>
      <c r="HCD193" s="316"/>
      <c r="HCE193" s="317"/>
      <c r="HCF193" s="381"/>
      <c r="HCG193" s="381"/>
      <c r="HCH193" s="381"/>
      <c r="HCI193" s="318"/>
      <c r="HCJ193" s="318"/>
      <c r="HCK193" s="318"/>
      <c r="HCL193" s="381"/>
      <c r="HCM193" s="318"/>
      <c r="HCN193" s="318"/>
      <c r="HCO193" s="318"/>
      <c r="HCP193" s="318"/>
      <c r="HCQ193" s="381"/>
      <c r="HCR193" s="316"/>
      <c r="HCS193" s="316"/>
      <c r="HCT193" s="316"/>
      <c r="HCU193" s="317"/>
      <c r="HCV193" s="381"/>
      <c r="HCW193" s="381"/>
      <c r="HCX193" s="381"/>
      <c r="HCY193" s="318"/>
      <c r="HCZ193" s="318"/>
      <c r="HDA193" s="318"/>
      <c r="HDB193" s="381"/>
      <c r="HDC193" s="318"/>
      <c r="HDD193" s="318"/>
      <c r="HDE193" s="318"/>
      <c r="HDF193" s="318"/>
      <c r="HDG193" s="381"/>
      <c r="HDH193" s="316"/>
      <c r="HDI193" s="316"/>
      <c r="HDJ193" s="316"/>
      <c r="HDK193" s="317"/>
      <c r="HDL193" s="381"/>
      <c r="HDM193" s="381"/>
      <c r="HDN193" s="381"/>
      <c r="HDO193" s="318"/>
      <c r="HDP193" s="318"/>
      <c r="HDQ193" s="318"/>
      <c r="HDR193" s="381"/>
      <c r="HDS193" s="318"/>
      <c r="HDT193" s="318"/>
      <c r="HDU193" s="318"/>
      <c r="HDV193" s="318"/>
      <c r="HDW193" s="381"/>
      <c r="HDX193" s="316"/>
      <c r="HDY193" s="316"/>
      <c r="HDZ193" s="316"/>
      <c r="HEA193" s="317"/>
      <c r="HEB193" s="381"/>
      <c r="HEC193" s="381"/>
      <c r="HED193" s="381"/>
      <c r="HEE193" s="318"/>
      <c r="HEF193" s="318"/>
      <c r="HEG193" s="318"/>
      <c r="HEH193" s="381"/>
      <c r="HEI193" s="318"/>
      <c r="HEJ193" s="318"/>
      <c r="HEK193" s="318"/>
      <c r="HEL193" s="318"/>
      <c r="HEM193" s="381"/>
      <c r="HEN193" s="316"/>
      <c r="HEO193" s="316"/>
      <c r="HEP193" s="316"/>
      <c r="HEQ193" s="317"/>
      <c r="HER193" s="381"/>
      <c r="HES193" s="381"/>
      <c r="HET193" s="381"/>
      <c r="HEU193" s="318"/>
      <c r="HEV193" s="318"/>
      <c r="HEW193" s="318"/>
      <c r="HEX193" s="381"/>
      <c r="HEY193" s="318"/>
      <c r="HEZ193" s="318"/>
      <c r="HFA193" s="318"/>
      <c r="HFB193" s="318"/>
      <c r="HFC193" s="381"/>
      <c r="HFD193" s="316"/>
      <c r="HFE193" s="316"/>
      <c r="HFF193" s="316"/>
      <c r="HFG193" s="317"/>
      <c r="HFH193" s="381"/>
      <c r="HFI193" s="381"/>
      <c r="HFJ193" s="381"/>
      <c r="HFK193" s="318"/>
      <c r="HFL193" s="318"/>
      <c r="HFM193" s="318"/>
      <c r="HFN193" s="381"/>
      <c r="HFO193" s="318"/>
      <c r="HFP193" s="318"/>
      <c r="HFQ193" s="318"/>
      <c r="HFR193" s="318"/>
      <c r="HFS193" s="381"/>
      <c r="HFT193" s="316"/>
      <c r="HFU193" s="316"/>
      <c r="HFV193" s="316"/>
      <c r="HFW193" s="317"/>
      <c r="HFX193" s="381"/>
      <c r="HFY193" s="381"/>
      <c r="HFZ193" s="381"/>
      <c r="HGA193" s="318"/>
      <c r="HGB193" s="318"/>
      <c r="HGC193" s="318"/>
      <c r="HGD193" s="381"/>
      <c r="HGE193" s="318"/>
      <c r="HGF193" s="318"/>
      <c r="HGG193" s="318"/>
      <c r="HGH193" s="318"/>
      <c r="HGI193" s="381"/>
      <c r="HGJ193" s="316"/>
      <c r="HGK193" s="316"/>
      <c r="HGL193" s="316"/>
      <c r="HGM193" s="317"/>
      <c r="HGN193" s="381"/>
      <c r="HGO193" s="381"/>
      <c r="HGP193" s="381"/>
      <c r="HGQ193" s="318"/>
      <c r="HGR193" s="318"/>
      <c r="HGS193" s="318"/>
      <c r="HGT193" s="381"/>
      <c r="HGU193" s="318"/>
      <c r="HGV193" s="318"/>
      <c r="HGW193" s="318"/>
      <c r="HGX193" s="318"/>
      <c r="HGY193" s="381"/>
      <c r="HGZ193" s="316"/>
      <c r="HHA193" s="316"/>
      <c r="HHB193" s="316"/>
      <c r="HHC193" s="317"/>
      <c r="HHD193" s="381"/>
      <c r="HHE193" s="381"/>
      <c r="HHF193" s="381"/>
      <c r="HHG193" s="318"/>
      <c r="HHH193" s="318"/>
      <c r="HHI193" s="318"/>
      <c r="HHJ193" s="381"/>
      <c r="HHK193" s="318"/>
      <c r="HHL193" s="318"/>
      <c r="HHM193" s="318"/>
      <c r="HHN193" s="318"/>
      <c r="HHO193" s="381"/>
      <c r="HHP193" s="316"/>
      <c r="HHQ193" s="316"/>
      <c r="HHR193" s="316"/>
      <c r="HHS193" s="317"/>
      <c r="HHT193" s="381"/>
      <c r="HHU193" s="381"/>
      <c r="HHV193" s="381"/>
      <c r="HHW193" s="318"/>
      <c r="HHX193" s="318"/>
      <c r="HHY193" s="318"/>
      <c r="HHZ193" s="381"/>
      <c r="HIA193" s="318"/>
      <c r="HIB193" s="318"/>
      <c r="HIC193" s="318"/>
      <c r="HID193" s="318"/>
      <c r="HIE193" s="381"/>
      <c r="HIF193" s="316"/>
      <c r="HIG193" s="316"/>
      <c r="HIH193" s="316"/>
      <c r="HII193" s="317"/>
      <c r="HIJ193" s="381"/>
      <c r="HIK193" s="381"/>
      <c r="HIL193" s="381"/>
      <c r="HIM193" s="318"/>
      <c r="HIN193" s="318"/>
      <c r="HIO193" s="318"/>
      <c r="HIP193" s="381"/>
      <c r="HIQ193" s="318"/>
      <c r="HIR193" s="318"/>
      <c r="HIS193" s="318"/>
      <c r="HIT193" s="318"/>
      <c r="HIU193" s="381"/>
      <c r="HIV193" s="316"/>
      <c r="HIW193" s="316"/>
      <c r="HIX193" s="316"/>
      <c r="HIY193" s="317"/>
      <c r="HIZ193" s="381"/>
      <c r="HJA193" s="381"/>
      <c r="HJB193" s="381"/>
      <c r="HJC193" s="318"/>
      <c r="HJD193" s="318"/>
      <c r="HJE193" s="318"/>
      <c r="HJF193" s="381"/>
      <c r="HJG193" s="318"/>
      <c r="HJH193" s="318"/>
      <c r="HJI193" s="318"/>
      <c r="HJJ193" s="318"/>
      <c r="HJK193" s="381"/>
      <c r="HJL193" s="316"/>
      <c r="HJM193" s="316"/>
      <c r="HJN193" s="316"/>
      <c r="HJO193" s="317"/>
      <c r="HJP193" s="381"/>
      <c r="HJQ193" s="381"/>
      <c r="HJR193" s="381"/>
      <c r="HJS193" s="318"/>
      <c r="HJT193" s="318"/>
      <c r="HJU193" s="318"/>
      <c r="HJV193" s="381"/>
      <c r="HJW193" s="318"/>
      <c r="HJX193" s="318"/>
      <c r="HJY193" s="318"/>
      <c r="HJZ193" s="318"/>
      <c r="HKA193" s="381"/>
      <c r="HKB193" s="316"/>
      <c r="HKC193" s="316"/>
      <c r="HKD193" s="316"/>
      <c r="HKE193" s="317"/>
      <c r="HKF193" s="381"/>
      <c r="HKG193" s="381"/>
      <c r="HKH193" s="381"/>
      <c r="HKI193" s="318"/>
      <c r="HKJ193" s="318"/>
      <c r="HKK193" s="318"/>
      <c r="HKL193" s="381"/>
      <c r="HKM193" s="318"/>
      <c r="HKN193" s="318"/>
      <c r="HKO193" s="318"/>
      <c r="HKP193" s="318"/>
      <c r="HKQ193" s="381"/>
      <c r="HKR193" s="316"/>
      <c r="HKS193" s="316"/>
      <c r="HKT193" s="316"/>
      <c r="HKU193" s="317"/>
      <c r="HKV193" s="381"/>
      <c r="HKW193" s="381"/>
      <c r="HKX193" s="381"/>
      <c r="HKY193" s="318"/>
      <c r="HKZ193" s="318"/>
      <c r="HLA193" s="318"/>
      <c r="HLB193" s="381"/>
      <c r="HLC193" s="318"/>
      <c r="HLD193" s="318"/>
      <c r="HLE193" s="318"/>
      <c r="HLF193" s="318"/>
      <c r="HLG193" s="381"/>
      <c r="HLH193" s="316"/>
      <c r="HLI193" s="316"/>
      <c r="HLJ193" s="316"/>
      <c r="HLK193" s="317"/>
      <c r="HLL193" s="381"/>
      <c r="HLM193" s="381"/>
      <c r="HLN193" s="381"/>
      <c r="HLO193" s="318"/>
      <c r="HLP193" s="318"/>
      <c r="HLQ193" s="318"/>
      <c r="HLR193" s="381"/>
      <c r="HLS193" s="318"/>
      <c r="HLT193" s="318"/>
      <c r="HLU193" s="318"/>
      <c r="HLV193" s="318"/>
      <c r="HLW193" s="381"/>
      <c r="HLX193" s="316"/>
      <c r="HLY193" s="316"/>
      <c r="HLZ193" s="316"/>
      <c r="HMA193" s="317"/>
      <c r="HMB193" s="381"/>
      <c r="HMC193" s="381"/>
      <c r="HMD193" s="381"/>
      <c r="HME193" s="318"/>
      <c r="HMF193" s="318"/>
      <c r="HMG193" s="318"/>
      <c r="HMH193" s="381"/>
      <c r="HMI193" s="318"/>
      <c r="HMJ193" s="318"/>
      <c r="HMK193" s="318"/>
      <c r="HML193" s="318"/>
      <c r="HMM193" s="381"/>
      <c r="HMN193" s="316"/>
      <c r="HMO193" s="316"/>
      <c r="HMP193" s="316"/>
      <c r="HMQ193" s="317"/>
      <c r="HMR193" s="381"/>
      <c r="HMS193" s="381"/>
      <c r="HMT193" s="381"/>
      <c r="HMU193" s="318"/>
      <c r="HMV193" s="318"/>
      <c r="HMW193" s="318"/>
      <c r="HMX193" s="381"/>
      <c r="HMY193" s="318"/>
      <c r="HMZ193" s="318"/>
      <c r="HNA193" s="318"/>
      <c r="HNB193" s="318"/>
      <c r="HNC193" s="381"/>
      <c r="HND193" s="316"/>
      <c r="HNE193" s="316"/>
      <c r="HNF193" s="316"/>
      <c r="HNG193" s="317"/>
      <c r="HNH193" s="381"/>
      <c r="HNI193" s="381"/>
      <c r="HNJ193" s="381"/>
      <c r="HNK193" s="318"/>
      <c r="HNL193" s="318"/>
      <c r="HNM193" s="318"/>
      <c r="HNN193" s="381"/>
      <c r="HNO193" s="318"/>
      <c r="HNP193" s="318"/>
      <c r="HNQ193" s="318"/>
      <c r="HNR193" s="318"/>
      <c r="HNS193" s="381"/>
      <c r="HNT193" s="316"/>
      <c r="HNU193" s="316"/>
      <c r="HNV193" s="316"/>
      <c r="HNW193" s="317"/>
      <c r="HNX193" s="381"/>
      <c r="HNY193" s="381"/>
      <c r="HNZ193" s="381"/>
      <c r="HOA193" s="318"/>
      <c r="HOB193" s="318"/>
      <c r="HOC193" s="318"/>
      <c r="HOD193" s="381"/>
      <c r="HOE193" s="318"/>
      <c r="HOF193" s="318"/>
      <c r="HOG193" s="318"/>
      <c r="HOH193" s="318"/>
      <c r="HOI193" s="381"/>
      <c r="HOJ193" s="316"/>
      <c r="HOK193" s="316"/>
      <c r="HOL193" s="316"/>
      <c r="HOM193" s="317"/>
      <c r="HON193" s="381"/>
      <c r="HOO193" s="381"/>
      <c r="HOP193" s="381"/>
      <c r="HOQ193" s="318"/>
      <c r="HOR193" s="318"/>
      <c r="HOS193" s="318"/>
      <c r="HOT193" s="381"/>
      <c r="HOU193" s="318"/>
      <c r="HOV193" s="318"/>
      <c r="HOW193" s="318"/>
      <c r="HOX193" s="318"/>
      <c r="HOY193" s="381"/>
      <c r="HOZ193" s="316"/>
      <c r="HPA193" s="316"/>
      <c r="HPB193" s="316"/>
      <c r="HPC193" s="317"/>
      <c r="HPD193" s="381"/>
      <c r="HPE193" s="381"/>
      <c r="HPF193" s="381"/>
      <c r="HPG193" s="318"/>
      <c r="HPH193" s="318"/>
      <c r="HPI193" s="318"/>
      <c r="HPJ193" s="381"/>
      <c r="HPK193" s="318"/>
      <c r="HPL193" s="318"/>
      <c r="HPM193" s="318"/>
      <c r="HPN193" s="318"/>
      <c r="HPO193" s="381"/>
      <c r="HPP193" s="316"/>
      <c r="HPQ193" s="316"/>
      <c r="HPR193" s="316"/>
      <c r="HPS193" s="317"/>
      <c r="HPT193" s="381"/>
      <c r="HPU193" s="381"/>
      <c r="HPV193" s="381"/>
      <c r="HPW193" s="318"/>
      <c r="HPX193" s="318"/>
      <c r="HPY193" s="318"/>
      <c r="HPZ193" s="381"/>
      <c r="HQA193" s="318"/>
      <c r="HQB193" s="318"/>
      <c r="HQC193" s="318"/>
      <c r="HQD193" s="318"/>
      <c r="HQE193" s="381"/>
      <c r="HQF193" s="316"/>
      <c r="HQG193" s="316"/>
      <c r="HQH193" s="316"/>
      <c r="HQI193" s="317"/>
      <c r="HQJ193" s="381"/>
      <c r="HQK193" s="381"/>
      <c r="HQL193" s="381"/>
      <c r="HQM193" s="318"/>
      <c r="HQN193" s="318"/>
      <c r="HQO193" s="318"/>
      <c r="HQP193" s="381"/>
      <c r="HQQ193" s="318"/>
      <c r="HQR193" s="318"/>
      <c r="HQS193" s="318"/>
      <c r="HQT193" s="318"/>
      <c r="HQU193" s="381"/>
      <c r="HQV193" s="316"/>
      <c r="HQW193" s="316"/>
      <c r="HQX193" s="316"/>
      <c r="HQY193" s="317"/>
      <c r="HQZ193" s="381"/>
      <c r="HRA193" s="381"/>
      <c r="HRB193" s="381"/>
      <c r="HRC193" s="318"/>
      <c r="HRD193" s="318"/>
      <c r="HRE193" s="318"/>
      <c r="HRF193" s="381"/>
      <c r="HRG193" s="318"/>
      <c r="HRH193" s="318"/>
      <c r="HRI193" s="318"/>
      <c r="HRJ193" s="318"/>
      <c r="HRK193" s="381"/>
      <c r="HRL193" s="316"/>
      <c r="HRM193" s="316"/>
      <c r="HRN193" s="316"/>
      <c r="HRO193" s="317"/>
      <c r="HRP193" s="381"/>
      <c r="HRQ193" s="381"/>
      <c r="HRR193" s="381"/>
      <c r="HRS193" s="318"/>
      <c r="HRT193" s="318"/>
      <c r="HRU193" s="318"/>
      <c r="HRV193" s="381"/>
      <c r="HRW193" s="318"/>
      <c r="HRX193" s="318"/>
      <c r="HRY193" s="318"/>
      <c r="HRZ193" s="318"/>
      <c r="HSA193" s="381"/>
      <c r="HSB193" s="316"/>
      <c r="HSC193" s="316"/>
      <c r="HSD193" s="316"/>
      <c r="HSE193" s="317"/>
      <c r="HSF193" s="381"/>
      <c r="HSG193" s="381"/>
      <c r="HSH193" s="381"/>
      <c r="HSI193" s="318"/>
      <c r="HSJ193" s="318"/>
      <c r="HSK193" s="318"/>
      <c r="HSL193" s="381"/>
      <c r="HSM193" s="318"/>
      <c r="HSN193" s="318"/>
      <c r="HSO193" s="318"/>
      <c r="HSP193" s="318"/>
      <c r="HSQ193" s="381"/>
      <c r="HSR193" s="316"/>
      <c r="HSS193" s="316"/>
      <c r="HST193" s="316"/>
      <c r="HSU193" s="317"/>
      <c r="HSV193" s="381"/>
      <c r="HSW193" s="381"/>
      <c r="HSX193" s="381"/>
      <c r="HSY193" s="318"/>
      <c r="HSZ193" s="318"/>
      <c r="HTA193" s="318"/>
      <c r="HTB193" s="381"/>
      <c r="HTC193" s="318"/>
      <c r="HTD193" s="318"/>
      <c r="HTE193" s="318"/>
      <c r="HTF193" s="318"/>
      <c r="HTG193" s="381"/>
      <c r="HTH193" s="316"/>
      <c r="HTI193" s="316"/>
      <c r="HTJ193" s="316"/>
      <c r="HTK193" s="317"/>
      <c r="HTL193" s="381"/>
      <c r="HTM193" s="381"/>
      <c r="HTN193" s="381"/>
      <c r="HTO193" s="318"/>
      <c r="HTP193" s="318"/>
      <c r="HTQ193" s="318"/>
      <c r="HTR193" s="381"/>
      <c r="HTS193" s="318"/>
      <c r="HTT193" s="318"/>
      <c r="HTU193" s="318"/>
      <c r="HTV193" s="318"/>
      <c r="HTW193" s="381"/>
      <c r="HTX193" s="316"/>
      <c r="HTY193" s="316"/>
      <c r="HTZ193" s="316"/>
      <c r="HUA193" s="317"/>
      <c r="HUB193" s="381"/>
      <c r="HUC193" s="381"/>
      <c r="HUD193" s="381"/>
      <c r="HUE193" s="318"/>
      <c r="HUF193" s="318"/>
      <c r="HUG193" s="318"/>
      <c r="HUH193" s="381"/>
      <c r="HUI193" s="318"/>
      <c r="HUJ193" s="318"/>
      <c r="HUK193" s="318"/>
      <c r="HUL193" s="318"/>
      <c r="HUM193" s="381"/>
      <c r="HUN193" s="316"/>
      <c r="HUO193" s="316"/>
      <c r="HUP193" s="316"/>
      <c r="HUQ193" s="317"/>
      <c r="HUR193" s="381"/>
      <c r="HUS193" s="381"/>
      <c r="HUT193" s="381"/>
      <c r="HUU193" s="318"/>
      <c r="HUV193" s="318"/>
      <c r="HUW193" s="318"/>
      <c r="HUX193" s="381"/>
      <c r="HUY193" s="318"/>
      <c r="HUZ193" s="318"/>
      <c r="HVA193" s="318"/>
      <c r="HVB193" s="318"/>
      <c r="HVC193" s="381"/>
      <c r="HVD193" s="316"/>
      <c r="HVE193" s="316"/>
      <c r="HVF193" s="316"/>
      <c r="HVG193" s="317"/>
      <c r="HVH193" s="381"/>
      <c r="HVI193" s="381"/>
      <c r="HVJ193" s="381"/>
      <c r="HVK193" s="318"/>
      <c r="HVL193" s="318"/>
      <c r="HVM193" s="318"/>
      <c r="HVN193" s="381"/>
      <c r="HVO193" s="318"/>
      <c r="HVP193" s="318"/>
      <c r="HVQ193" s="318"/>
      <c r="HVR193" s="318"/>
      <c r="HVS193" s="381"/>
      <c r="HVT193" s="316"/>
      <c r="HVU193" s="316"/>
      <c r="HVV193" s="316"/>
      <c r="HVW193" s="317"/>
      <c r="HVX193" s="381"/>
      <c r="HVY193" s="381"/>
      <c r="HVZ193" s="381"/>
      <c r="HWA193" s="318"/>
      <c r="HWB193" s="318"/>
      <c r="HWC193" s="318"/>
      <c r="HWD193" s="381"/>
      <c r="HWE193" s="318"/>
      <c r="HWF193" s="318"/>
      <c r="HWG193" s="318"/>
      <c r="HWH193" s="318"/>
      <c r="HWI193" s="381"/>
      <c r="HWJ193" s="316"/>
      <c r="HWK193" s="316"/>
      <c r="HWL193" s="316"/>
      <c r="HWM193" s="317"/>
      <c r="HWN193" s="381"/>
      <c r="HWO193" s="381"/>
      <c r="HWP193" s="381"/>
      <c r="HWQ193" s="318"/>
      <c r="HWR193" s="318"/>
      <c r="HWS193" s="318"/>
      <c r="HWT193" s="381"/>
      <c r="HWU193" s="318"/>
      <c r="HWV193" s="318"/>
      <c r="HWW193" s="318"/>
      <c r="HWX193" s="318"/>
      <c r="HWY193" s="381"/>
      <c r="HWZ193" s="316"/>
      <c r="HXA193" s="316"/>
      <c r="HXB193" s="316"/>
      <c r="HXC193" s="317"/>
      <c r="HXD193" s="381"/>
      <c r="HXE193" s="381"/>
      <c r="HXF193" s="381"/>
      <c r="HXG193" s="318"/>
      <c r="HXH193" s="318"/>
      <c r="HXI193" s="318"/>
      <c r="HXJ193" s="381"/>
      <c r="HXK193" s="318"/>
      <c r="HXL193" s="318"/>
      <c r="HXM193" s="318"/>
      <c r="HXN193" s="318"/>
      <c r="HXO193" s="381"/>
      <c r="HXP193" s="316"/>
      <c r="HXQ193" s="316"/>
      <c r="HXR193" s="316"/>
      <c r="HXS193" s="317"/>
      <c r="HXT193" s="381"/>
      <c r="HXU193" s="381"/>
      <c r="HXV193" s="381"/>
      <c r="HXW193" s="318"/>
      <c r="HXX193" s="318"/>
      <c r="HXY193" s="318"/>
      <c r="HXZ193" s="381"/>
      <c r="HYA193" s="318"/>
      <c r="HYB193" s="318"/>
      <c r="HYC193" s="318"/>
      <c r="HYD193" s="318"/>
      <c r="HYE193" s="381"/>
      <c r="HYF193" s="316"/>
      <c r="HYG193" s="316"/>
      <c r="HYH193" s="316"/>
      <c r="HYI193" s="317"/>
      <c r="HYJ193" s="381"/>
      <c r="HYK193" s="381"/>
      <c r="HYL193" s="381"/>
      <c r="HYM193" s="318"/>
      <c r="HYN193" s="318"/>
      <c r="HYO193" s="318"/>
      <c r="HYP193" s="381"/>
      <c r="HYQ193" s="318"/>
      <c r="HYR193" s="318"/>
      <c r="HYS193" s="318"/>
      <c r="HYT193" s="318"/>
      <c r="HYU193" s="381"/>
      <c r="HYV193" s="316"/>
      <c r="HYW193" s="316"/>
      <c r="HYX193" s="316"/>
      <c r="HYY193" s="317"/>
      <c r="HYZ193" s="381"/>
      <c r="HZA193" s="381"/>
      <c r="HZB193" s="381"/>
      <c r="HZC193" s="318"/>
      <c r="HZD193" s="318"/>
      <c r="HZE193" s="318"/>
      <c r="HZF193" s="381"/>
      <c r="HZG193" s="318"/>
      <c r="HZH193" s="318"/>
      <c r="HZI193" s="318"/>
      <c r="HZJ193" s="318"/>
      <c r="HZK193" s="381"/>
      <c r="HZL193" s="316"/>
      <c r="HZM193" s="316"/>
      <c r="HZN193" s="316"/>
      <c r="HZO193" s="317"/>
      <c r="HZP193" s="381"/>
      <c r="HZQ193" s="381"/>
      <c r="HZR193" s="381"/>
      <c r="HZS193" s="318"/>
      <c r="HZT193" s="318"/>
      <c r="HZU193" s="318"/>
      <c r="HZV193" s="381"/>
      <c r="HZW193" s="318"/>
      <c r="HZX193" s="318"/>
      <c r="HZY193" s="318"/>
      <c r="HZZ193" s="318"/>
      <c r="IAA193" s="381"/>
      <c r="IAB193" s="316"/>
      <c r="IAC193" s="316"/>
      <c r="IAD193" s="316"/>
      <c r="IAE193" s="317"/>
      <c r="IAF193" s="381"/>
      <c r="IAG193" s="381"/>
      <c r="IAH193" s="381"/>
      <c r="IAI193" s="318"/>
      <c r="IAJ193" s="318"/>
      <c r="IAK193" s="318"/>
      <c r="IAL193" s="381"/>
      <c r="IAM193" s="318"/>
      <c r="IAN193" s="318"/>
      <c r="IAO193" s="318"/>
      <c r="IAP193" s="318"/>
      <c r="IAQ193" s="381"/>
      <c r="IAR193" s="316"/>
      <c r="IAS193" s="316"/>
      <c r="IAT193" s="316"/>
      <c r="IAU193" s="317"/>
      <c r="IAV193" s="381"/>
      <c r="IAW193" s="381"/>
      <c r="IAX193" s="381"/>
      <c r="IAY193" s="318"/>
      <c r="IAZ193" s="318"/>
      <c r="IBA193" s="318"/>
      <c r="IBB193" s="381"/>
      <c r="IBC193" s="318"/>
      <c r="IBD193" s="318"/>
      <c r="IBE193" s="318"/>
      <c r="IBF193" s="318"/>
      <c r="IBG193" s="381"/>
      <c r="IBH193" s="316"/>
      <c r="IBI193" s="316"/>
      <c r="IBJ193" s="316"/>
      <c r="IBK193" s="317"/>
      <c r="IBL193" s="381"/>
      <c r="IBM193" s="381"/>
      <c r="IBN193" s="381"/>
      <c r="IBO193" s="318"/>
      <c r="IBP193" s="318"/>
      <c r="IBQ193" s="318"/>
      <c r="IBR193" s="381"/>
      <c r="IBS193" s="318"/>
      <c r="IBT193" s="318"/>
      <c r="IBU193" s="318"/>
      <c r="IBV193" s="318"/>
      <c r="IBW193" s="381"/>
      <c r="IBX193" s="316"/>
      <c r="IBY193" s="316"/>
      <c r="IBZ193" s="316"/>
      <c r="ICA193" s="317"/>
      <c r="ICB193" s="381"/>
      <c r="ICC193" s="381"/>
      <c r="ICD193" s="381"/>
      <c r="ICE193" s="318"/>
      <c r="ICF193" s="318"/>
      <c r="ICG193" s="318"/>
      <c r="ICH193" s="381"/>
      <c r="ICI193" s="318"/>
      <c r="ICJ193" s="318"/>
      <c r="ICK193" s="318"/>
      <c r="ICL193" s="318"/>
      <c r="ICM193" s="381"/>
      <c r="ICN193" s="316"/>
      <c r="ICO193" s="316"/>
      <c r="ICP193" s="316"/>
      <c r="ICQ193" s="317"/>
      <c r="ICR193" s="381"/>
      <c r="ICS193" s="381"/>
      <c r="ICT193" s="381"/>
      <c r="ICU193" s="318"/>
      <c r="ICV193" s="318"/>
      <c r="ICW193" s="318"/>
      <c r="ICX193" s="381"/>
      <c r="ICY193" s="318"/>
      <c r="ICZ193" s="318"/>
      <c r="IDA193" s="318"/>
      <c r="IDB193" s="318"/>
      <c r="IDC193" s="381"/>
      <c r="IDD193" s="316"/>
      <c r="IDE193" s="316"/>
      <c r="IDF193" s="316"/>
      <c r="IDG193" s="317"/>
      <c r="IDH193" s="381"/>
      <c r="IDI193" s="381"/>
      <c r="IDJ193" s="381"/>
      <c r="IDK193" s="318"/>
      <c r="IDL193" s="318"/>
      <c r="IDM193" s="318"/>
      <c r="IDN193" s="381"/>
      <c r="IDO193" s="318"/>
      <c r="IDP193" s="318"/>
      <c r="IDQ193" s="318"/>
      <c r="IDR193" s="318"/>
      <c r="IDS193" s="381"/>
      <c r="IDT193" s="316"/>
      <c r="IDU193" s="316"/>
      <c r="IDV193" s="316"/>
      <c r="IDW193" s="317"/>
      <c r="IDX193" s="381"/>
      <c r="IDY193" s="381"/>
      <c r="IDZ193" s="381"/>
      <c r="IEA193" s="318"/>
      <c r="IEB193" s="318"/>
      <c r="IEC193" s="318"/>
      <c r="IED193" s="381"/>
      <c r="IEE193" s="318"/>
      <c r="IEF193" s="318"/>
      <c r="IEG193" s="318"/>
      <c r="IEH193" s="318"/>
      <c r="IEI193" s="381"/>
      <c r="IEJ193" s="316"/>
      <c r="IEK193" s="316"/>
      <c r="IEL193" s="316"/>
      <c r="IEM193" s="317"/>
      <c r="IEN193" s="381"/>
      <c r="IEO193" s="381"/>
      <c r="IEP193" s="381"/>
      <c r="IEQ193" s="318"/>
      <c r="IER193" s="318"/>
      <c r="IES193" s="318"/>
      <c r="IET193" s="381"/>
      <c r="IEU193" s="318"/>
      <c r="IEV193" s="318"/>
      <c r="IEW193" s="318"/>
      <c r="IEX193" s="318"/>
      <c r="IEY193" s="381"/>
      <c r="IEZ193" s="316"/>
      <c r="IFA193" s="316"/>
      <c r="IFB193" s="316"/>
      <c r="IFC193" s="317"/>
      <c r="IFD193" s="381"/>
      <c r="IFE193" s="381"/>
      <c r="IFF193" s="381"/>
      <c r="IFG193" s="318"/>
      <c r="IFH193" s="318"/>
      <c r="IFI193" s="318"/>
      <c r="IFJ193" s="381"/>
      <c r="IFK193" s="318"/>
      <c r="IFL193" s="318"/>
      <c r="IFM193" s="318"/>
      <c r="IFN193" s="318"/>
      <c r="IFO193" s="381"/>
      <c r="IFP193" s="316"/>
      <c r="IFQ193" s="316"/>
      <c r="IFR193" s="316"/>
      <c r="IFS193" s="317"/>
      <c r="IFT193" s="381"/>
      <c r="IFU193" s="381"/>
      <c r="IFV193" s="381"/>
      <c r="IFW193" s="318"/>
      <c r="IFX193" s="318"/>
      <c r="IFY193" s="318"/>
      <c r="IFZ193" s="381"/>
      <c r="IGA193" s="318"/>
      <c r="IGB193" s="318"/>
      <c r="IGC193" s="318"/>
      <c r="IGD193" s="318"/>
      <c r="IGE193" s="381"/>
      <c r="IGF193" s="316"/>
      <c r="IGG193" s="316"/>
      <c r="IGH193" s="316"/>
      <c r="IGI193" s="317"/>
      <c r="IGJ193" s="381"/>
      <c r="IGK193" s="381"/>
      <c r="IGL193" s="381"/>
      <c r="IGM193" s="318"/>
      <c r="IGN193" s="318"/>
      <c r="IGO193" s="318"/>
      <c r="IGP193" s="381"/>
      <c r="IGQ193" s="318"/>
      <c r="IGR193" s="318"/>
      <c r="IGS193" s="318"/>
      <c r="IGT193" s="318"/>
      <c r="IGU193" s="381"/>
      <c r="IGV193" s="316"/>
      <c r="IGW193" s="316"/>
      <c r="IGX193" s="316"/>
      <c r="IGY193" s="317"/>
      <c r="IGZ193" s="381"/>
      <c r="IHA193" s="381"/>
      <c r="IHB193" s="381"/>
      <c r="IHC193" s="318"/>
      <c r="IHD193" s="318"/>
      <c r="IHE193" s="318"/>
      <c r="IHF193" s="381"/>
      <c r="IHG193" s="318"/>
      <c r="IHH193" s="318"/>
      <c r="IHI193" s="318"/>
      <c r="IHJ193" s="318"/>
      <c r="IHK193" s="381"/>
      <c r="IHL193" s="316"/>
      <c r="IHM193" s="316"/>
      <c r="IHN193" s="316"/>
      <c r="IHO193" s="317"/>
      <c r="IHP193" s="381"/>
      <c r="IHQ193" s="381"/>
      <c r="IHR193" s="381"/>
      <c r="IHS193" s="318"/>
      <c r="IHT193" s="318"/>
      <c r="IHU193" s="318"/>
      <c r="IHV193" s="381"/>
      <c r="IHW193" s="318"/>
      <c r="IHX193" s="318"/>
      <c r="IHY193" s="318"/>
      <c r="IHZ193" s="318"/>
      <c r="IIA193" s="381"/>
      <c r="IIB193" s="316"/>
      <c r="IIC193" s="316"/>
      <c r="IID193" s="316"/>
      <c r="IIE193" s="317"/>
      <c r="IIF193" s="381"/>
      <c r="IIG193" s="381"/>
      <c r="IIH193" s="381"/>
      <c r="III193" s="318"/>
      <c r="IIJ193" s="318"/>
      <c r="IIK193" s="318"/>
      <c r="IIL193" s="381"/>
      <c r="IIM193" s="318"/>
      <c r="IIN193" s="318"/>
      <c r="IIO193" s="318"/>
      <c r="IIP193" s="318"/>
      <c r="IIQ193" s="381"/>
      <c r="IIR193" s="316"/>
      <c r="IIS193" s="316"/>
      <c r="IIT193" s="316"/>
      <c r="IIU193" s="317"/>
      <c r="IIV193" s="381"/>
      <c r="IIW193" s="381"/>
      <c r="IIX193" s="381"/>
      <c r="IIY193" s="318"/>
      <c r="IIZ193" s="318"/>
      <c r="IJA193" s="318"/>
      <c r="IJB193" s="381"/>
      <c r="IJC193" s="318"/>
      <c r="IJD193" s="318"/>
      <c r="IJE193" s="318"/>
      <c r="IJF193" s="318"/>
      <c r="IJG193" s="381"/>
      <c r="IJH193" s="316"/>
      <c r="IJI193" s="316"/>
      <c r="IJJ193" s="316"/>
      <c r="IJK193" s="317"/>
      <c r="IJL193" s="381"/>
      <c r="IJM193" s="381"/>
      <c r="IJN193" s="381"/>
      <c r="IJO193" s="318"/>
      <c r="IJP193" s="318"/>
      <c r="IJQ193" s="318"/>
      <c r="IJR193" s="381"/>
      <c r="IJS193" s="318"/>
      <c r="IJT193" s="318"/>
      <c r="IJU193" s="318"/>
      <c r="IJV193" s="318"/>
      <c r="IJW193" s="381"/>
      <c r="IJX193" s="316"/>
      <c r="IJY193" s="316"/>
      <c r="IJZ193" s="316"/>
      <c r="IKA193" s="317"/>
      <c r="IKB193" s="381"/>
      <c r="IKC193" s="381"/>
      <c r="IKD193" s="381"/>
      <c r="IKE193" s="318"/>
      <c r="IKF193" s="318"/>
      <c r="IKG193" s="318"/>
      <c r="IKH193" s="381"/>
      <c r="IKI193" s="318"/>
      <c r="IKJ193" s="318"/>
      <c r="IKK193" s="318"/>
      <c r="IKL193" s="318"/>
      <c r="IKM193" s="381"/>
      <c r="IKN193" s="316"/>
      <c r="IKO193" s="316"/>
      <c r="IKP193" s="316"/>
      <c r="IKQ193" s="317"/>
      <c r="IKR193" s="381"/>
      <c r="IKS193" s="381"/>
      <c r="IKT193" s="381"/>
      <c r="IKU193" s="318"/>
      <c r="IKV193" s="318"/>
      <c r="IKW193" s="318"/>
      <c r="IKX193" s="381"/>
      <c r="IKY193" s="318"/>
      <c r="IKZ193" s="318"/>
      <c r="ILA193" s="318"/>
      <c r="ILB193" s="318"/>
      <c r="ILC193" s="381"/>
      <c r="ILD193" s="316"/>
      <c r="ILE193" s="316"/>
      <c r="ILF193" s="316"/>
      <c r="ILG193" s="317"/>
      <c r="ILH193" s="381"/>
      <c r="ILI193" s="381"/>
      <c r="ILJ193" s="381"/>
      <c r="ILK193" s="318"/>
      <c r="ILL193" s="318"/>
      <c r="ILM193" s="318"/>
      <c r="ILN193" s="381"/>
      <c r="ILO193" s="318"/>
      <c r="ILP193" s="318"/>
      <c r="ILQ193" s="318"/>
      <c r="ILR193" s="318"/>
      <c r="ILS193" s="381"/>
      <c r="ILT193" s="316"/>
      <c r="ILU193" s="316"/>
      <c r="ILV193" s="316"/>
      <c r="ILW193" s="317"/>
      <c r="ILX193" s="381"/>
      <c r="ILY193" s="381"/>
      <c r="ILZ193" s="381"/>
      <c r="IMA193" s="318"/>
      <c r="IMB193" s="318"/>
      <c r="IMC193" s="318"/>
      <c r="IMD193" s="381"/>
      <c r="IME193" s="318"/>
      <c r="IMF193" s="318"/>
      <c r="IMG193" s="318"/>
      <c r="IMH193" s="318"/>
      <c r="IMI193" s="381"/>
      <c r="IMJ193" s="316"/>
      <c r="IMK193" s="316"/>
      <c r="IML193" s="316"/>
      <c r="IMM193" s="317"/>
      <c r="IMN193" s="381"/>
      <c r="IMO193" s="381"/>
      <c r="IMP193" s="381"/>
      <c r="IMQ193" s="318"/>
      <c r="IMR193" s="318"/>
      <c r="IMS193" s="318"/>
      <c r="IMT193" s="381"/>
      <c r="IMU193" s="318"/>
      <c r="IMV193" s="318"/>
      <c r="IMW193" s="318"/>
      <c r="IMX193" s="318"/>
      <c r="IMY193" s="381"/>
      <c r="IMZ193" s="316"/>
      <c r="INA193" s="316"/>
      <c r="INB193" s="316"/>
      <c r="INC193" s="317"/>
      <c r="IND193" s="381"/>
      <c r="INE193" s="381"/>
      <c r="INF193" s="381"/>
      <c r="ING193" s="318"/>
      <c r="INH193" s="318"/>
      <c r="INI193" s="318"/>
      <c r="INJ193" s="381"/>
      <c r="INK193" s="318"/>
      <c r="INL193" s="318"/>
      <c r="INM193" s="318"/>
      <c r="INN193" s="318"/>
      <c r="INO193" s="381"/>
      <c r="INP193" s="316"/>
      <c r="INQ193" s="316"/>
      <c r="INR193" s="316"/>
      <c r="INS193" s="317"/>
      <c r="INT193" s="381"/>
      <c r="INU193" s="381"/>
      <c r="INV193" s="381"/>
      <c r="INW193" s="318"/>
      <c r="INX193" s="318"/>
      <c r="INY193" s="318"/>
      <c r="INZ193" s="381"/>
      <c r="IOA193" s="318"/>
      <c r="IOB193" s="318"/>
      <c r="IOC193" s="318"/>
      <c r="IOD193" s="318"/>
      <c r="IOE193" s="381"/>
      <c r="IOF193" s="316"/>
      <c r="IOG193" s="316"/>
      <c r="IOH193" s="316"/>
      <c r="IOI193" s="317"/>
      <c r="IOJ193" s="381"/>
      <c r="IOK193" s="381"/>
      <c r="IOL193" s="381"/>
      <c r="IOM193" s="318"/>
      <c r="ION193" s="318"/>
      <c r="IOO193" s="318"/>
      <c r="IOP193" s="381"/>
      <c r="IOQ193" s="318"/>
      <c r="IOR193" s="318"/>
      <c r="IOS193" s="318"/>
      <c r="IOT193" s="318"/>
      <c r="IOU193" s="381"/>
      <c r="IOV193" s="316"/>
      <c r="IOW193" s="316"/>
      <c r="IOX193" s="316"/>
      <c r="IOY193" s="317"/>
      <c r="IOZ193" s="381"/>
      <c r="IPA193" s="381"/>
      <c r="IPB193" s="381"/>
      <c r="IPC193" s="318"/>
      <c r="IPD193" s="318"/>
      <c r="IPE193" s="318"/>
      <c r="IPF193" s="381"/>
      <c r="IPG193" s="318"/>
      <c r="IPH193" s="318"/>
      <c r="IPI193" s="318"/>
      <c r="IPJ193" s="318"/>
      <c r="IPK193" s="381"/>
      <c r="IPL193" s="316"/>
      <c r="IPM193" s="316"/>
      <c r="IPN193" s="316"/>
      <c r="IPO193" s="317"/>
      <c r="IPP193" s="381"/>
      <c r="IPQ193" s="381"/>
      <c r="IPR193" s="381"/>
      <c r="IPS193" s="318"/>
      <c r="IPT193" s="318"/>
      <c r="IPU193" s="318"/>
      <c r="IPV193" s="381"/>
      <c r="IPW193" s="318"/>
      <c r="IPX193" s="318"/>
      <c r="IPY193" s="318"/>
      <c r="IPZ193" s="318"/>
      <c r="IQA193" s="381"/>
      <c r="IQB193" s="316"/>
      <c r="IQC193" s="316"/>
      <c r="IQD193" s="316"/>
      <c r="IQE193" s="317"/>
      <c r="IQF193" s="381"/>
      <c r="IQG193" s="381"/>
      <c r="IQH193" s="381"/>
      <c r="IQI193" s="318"/>
      <c r="IQJ193" s="318"/>
      <c r="IQK193" s="318"/>
      <c r="IQL193" s="381"/>
      <c r="IQM193" s="318"/>
      <c r="IQN193" s="318"/>
      <c r="IQO193" s="318"/>
      <c r="IQP193" s="318"/>
      <c r="IQQ193" s="381"/>
      <c r="IQR193" s="316"/>
      <c r="IQS193" s="316"/>
      <c r="IQT193" s="316"/>
      <c r="IQU193" s="317"/>
      <c r="IQV193" s="381"/>
      <c r="IQW193" s="381"/>
      <c r="IQX193" s="381"/>
      <c r="IQY193" s="318"/>
      <c r="IQZ193" s="318"/>
      <c r="IRA193" s="318"/>
      <c r="IRB193" s="381"/>
      <c r="IRC193" s="318"/>
      <c r="IRD193" s="318"/>
      <c r="IRE193" s="318"/>
      <c r="IRF193" s="318"/>
      <c r="IRG193" s="381"/>
      <c r="IRH193" s="316"/>
      <c r="IRI193" s="316"/>
      <c r="IRJ193" s="316"/>
      <c r="IRK193" s="317"/>
      <c r="IRL193" s="381"/>
      <c r="IRM193" s="381"/>
      <c r="IRN193" s="381"/>
      <c r="IRO193" s="318"/>
      <c r="IRP193" s="318"/>
      <c r="IRQ193" s="318"/>
      <c r="IRR193" s="381"/>
      <c r="IRS193" s="318"/>
      <c r="IRT193" s="318"/>
      <c r="IRU193" s="318"/>
      <c r="IRV193" s="318"/>
      <c r="IRW193" s="381"/>
      <c r="IRX193" s="316"/>
      <c r="IRY193" s="316"/>
      <c r="IRZ193" s="316"/>
      <c r="ISA193" s="317"/>
      <c r="ISB193" s="381"/>
      <c r="ISC193" s="381"/>
      <c r="ISD193" s="381"/>
      <c r="ISE193" s="318"/>
      <c r="ISF193" s="318"/>
      <c r="ISG193" s="318"/>
      <c r="ISH193" s="381"/>
      <c r="ISI193" s="318"/>
      <c r="ISJ193" s="318"/>
      <c r="ISK193" s="318"/>
      <c r="ISL193" s="318"/>
      <c r="ISM193" s="381"/>
      <c r="ISN193" s="316"/>
      <c r="ISO193" s="316"/>
      <c r="ISP193" s="316"/>
      <c r="ISQ193" s="317"/>
      <c r="ISR193" s="381"/>
      <c r="ISS193" s="381"/>
      <c r="IST193" s="381"/>
      <c r="ISU193" s="318"/>
      <c r="ISV193" s="318"/>
      <c r="ISW193" s="318"/>
      <c r="ISX193" s="381"/>
      <c r="ISY193" s="318"/>
      <c r="ISZ193" s="318"/>
      <c r="ITA193" s="318"/>
      <c r="ITB193" s="318"/>
      <c r="ITC193" s="381"/>
      <c r="ITD193" s="316"/>
      <c r="ITE193" s="316"/>
      <c r="ITF193" s="316"/>
      <c r="ITG193" s="317"/>
      <c r="ITH193" s="381"/>
      <c r="ITI193" s="381"/>
      <c r="ITJ193" s="381"/>
      <c r="ITK193" s="318"/>
      <c r="ITL193" s="318"/>
      <c r="ITM193" s="318"/>
      <c r="ITN193" s="381"/>
      <c r="ITO193" s="318"/>
      <c r="ITP193" s="318"/>
      <c r="ITQ193" s="318"/>
      <c r="ITR193" s="318"/>
      <c r="ITS193" s="381"/>
      <c r="ITT193" s="316"/>
      <c r="ITU193" s="316"/>
      <c r="ITV193" s="316"/>
      <c r="ITW193" s="317"/>
      <c r="ITX193" s="381"/>
      <c r="ITY193" s="381"/>
      <c r="ITZ193" s="381"/>
      <c r="IUA193" s="318"/>
      <c r="IUB193" s="318"/>
      <c r="IUC193" s="318"/>
      <c r="IUD193" s="381"/>
      <c r="IUE193" s="318"/>
      <c r="IUF193" s="318"/>
      <c r="IUG193" s="318"/>
      <c r="IUH193" s="318"/>
      <c r="IUI193" s="381"/>
      <c r="IUJ193" s="316"/>
      <c r="IUK193" s="316"/>
      <c r="IUL193" s="316"/>
      <c r="IUM193" s="317"/>
      <c r="IUN193" s="381"/>
      <c r="IUO193" s="381"/>
      <c r="IUP193" s="381"/>
      <c r="IUQ193" s="318"/>
      <c r="IUR193" s="318"/>
      <c r="IUS193" s="318"/>
      <c r="IUT193" s="381"/>
      <c r="IUU193" s="318"/>
      <c r="IUV193" s="318"/>
      <c r="IUW193" s="318"/>
      <c r="IUX193" s="318"/>
      <c r="IUY193" s="381"/>
      <c r="IUZ193" s="316"/>
      <c r="IVA193" s="316"/>
      <c r="IVB193" s="316"/>
      <c r="IVC193" s="317"/>
      <c r="IVD193" s="381"/>
      <c r="IVE193" s="381"/>
      <c r="IVF193" s="381"/>
      <c r="IVG193" s="318"/>
      <c r="IVH193" s="318"/>
      <c r="IVI193" s="318"/>
      <c r="IVJ193" s="381"/>
      <c r="IVK193" s="318"/>
      <c r="IVL193" s="318"/>
      <c r="IVM193" s="318"/>
      <c r="IVN193" s="318"/>
      <c r="IVO193" s="381"/>
      <c r="IVP193" s="316"/>
      <c r="IVQ193" s="316"/>
      <c r="IVR193" s="316"/>
      <c r="IVS193" s="317"/>
      <c r="IVT193" s="381"/>
      <c r="IVU193" s="381"/>
      <c r="IVV193" s="381"/>
      <c r="IVW193" s="318"/>
      <c r="IVX193" s="318"/>
      <c r="IVY193" s="318"/>
      <c r="IVZ193" s="381"/>
      <c r="IWA193" s="318"/>
      <c r="IWB193" s="318"/>
      <c r="IWC193" s="318"/>
      <c r="IWD193" s="318"/>
      <c r="IWE193" s="381"/>
      <c r="IWF193" s="316"/>
      <c r="IWG193" s="316"/>
      <c r="IWH193" s="316"/>
      <c r="IWI193" s="317"/>
      <c r="IWJ193" s="381"/>
      <c r="IWK193" s="381"/>
      <c r="IWL193" s="381"/>
      <c r="IWM193" s="318"/>
      <c r="IWN193" s="318"/>
      <c r="IWO193" s="318"/>
      <c r="IWP193" s="381"/>
      <c r="IWQ193" s="318"/>
      <c r="IWR193" s="318"/>
      <c r="IWS193" s="318"/>
      <c r="IWT193" s="318"/>
      <c r="IWU193" s="381"/>
      <c r="IWV193" s="316"/>
      <c r="IWW193" s="316"/>
      <c r="IWX193" s="316"/>
      <c r="IWY193" s="317"/>
      <c r="IWZ193" s="381"/>
      <c r="IXA193" s="381"/>
      <c r="IXB193" s="381"/>
      <c r="IXC193" s="318"/>
      <c r="IXD193" s="318"/>
      <c r="IXE193" s="318"/>
      <c r="IXF193" s="381"/>
      <c r="IXG193" s="318"/>
      <c r="IXH193" s="318"/>
      <c r="IXI193" s="318"/>
      <c r="IXJ193" s="318"/>
      <c r="IXK193" s="381"/>
      <c r="IXL193" s="316"/>
      <c r="IXM193" s="316"/>
      <c r="IXN193" s="316"/>
      <c r="IXO193" s="317"/>
      <c r="IXP193" s="381"/>
      <c r="IXQ193" s="381"/>
      <c r="IXR193" s="381"/>
      <c r="IXS193" s="318"/>
      <c r="IXT193" s="318"/>
      <c r="IXU193" s="318"/>
      <c r="IXV193" s="381"/>
      <c r="IXW193" s="318"/>
      <c r="IXX193" s="318"/>
      <c r="IXY193" s="318"/>
      <c r="IXZ193" s="318"/>
      <c r="IYA193" s="381"/>
      <c r="IYB193" s="316"/>
      <c r="IYC193" s="316"/>
      <c r="IYD193" s="316"/>
      <c r="IYE193" s="317"/>
      <c r="IYF193" s="381"/>
      <c r="IYG193" s="381"/>
      <c r="IYH193" s="381"/>
      <c r="IYI193" s="318"/>
      <c r="IYJ193" s="318"/>
      <c r="IYK193" s="318"/>
      <c r="IYL193" s="381"/>
      <c r="IYM193" s="318"/>
      <c r="IYN193" s="318"/>
      <c r="IYO193" s="318"/>
      <c r="IYP193" s="318"/>
      <c r="IYQ193" s="381"/>
      <c r="IYR193" s="316"/>
      <c r="IYS193" s="316"/>
      <c r="IYT193" s="316"/>
      <c r="IYU193" s="317"/>
      <c r="IYV193" s="381"/>
      <c r="IYW193" s="381"/>
      <c r="IYX193" s="381"/>
      <c r="IYY193" s="318"/>
      <c r="IYZ193" s="318"/>
      <c r="IZA193" s="318"/>
      <c r="IZB193" s="381"/>
      <c r="IZC193" s="318"/>
      <c r="IZD193" s="318"/>
      <c r="IZE193" s="318"/>
      <c r="IZF193" s="318"/>
      <c r="IZG193" s="381"/>
      <c r="IZH193" s="316"/>
      <c r="IZI193" s="316"/>
      <c r="IZJ193" s="316"/>
      <c r="IZK193" s="317"/>
      <c r="IZL193" s="381"/>
      <c r="IZM193" s="381"/>
      <c r="IZN193" s="381"/>
      <c r="IZO193" s="318"/>
      <c r="IZP193" s="318"/>
      <c r="IZQ193" s="318"/>
      <c r="IZR193" s="381"/>
      <c r="IZS193" s="318"/>
      <c r="IZT193" s="318"/>
      <c r="IZU193" s="318"/>
      <c r="IZV193" s="318"/>
      <c r="IZW193" s="381"/>
      <c r="IZX193" s="316"/>
      <c r="IZY193" s="316"/>
      <c r="IZZ193" s="316"/>
      <c r="JAA193" s="317"/>
      <c r="JAB193" s="381"/>
      <c r="JAC193" s="381"/>
      <c r="JAD193" s="381"/>
      <c r="JAE193" s="318"/>
      <c r="JAF193" s="318"/>
      <c r="JAG193" s="318"/>
      <c r="JAH193" s="381"/>
      <c r="JAI193" s="318"/>
      <c r="JAJ193" s="318"/>
      <c r="JAK193" s="318"/>
      <c r="JAL193" s="318"/>
      <c r="JAM193" s="381"/>
      <c r="JAN193" s="316"/>
      <c r="JAO193" s="316"/>
      <c r="JAP193" s="316"/>
      <c r="JAQ193" s="317"/>
      <c r="JAR193" s="381"/>
      <c r="JAS193" s="381"/>
      <c r="JAT193" s="381"/>
      <c r="JAU193" s="318"/>
      <c r="JAV193" s="318"/>
      <c r="JAW193" s="318"/>
      <c r="JAX193" s="381"/>
      <c r="JAY193" s="318"/>
      <c r="JAZ193" s="318"/>
      <c r="JBA193" s="318"/>
      <c r="JBB193" s="318"/>
      <c r="JBC193" s="381"/>
      <c r="JBD193" s="316"/>
      <c r="JBE193" s="316"/>
      <c r="JBF193" s="316"/>
      <c r="JBG193" s="317"/>
      <c r="JBH193" s="381"/>
      <c r="JBI193" s="381"/>
      <c r="JBJ193" s="381"/>
      <c r="JBK193" s="318"/>
      <c r="JBL193" s="318"/>
      <c r="JBM193" s="318"/>
      <c r="JBN193" s="381"/>
      <c r="JBO193" s="318"/>
      <c r="JBP193" s="318"/>
      <c r="JBQ193" s="318"/>
      <c r="JBR193" s="318"/>
      <c r="JBS193" s="381"/>
      <c r="JBT193" s="316"/>
      <c r="JBU193" s="316"/>
      <c r="JBV193" s="316"/>
      <c r="JBW193" s="317"/>
      <c r="JBX193" s="381"/>
      <c r="JBY193" s="381"/>
      <c r="JBZ193" s="381"/>
      <c r="JCA193" s="318"/>
      <c r="JCB193" s="318"/>
      <c r="JCC193" s="318"/>
      <c r="JCD193" s="381"/>
      <c r="JCE193" s="318"/>
      <c r="JCF193" s="318"/>
      <c r="JCG193" s="318"/>
      <c r="JCH193" s="318"/>
      <c r="JCI193" s="381"/>
      <c r="JCJ193" s="316"/>
      <c r="JCK193" s="316"/>
      <c r="JCL193" s="316"/>
      <c r="JCM193" s="317"/>
      <c r="JCN193" s="381"/>
      <c r="JCO193" s="381"/>
      <c r="JCP193" s="381"/>
      <c r="JCQ193" s="318"/>
      <c r="JCR193" s="318"/>
      <c r="JCS193" s="318"/>
      <c r="JCT193" s="381"/>
      <c r="JCU193" s="318"/>
      <c r="JCV193" s="318"/>
      <c r="JCW193" s="318"/>
      <c r="JCX193" s="318"/>
      <c r="JCY193" s="381"/>
      <c r="JCZ193" s="316"/>
      <c r="JDA193" s="316"/>
      <c r="JDB193" s="316"/>
      <c r="JDC193" s="317"/>
      <c r="JDD193" s="381"/>
      <c r="JDE193" s="381"/>
      <c r="JDF193" s="381"/>
      <c r="JDG193" s="318"/>
      <c r="JDH193" s="318"/>
      <c r="JDI193" s="318"/>
      <c r="JDJ193" s="381"/>
      <c r="JDK193" s="318"/>
      <c r="JDL193" s="318"/>
      <c r="JDM193" s="318"/>
      <c r="JDN193" s="318"/>
      <c r="JDO193" s="381"/>
      <c r="JDP193" s="316"/>
      <c r="JDQ193" s="316"/>
      <c r="JDR193" s="316"/>
      <c r="JDS193" s="317"/>
      <c r="JDT193" s="381"/>
      <c r="JDU193" s="381"/>
      <c r="JDV193" s="381"/>
      <c r="JDW193" s="318"/>
      <c r="JDX193" s="318"/>
      <c r="JDY193" s="318"/>
      <c r="JDZ193" s="381"/>
      <c r="JEA193" s="318"/>
      <c r="JEB193" s="318"/>
      <c r="JEC193" s="318"/>
      <c r="JED193" s="318"/>
      <c r="JEE193" s="381"/>
      <c r="JEF193" s="316"/>
      <c r="JEG193" s="316"/>
      <c r="JEH193" s="316"/>
      <c r="JEI193" s="317"/>
      <c r="JEJ193" s="381"/>
      <c r="JEK193" s="381"/>
      <c r="JEL193" s="381"/>
      <c r="JEM193" s="318"/>
      <c r="JEN193" s="318"/>
      <c r="JEO193" s="318"/>
      <c r="JEP193" s="381"/>
      <c r="JEQ193" s="318"/>
      <c r="JER193" s="318"/>
      <c r="JES193" s="318"/>
      <c r="JET193" s="318"/>
      <c r="JEU193" s="381"/>
      <c r="JEV193" s="316"/>
      <c r="JEW193" s="316"/>
      <c r="JEX193" s="316"/>
      <c r="JEY193" s="317"/>
      <c r="JEZ193" s="381"/>
      <c r="JFA193" s="381"/>
      <c r="JFB193" s="381"/>
      <c r="JFC193" s="318"/>
      <c r="JFD193" s="318"/>
      <c r="JFE193" s="318"/>
      <c r="JFF193" s="381"/>
      <c r="JFG193" s="318"/>
      <c r="JFH193" s="318"/>
      <c r="JFI193" s="318"/>
      <c r="JFJ193" s="318"/>
      <c r="JFK193" s="381"/>
      <c r="JFL193" s="316"/>
      <c r="JFM193" s="316"/>
      <c r="JFN193" s="316"/>
      <c r="JFO193" s="317"/>
      <c r="JFP193" s="381"/>
      <c r="JFQ193" s="381"/>
      <c r="JFR193" s="381"/>
      <c r="JFS193" s="318"/>
      <c r="JFT193" s="318"/>
      <c r="JFU193" s="318"/>
      <c r="JFV193" s="381"/>
      <c r="JFW193" s="318"/>
      <c r="JFX193" s="318"/>
      <c r="JFY193" s="318"/>
      <c r="JFZ193" s="318"/>
      <c r="JGA193" s="381"/>
      <c r="JGB193" s="316"/>
      <c r="JGC193" s="316"/>
      <c r="JGD193" s="316"/>
      <c r="JGE193" s="317"/>
      <c r="JGF193" s="381"/>
      <c r="JGG193" s="381"/>
      <c r="JGH193" s="381"/>
      <c r="JGI193" s="318"/>
      <c r="JGJ193" s="318"/>
      <c r="JGK193" s="318"/>
      <c r="JGL193" s="381"/>
      <c r="JGM193" s="318"/>
      <c r="JGN193" s="318"/>
      <c r="JGO193" s="318"/>
      <c r="JGP193" s="318"/>
      <c r="JGQ193" s="381"/>
      <c r="JGR193" s="316"/>
      <c r="JGS193" s="316"/>
      <c r="JGT193" s="316"/>
      <c r="JGU193" s="317"/>
      <c r="JGV193" s="381"/>
      <c r="JGW193" s="381"/>
      <c r="JGX193" s="381"/>
      <c r="JGY193" s="318"/>
      <c r="JGZ193" s="318"/>
      <c r="JHA193" s="318"/>
      <c r="JHB193" s="381"/>
      <c r="JHC193" s="318"/>
      <c r="JHD193" s="318"/>
      <c r="JHE193" s="318"/>
      <c r="JHF193" s="318"/>
      <c r="JHG193" s="381"/>
      <c r="JHH193" s="316"/>
      <c r="JHI193" s="316"/>
      <c r="JHJ193" s="316"/>
      <c r="JHK193" s="317"/>
      <c r="JHL193" s="381"/>
      <c r="JHM193" s="381"/>
      <c r="JHN193" s="381"/>
      <c r="JHO193" s="318"/>
      <c r="JHP193" s="318"/>
      <c r="JHQ193" s="318"/>
      <c r="JHR193" s="381"/>
      <c r="JHS193" s="318"/>
      <c r="JHT193" s="318"/>
      <c r="JHU193" s="318"/>
      <c r="JHV193" s="318"/>
      <c r="JHW193" s="381"/>
      <c r="JHX193" s="316"/>
      <c r="JHY193" s="316"/>
      <c r="JHZ193" s="316"/>
      <c r="JIA193" s="317"/>
      <c r="JIB193" s="381"/>
      <c r="JIC193" s="381"/>
      <c r="JID193" s="381"/>
      <c r="JIE193" s="318"/>
      <c r="JIF193" s="318"/>
      <c r="JIG193" s="318"/>
      <c r="JIH193" s="381"/>
      <c r="JII193" s="318"/>
      <c r="JIJ193" s="318"/>
      <c r="JIK193" s="318"/>
      <c r="JIL193" s="318"/>
      <c r="JIM193" s="381"/>
      <c r="JIN193" s="316"/>
      <c r="JIO193" s="316"/>
      <c r="JIP193" s="316"/>
      <c r="JIQ193" s="317"/>
      <c r="JIR193" s="381"/>
      <c r="JIS193" s="381"/>
      <c r="JIT193" s="381"/>
      <c r="JIU193" s="318"/>
      <c r="JIV193" s="318"/>
      <c r="JIW193" s="318"/>
      <c r="JIX193" s="381"/>
      <c r="JIY193" s="318"/>
      <c r="JIZ193" s="318"/>
      <c r="JJA193" s="318"/>
      <c r="JJB193" s="318"/>
      <c r="JJC193" s="381"/>
      <c r="JJD193" s="316"/>
      <c r="JJE193" s="316"/>
      <c r="JJF193" s="316"/>
      <c r="JJG193" s="317"/>
      <c r="JJH193" s="381"/>
      <c r="JJI193" s="381"/>
      <c r="JJJ193" s="381"/>
      <c r="JJK193" s="318"/>
      <c r="JJL193" s="318"/>
      <c r="JJM193" s="318"/>
      <c r="JJN193" s="381"/>
      <c r="JJO193" s="318"/>
      <c r="JJP193" s="318"/>
      <c r="JJQ193" s="318"/>
      <c r="JJR193" s="318"/>
      <c r="JJS193" s="381"/>
      <c r="JJT193" s="316"/>
      <c r="JJU193" s="316"/>
      <c r="JJV193" s="316"/>
      <c r="JJW193" s="317"/>
      <c r="JJX193" s="381"/>
      <c r="JJY193" s="381"/>
      <c r="JJZ193" s="381"/>
      <c r="JKA193" s="318"/>
      <c r="JKB193" s="318"/>
      <c r="JKC193" s="318"/>
      <c r="JKD193" s="381"/>
      <c r="JKE193" s="318"/>
      <c r="JKF193" s="318"/>
      <c r="JKG193" s="318"/>
      <c r="JKH193" s="318"/>
      <c r="JKI193" s="381"/>
      <c r="JKJ193" s="316"/>
      <c r="JKK193" s="316"/>
      <c r="JKL193" s="316"/>
      <c r="JKM193" s="317"/>
      <c r="JKN193" s="381"/>
      <c r="JKO193" s="381"/>
      <c r="JKP193" s="381"/>
      <c r="JKQ193" s="318"/>
      <c r="JKR193" s="318"/>
      <c r="JKS193" s="318"/>
      <c r="JKT193" s="381"/>
      <c r="JKU193" s="318"/>
      <c r="JKV193" s="318"/>
      <c r="JKW193" s="318"/>
      <c r="JKX193" s="318"/>
      <c r="JKY193" s="381"/>
      <c r="JKZ193" s="316"/>
      <c r="JLA193" s="316"/>
      <c r="JLB193" s="316"/>
      <c r="JLC193" s="317"/>
      <c r="JLD193" s="381"/>
      <c r="JLE193" s="381"/>
      <c r="JLF193" s="381"/>
      <c r="JLG193" s="318"/>
      <c r="JLH193" s="318"/>
      <c r="JLI193" s="318"/>
      <c r="JLJ193" s="381"/>
      <c r="JLK193" s="318"/>
      <c r="JLL193" s="318"/>
      <c r="JLM193" s="318"/>
      <c r="JLN193" s="318"/>
      <c r="JLO193" s="381"/>
      <c r="JLP193" s="316"/>
      <c r="JLQ193" s="316"/>
      <c r="JLR193" s="316"/>
      <c r="JLS193" s="317"/>
      <c r="JLT193" s="381"/>
      <c r="JLU193" s="381"/>
      <c r="JLV193" s="381"/>
      <c r="JLW193" s="318"/>
      <c r="JLX193" s="318"/>
      <c r="JLY193" s="318"/>
      <c r="JLZ193" s="381"/>
      <c r="JMA193" s="318"/>
      <c r="JMB193" s="318"/>
      <c r="JMC193" s="318"/>
      <c r="JMD193" s="318"/>
      <c r="JME193" s="381"/>
      <c r="JMF193" s="316"/>
      <c r="JMG193" s="316"/>
      <c r="JMH193" s="316"/>
      <c r="JMI193" s="317"/>
      <c r="JMJ193" s="381"/>
      <c r="JMK193" s="381"/>
      <c r="JML193" s="381"/>
      <c r="JMM193" s="318"/>
      <c r="JMN193" s="318"/>
      <c r="JMO193" s="318"/>
      <c r="JMP193" s="381"/>
      <c r="JMQ193" s="318"/>
      <c r="JMR193" s="318"/>
      <c r="JMS193" s="318"/>
      <c r="JMT193" s="318"/>
      <c r="JMU193" s="381"/>
      <c r="JMV193" s="316"/>
      <c r="JMW193" s="316"/>
      <c r="JMX193" s="316"/>
      <c r="JMY193" s="317"/>
      <c r="JMZ193" s="381"/>
      <c r="JNA193" s="381"/>
      <c r="JNB193" s="381"/>
      <c r="JNC193" s="318"/>
      <c r="JND193" s="318"/>
      <c r="JNE193" s="318"/>
      <c r="JNF193" s="381"/>
      <c r="JNG193" s="318"/>
      <c r="JNH193" s="318"/>
      <c r="JNI193" s="318"/>
      <c r="JNJ193" s="318"/>
      <c r="JNK193" s="381"/>
      <c r="JNL193" s="316"/>
      <c r="JNM193" s="316"/>
      <c r="JNN193" s="316"/>
      <c r="JNO193" s="317"/>
      <c r="JNP193" s="381"/>
      <c r="JNQ193" s="381"/>
      <c r="JNR193" s="381"/>
      <c r="JNS193" s="318"/>
      <c r="JNT193" s="318"/>
      <c r="JNU193" s="318"/>
      <c r="JNV193" s="381"/>
      <c r="JNW193" s="318"/>
      <c r="JNX193" s="318"/>
      <c r="JNY193" s="318"/>
      <c r="JNZ193" s="318"/>
      <c r="JOA193" s="381"/>
      <c r="JOB193" s="316"/>
      <c r="JOC193" s="316"/>
      <c r="JOD193" s="316"/>
      <c r="JOE193" s="317"/>
      <c r="JOF193" s="381"/>
      <c r="JOG193" s="381"/>
      <c r="JOH193" s="381"/>
      <c r="JOI193" s="318"/>
      <c r="JOJ193" s="318"/>
      <c r="JOK193" s="318"/>
      <c r="JOL193" s="381"/>
      <c r="JOM193" s="318"/>
      <c r="JON193" s="318"/>
      <c r="JOO193" s="318"/>
      <c r="JOP193" s="318"/>
      <c r="JOQ193" s="381"/>
      <c r="JOR193" s="316"/>
      <c r="JOS193" s="316"/>
      <c r="JOT193" s="316"/>
      <c r="JOU193" s="317"/>
      <c r="JOV193" s="381"/>
      <c r="JOW193" s="381"/>
      <c r="JOX193" s="381"/>
      <c r="JOY193" s="318"/>
      <c r="JOZ193" s="318"/>
      <c r="JPA193" s="318"/>
      <c r="JPB193" s="381"/>
      <c r="JPC193" s="318"/>
      <c r="JPD193" s="318"/>
      <c r="JPE193" s="318"/>
      <c r="JPF193" s="318"/>
      <c r="JPG193" s="381"/>
      <c r="JPH193" s="316"/>
      <c r="JPI193" s="316"/>
      <c r="JPJ193" s="316"/>
      <c r="JPK193" s="317"/>
      <c r="JPL193" s="381"/>
      <c r="JPM193" s="381"/>
      <c r="JPN193" s="381"/>
      <c r="JPO193" s="318"/>
      <c r="JPP193" s="318"/>
      <c r="JPQ193" s="318"/>
      <c r="JPR193" s="381"/>
      <c r="JPS193" s="318"/>
      <c r="JPT193" s="318"/>
      <c r="JPU193" s="318"/>
      <c r="JPV193" s="318"/>
      <c r="JPW193" s="381"/>
      <c r="JPX193" s="316"/>
      <c r="JPY193" s="316"/>
      <c r="JPZ193" s="316"/>
      <c r="JQA193" s="317"/>
      <c r="JQB193" s="381"/>
      <c r="JQC193" s="381"/>
      <c r="JQD193" s="381"/>
      <c r="JQE193" s="318"/>
      <c r="JQF193" s="318"/>
      <c r="JQG193" s="318"/>
      <c r="JQH193" s="381"/>
      <c r="JQI193" s="318"/>
      <c r="JQJ193" s="318"/>
      <c r="JQK193" s="318"/>
      <c r="JQL193" s="318"/>
      <c r="JQM193" s="381"/>
      <c r="JQN193" s="316"/>
      <c r="JQO193" s="316"/>
      <c r="JQP193" s="316"/>
      <c r="JQQ193" s="317"/>
      <c r="JQR193" s="381"/>
      <c r="JQS193" s="381"/>
      <c r="JQT193" s="381"/>
      <c r="JQU193" s="318"/>
      <c r="JQV193" s="318"/>
      <c r="JQW193" s="318"/>
      <c r="JQX193" s="381"/>
      <c r="JQY193" s="318"/>
      <c r="JQZ193" s="318"/>
      <c r="JRA193" s="318"/>
      <c r="JRB193" s="318"/>
      <c r="JRC193" s="381"/>
      <c r="JRD193" s="316"/>
      <c r="JRE193" s="316"/>
      <c r="JRF193" s="316"/>
      <c r="JRG193" s="317"/>
      <c r="JRH193" s="381"/>
      <c r="JRI193" s="381"/>
      <c r="JRJ193" s="381"/>
      <c r="JRK193" s="318"/>
      <c r="JRL193" s="318"/>
      <c r="JRM193" s="318"/>
      <c r="JRN193" s="381"/>
      <c r="JRO193" s="318"/>
      <c r="JRP193" s="318"/>
      <c r="JRQ193" s="318"/>
      <c r="JRR193" s="318"/>
      <c r="JRS193" s="381"/>
      <c r="JRT193" s="316"/>
      <c r="JRU193" s="316"/>
      <c r="JRV193" s="316"/>
      <c r="JRW193" s="317"/>
      <c r="JRX193" s="381"/>
      <c r="JRY193" s="381"/>
      <c r="JRZ193" s="381"/>
      <c r="JSA193" s="318"/>
      <c r="JSB193" s="318"/>
      <c r="JSC193" s="318"/>
      <c r="JSD193" s="381"/>
      <c r="JSE193" s="318"/>
      <c r="JSF193" s="318"/>
      <c r="JSG193" s="318"/>
      <c r="JSH193" s="318"/>
      <c r="JSI193" s="381"/>
      <c r="JSJ193" s="316"/>
      <c r="JSK193" s="316"/>
      <c r="JSL193" s="316"/>
      <c r="JSM193" s="317"/>
      <c r="JSN193" s="381"/>
      <c r="JSO193" s="381"/>
      <c r="JSP193" s="381"/>
      <c r="JSQ193" s="318"/>
      <c r="JSR193" s="318"/>
      <c r="JSS193" s="318"/>
      <c r="JST193" s="381"/>
      <c r="JSU193" s="318"/>
      <c r="JSV193" s="318"/>
      <c r="JSW193" s="318"/>
      <c r="JSX193" s="318"/>
      <c r="JSY193" s="381"/>
      <c r="JSZ193" s="316"/>
      <c r="JTA193" s="316"/>
      <c r="JTB193" s="316"/>
      <c r="JTC193" s="317"/>
      <c r="JTD193" s="381"/>
      <c r="JTE193" s="381"/>
      <c r="JTF193" s="381"/>
      <c r="JTG193" s="318"/>
      <c r="JTH193" s="318"/>
      <c r="JTI193" s="318"/>
      <c r="JTJ193" s="381"/>
      <c r="JTK193" s="318"/>
      <c r="JTL193" s="318"/>
      <c r="JTM193" s="318"/>
      <c r="JTN193" s="318"/>
      <c r="JTO193" s="381"/>
      <c r="JTP193" s="316"/>
      <c r="JTQ193" s="316"/>
      <c r="JTR193" s="316"/>
      <c r="JTS193" s="317"/>
      <c r="JTT193" s="381"/>
      <c r="JTU193" s="381"/>
      <c r="JTV193" s="381"/>
      <c r="JTW193" s="318"/>
      <c r="JTX193" s="318"/>
      <c r="JTY193" s="318"/>
      <c r="JTZ193" s="381"/>
      <c r="JUA193" s="318"/>
      <c r="JUB193" s="318"/>
      <c r="JUC193" s="318"/>
      <c r="JUD193" s="318"/>
      <c r="JUE193" s="381"/>
      <c r="JUF193" s="316"/>
      <c r="JUG193" s="316"/>
      <c r="JUH193" s="316"/>
      <c r="JUI193" s="317"/>
      <c r="JUJ193" s="381"/>
      <c r="JUK193" s="381"/>
      <c r="JUL193" s="381"/>
      <c r="JUM193" s="318"/>
      <c r="JUN193" s="318"/>
      <c r="JUO193" s="318"/>
      <c r="JUP193" s="381"/>
      <c r="JUQ193" s="318"/>
      <c r="JUR193" s="318"/>
      <c r="JUS193" s="318"/>
      <c r="JUT193" s="318"/>
      <c r="JUU193" s="381"/>
      <c r="JUV193" s="316"/>
      <c r="JUW193" s="316"/>
      <c r="JUX193" s="316"/>
      <c r="JUY193" s="317"/>
      <c r="JUZ193" s="381"/>
      <c r="JVA193" s="381"/>
      <c r="JVB193" s="381"/>
      <c r="JVC193" s="318"/>
      <c r="JVD193" s="318"/>
      <c r="JVE193" s="318"/>
      <c r="JVF193" s="381"/>
      <c r="JVG193" s="318"/>
      <c r="JVH193" s="318"/>
      <c r="JVI193" s="318"/>
      <c r="JVJ193" s="318"/>
      <c r="JVK193" s="381"/>
      <c r="JVL193" s="316"/>
      <c r="JVM193" s="316"/>
      <c r="JVN193" s="316"/>
      <c r="JVO193" s="317"/>
      <c r="JVP193" s="381"/>
      <c r="JVQ193" s="381"/>
      <c r="JVR193" s="381"/>
      <c r="JVS193" s="318"/>
      <c r="JVT193" s="318"/>
      <c r="JVU193" s="318"/>
      <c r="JVV193" s="381"/>
      <c r="JVW193" s="318"/>
      <c r="JVX193" s="318"/>
      <c r="JVY193" s="318"/>
      <c r="JVZ193" s="318"/>
      <c r="JWA193" s="381"/>
      <c r="JWB193" s="316"/>
      <c r="JWC193" s="316"/>
      <c r="JWD193" s="316"/>
      <c r="JWE193" s="317"/>
      <c r="JWF193" s="381"/>
      <c r="JWG193" s="381"/>
      <c r="JWH193" s="381"/>
      <c r="JWI193" s="318"/>
      <c r="JWJ193" s="318"/>
      <c r="JWK193" s="318"/>
      <c r="JWL193" s="381"/>
      <c r="JWM193" s="318"/>
      <c r="JWN193" s="318"/>
      <c r="JWO193" s="318"/>
      <c r="JWP193" s="318"/>
      <c r="JWQ193" s="381"/>
      <c r="JWR193" s="316"/>
      <c r="JWS193" s="316"/>
      <c r="JWT193" s="316"/>
      <c r="JWU193" s="317"/>
      <c r="JWV193" s="381"/>
      <c r="JWW193" s="381"/>
      <c r="JWX193" s="381"/>
      <c r="JWY193" s="318"/>
      <c r="JWZ193" s="318"/>
      <c r="JXA193" s="318"/>
      <c r="JXB193" s="381"/>
      <c r="JXC193" s="318"/>
      <c r="JXD193" s="318"/>
      <c r="JXE193" s="318"/>
      <c r="JXF193" s="318"/>
      <c r="JXG193" s="381"/>
      <c r="JXH193" s="316"/>
      <c r="JXI193" s="316"/>
      <c r="JXJ193" s="316"/>
      <c r="JXK193" s="317"/>
      <c r="JXL193" s="381"/>
      <c r="JXM193" s="381"/>
      <c r="JXN193" s="381"/>
      <c r="JXO193" s="318"/>
      <c r="JXP193" s="318"/>
      <c r="JXQ193" s="318"/>
      <c r="JXR193" s="381"/>
      <c r="JXS193" s="318"/>
      <c r="JXT193" s="318"/>
      <c r="JXU193" s="318"/>
      <c r="JXV193" s="318"/>
      <c r="JXW193" s="381"/>
      <c r="JXX193" s="316"/>
      <c r="JXY193" s="316"/>
      <c r="JXZ193" s="316"/>
      <c r="JYA193" s="317"/>
      <c r="JYB193" s="381"/>
      <c r="JYC193" s="381"/>
      <c r="JYD193" s="381"/>
      <c r="JYE193" s="318"/>
      <c r="JYF193" s="318"/>
      <c r="JYG193" s="318"/>
      <c r="JYH193" s="381"/>
      <c r="JYI193" s="318"/>
      <c r="JYJ193" s="318"/>
      <c r="JYK193" s="318"/>
      <c r="JYL193" s="318"/>
      <c r="JYM193" s="381"/>
      <c r="JYN193" s="316"/>
      <c r="JYO193" s="316"/>
      <c r="JYP193" s="316"/>
      <c r="JYQ193" s="317"/>
      <c r="JYR193" s="381"/>
      <c r="JYS193" s="381"/>
      <c r="JYT193" s="381"/>
      <c r="JYU193" s="318"/>
      <c r="JYV193" s="318"/>
      <c r="JYW193" s="318"/>
      <c r="JYX193" s="381"/>
      <c r="JYY193" s="318"/>
      <c r="JYZ193" s="318"/>
      <c r="JZA193" s="318"/>
      <c r="JZB193" s="318"/>
      <c r="JZC193" s="381"/>
      <c r="JZD193" s="316"/>
      <c r="JZE193" s="316"/>
      <c r="JZF193" s="316"/>
      <c r="JZG193" s="317"/>
      <c r="JZH193" s="381"/>
      <c r="JZI193" s="381"/>
      <c r="JZJ193" s="381"/>
      <c r="JZK193" s="318"/>
      <c r="JZL193" s="318"/>
      <c r="JZM193" s="318"/>
      <c r="JZN193" s="381"/>
      <c r="JZO193" s="318"/>
      <c r="JZP193" s="318"/>
      <c r="JZQ193" s="318"/>
      <c r="JZR193" s="318"/>
      <c r="JZS193" s="381"/>
      <c r="JZT193" s="316"/>
      <c r="JZU193" s="316"/>
      <c r="JZV193" s="316"/>
      <c r="JZW193" s="317"/>
      <c r="JZX193" s="381"/>
      <c r="JZY193" s="381"/>
      <c r="JZZ193" s="381"/>
      <c r="KAA193" s="318"/>
      <c r="KAB193" s="318"/>
      <c r="KAC193" s="318"/>
      <c r="KAD193" s="381"/>
      <c r="KAE193" s="318"/>
      <c r="KAF193" s="318"/>
      <c r="KAG193" s="318"/>
      <c r="KAH193" s="318"/>
      <c r="KAI193" s="381"/>
      <c r="KAJ193" s="316"/>
      <c r="KAK193" s="316"/>
      <c r="KAL193" s="316"/>
      <c r="KAM193" s="317"/>
      <c r="KAN193" s="381"/>
      <c r="KAO193" s="381"/>
      <c r="KAP193" s="381"/>
      <c r="KAQ193" s="318"/>
      <c r="KAR193" s="318"/>
      <c r="KAS193" s="318"/>
      <c r="KAT193" s="381"/>
      <c r="KAU193" s="318"/>
      <c r="KAV193" s="318"/>
      <c r="KAW193" s="318"/>
      <c r="KAX193" s="318"/>
      <c r="KAY193" s="381"/>
      <c r="KAZ193" s="316"/>
      <c r="KBA193" s="316"/>
      <c r="KBB193" s="316"/>
      <c r="KBC193" s="317"/>
      <c r="KBD193" s="381"/>
      <c r="KBE193" s="381"/>
      <c r="KBF193" s="381"/>
      <c r="KBG193" s="318"/>
      <c r="KBH193" s="318"/>
      <c r="KBI193" s="318"/>
      <c r="KBJ193" s="381"/>
      <c r="KBK193" s="318"/>
      <c r="KBL193" s="318"/>
      <c r="KBM193" s="318"/>
      <c r="KBN193" s="318"/>
      <c r="KBO193" s="381"/>
      <c r="KBP193" s="316"/>
      <c r="KBQ193" s="316"/>
      <c r="KBR193" s="316"/>
      <c r="KBS193" s="317"/>
      <c r="KBT193" s="381"/>
      <c r="KBU193" s="381"/>
      <c r="KBV193" s="381"/>
      <c r="KBW193" s="318"/>
      <c r="KBX193" s="318"/>
      <c r="KBY193" s="318"/>
      <c r="KBZ193" s="381"/>
      <c r="KCA193" s="318"/>
      <c r="KCB193" s="318"/>
      <c r="KCC193" s="318"/>
      <c r="KCD193" s="318"/>
      <c r="KCE193" s="381"/>
      <c r="KCF193" s="316"/>
      <c r="KCG193" s="316"/>
      <c r="KCH193" s="316"/>
      <c r="KCI193" s="317"/>
      <c r="KCJ193" s="381"/>
      <c r="KCK193" s="381"/>
      <c r="KCL193" s="381"/>
      <c r="KCM193" s="318"/>
      <c r="KCN193" s="318"/>
      <c r="KCO193" s="318"/>
      <c r="KCP193" s="381"/>
      <c r="KCQ193" s="318"/>
      <c r="KCR193" s="318"/>
      <c r="KCS193" s="318"/>
      <c r="KCT193" s="318"/>
      <c r="KCU193" s="381"/>
      <c r="KCV193" s="316"/>
      <c r="KCW193" s="316"/>
      <c r="KCX193" s="316"/>
      <c r="KCY193" s="317"/>
      <c r="KCZ193" s="381"/>
      <c r="KDA193" s="381"/>
      <c r="KDB193" s="381"/>
      <c r="KDC193" s="318"/>
      <c r="KDD193" s="318"/>
      <c r="KDE193" s="318"/>
      <c r="KDF193" s="381"/>
      <c r="KDG193" s="318"/>
      <c r="KDH193" s="318"/>
      <c r="KDI193" s="318"/>
      <c r="KDJ193" s="318"/>
      <c r="KDK193" s="381"/>
      <c r="KDL193" s="316"/>
      <c r="KDM193" s="316"/>
      <c r="KDN193" s="316"/>
      <c r="KDO193" s="317"/>
      <c r="KDP193" s="381"/>
      <c r="KDQ193" s="381"/>
      <c r="KDR193" s="381"/>
      <c r="KDS193" s="318"/>
      <c r="KDT193" s="318"/>
      <c r="KDU193" s="318"/>
      <c r="KDV193" s="381"/>
      <c r="KDW193" s="318"/>
      <c r="KDX193" s="318"/>
      <c r="KDY193" s="318"/>
      <c r="KDZ193" s="318"/>
      <c r="KEA193" s="381"/>
      <c r="KEB193" s="316"/>
      <c r="KEC193" s="316"/>
      <c r="KED193" s="316"/>
      <c r="KEE193" s="317"/>
      <c r="KEF193" s="381"/>
      <c r="KEG193" s="381"/>
      <c r="KEH193" s="381"/>
      <c r="KEI193" s="318"/>
      <c r="KEJ193" s="318"/>
      <c r="KEK193" s="318"/>
      <c r="KEL193" s="381"/>
      <c r="KEM193" s="318"/>
      <c r="KEN193" s="318"/>
      <c r="KEO193" s="318"/>
      <c r="KEP193" s="318"/>
      <c r="KEQ193" s="381"/>
      <c r="KER193" s="316"/>
      <c r="KES193" s="316"/>
      <c r="KET193" s="316"/>
      <c r="KEU193" s="317"/>
      <c r="KEV193" s="381"/>
      <c r="KEW193" s="381"/>
      <c r="KEX193" s="381"/>
      <c r="KEY193" s="318"/>
      <c r="KEZ193" s="318"/>
      <c r="KFA193" s="318"/>
      <c r="KFB193" s="381"/>
      <c r="KFC193" s="318"/>
      <c r="KFD193" s="318"/>
      <c r="KFE193" s="318"/>
      <c r="KFF193" s="318"/>
      <c r="KFG193" s="381"/>
      <c r="KFH193" s="316"/>
      <c r="KFI193" s="316"/>
      <c r="KFJ193" s="316"/>
      <c r="KFK193" s="317"/>
      <c r="KFL193" s="381"/>
      <c r="KFM193" s="381"/>
      <c r="KFN193" s="381"/>
      <c r="KFO193" s="318"/>
      <c r="KFP193" s="318"/>
      <c r="KFQ193" s="318"/>
      <c r="KFR193" s="381"/>
      <c r="KFS193" s="318"/>
      <c r="KFT193" s="318"/>
      <c r="KFU193" s="318"/>
      <c r="KFV193" s="318"/>
      <c r="KFW193" s="381"/>
      <c r="KFX193" s="316"/>
      <c r="KFY193" s="316"/>
      <c r="KFZ193" s="316"/>
      <c r="KGA193" s="317"/>
      <c r="KGB193" s="381"/>
      <c r="KGC193" s="381"/>
      <c r="KGD193" s="381"/>
      <c r="KGE193" s="318"/>
      <c r="KGF193" s="318"/>
      <c r="KGG193" s="318"/>
      <c r="KGH193" s="381"/>
      <c r="KGI193" s="318"/>
      <c r="KGJ193" s="318"/>
      <c r="KGK193" s="318"/>
      <c r="KGL193" s="318"/>
      <c r="KGM193" s="381"/>
      <c r="KGN193" s="316"/>
      <c r="KGO193" s="316"/>
      <c r="KGP193" s="316"/>
      <c r="KGQ193" s="317"/>
      <c r="KGR193" s="381"/>
      <c r="KGS193" s="381"/>
      <c r="KGT193" s="381"/>
      <c r="KGU193" s="318"/>
      <c r="KGV193" s="318"/>
      <c r="KGW193" s="318"/>
      <c r="KGX193" s="381"/>
      <c r="KGY193" s="318"/>
      <c r="KGZ193" s="318"/>
      <c r="KHA193" s="318"/>
      <c r="KHB193" s="318"/>
      <c r="KHC193" s="381"/>
      <c r="KHD193" s="316"/>
      <c r="KHE193" s="316"/>
      <c r="KHF193" s="316"/>
      <c r="KHG193" s="317"/>
      <c r="KHH193" s="381"/>
      <c r="KHI193" s="381"/>
      <c r="KHJ193" s="381"/>
      <c r="KHK193" s="318"/>
      <c r="KHL193" s="318"/>
      <c r="KHM193" s="318"/>
      <c r="KHN193" s="381"/>
      <c r="KHO193" s="318"/>
      <c r="KHP193" s="318"/>
      <c r="KHQ193" s="318"/>
      <c r="KHR193" s="318"/>
      <c r="KHS193" s="381"/>
      <c r="KHT193" s="316"/>
      <c r="KHU193" s="316"/>
      <c r="KHV193" s="316"/>
      <c r="KHW193" s="317"/>
      <c r="KHX193" s="381"/>
      <c r="KHY193" s="381"/>
      <c r="KHZ193" s="381"/>
      <c r="KIA193" s="318"/>
      <c r="KIB193" s="318"/>
      <c r="KIC193" s="318"/>
      <c r="KID193" s="381"/>
      <c r="KIE193" s="318"/>
      <c r="KIF193" s="318"/>
      <c r="KIG193" s="318"/>
      <c r="KIH193" s="318"/>
      <c r="KII193" s="381"/>
      <c r="KIJ193" s="316"/>
      <c r="KIK193" s="316"/>
      <c r="KIL193" s="316"/>
      <c r="KIM193" s="317"/>
      <c r="KIN193" s="381"/>
      <c r="KIO193" s="381"/>
      <c r="KIP193" s="381"/>
      <c r="KIQ193" s="318"/>
      <c r="KIR193" s="318"/>
      <c r="KIS193" s="318"/>
      <c r="KIT193" s="381"/>
      <c r="KIU193" s="318"/>
      <c r="KIV193" s="318"/>
      <c r="KIW193" s="318"/>
      <c r="KIX193" s="318"/>
      <c r="KIY193" s="381"/>
      <c r="KIZ193" s="316"/>
      <c r="KJA193" s="316"/>
      <c r="KJB193" s="316"/>
      <c r="KJC193" s="317"/>
      <c r="KJD193" s="381"/>
      <c r="KJE193" s="381"/>
      <c r="KJF193" s="381"/>
      <c r="KJG193" s="318"/>
      <c r="KJH193" s="318"/>
      <c r="KJI193" s="318"/>
      <c r="KJJ193" s="381"/>
      <c r="KJK193" s="318"/>
      <c r="KJL193" s="318"/>
      <c r="KJM193" s="318"/>
      <c r="KJN193" s="318"/>
      <c r="KJO193" s="381"/>
      <c r="KJP193" s="316"/>
      <c r="KJQ193" s="316"/>
      <c r="KJR193" s="316"/>
      <c r="KJS193" s="317"/>
      <c r="KJT193" s="381"/>
      <c r="KJU193" s="381"/>
      <c r="KJV193" s="381"/>
      <c r="KJW193" s="318"/>
      <c r="KJX193" s="318"/>
      <c r="KJY193" s="318"/>
      <c r="KJZ193" s="381"/>
      <c r="KKA193" s="318"/>
      <c r="KKB193" s="318"/>
      <c r="KKC193" s="318"/>
      <c r="KKD193" s="318"/>
      <c r="KKE193" s="381"/>
      <c r="KKF193" s="316"/>
      <c r="KKG193" s="316"/>
      <c r="KKH193" s="316"/>
      <c r="KKI193" s="317"/>
      <c r="KKJ193" s="381"/>
      <c r="KKK193" s="381"/>
      <c r="KKL193" s="381"/>
      <c r="KKM193" s="318"/>
      <c r="KKN193" s="318"/>
      <c r="KKO193" s="318"/>
      <c r="KKP193" s="381"/>
      <c r="KKQ193" s="318"/>
      <c r="KKR193" s="318"/>
      <c r="KKS193" s="318"/>
      <c r="KKT193" s="318"/>
      <c r="KKU193" s="381"/>
      <c r="KKV193" s="316"/>
      <c r="KKW193" s="316"/>
      <c r="KKX193" s="316"/>
      <c r="KKY193" s="317"/>
      <c r="KKZ193" s="381"/>
      <c r="KLA193" s="381"/>
      <c r="KLB193" s="381"/>
      <c r="KLC193" s="318"/>
      <c r="KLD193" s="318"/>
      <c r="KLE193" s="318"/>
      <c r="KLF193" s="381"/>
      <c r="KLG193" s="318"/>
      <c r="KLH193" s="318"/>
      <c r="KLI193" s="318"/>
      <c r="KLJ193" s="318"/>
      <c r="KLK193" s="381"/>
      <c r="KLL193" s="316"/>
      <c r="KLM193" s="316"/>
      <c r="KLN193" s="316"/>
      <c r="KLO193" s="317"/>
      <c r="KLP193" s="381"/>
      <c r="KLQ193" s="381"/>
      <c r="KLR193" s="381"/>
      <c r="KLS193" s="318"/>
      <c r="KLT193" s="318"/>
      <c r="KLU193" s="318"/>
      <c r="KLV193" s="381"/>
      <c r="KLW193" s="318"/>
      <c r="KLX193" s="318"/>
      <c r="KLY193" s="318"/>
      <c r="KLZ193" s="318"/>
      <c r="KMA193" s="381"/>
      <c r="KMB193" s="316"/>
      <c r="KMC193" s="316"/>
      <c r="KMD193" s="316"/>
      <c r="KME193" s="317"/>
      <c r="KMF193" s="381"/>
      <c r="KMG193" s="381"/>
      <c r="KMH193" s="381"/>
      <c r="KMI193" s="318"/>
      <c r="KMJ193" s="318"/>
      <c r="KMK193" s="318"/>
      <c r="KML193" s="381"/>
      <c r="KMM193" s="318"/>
      <c r="KMN193" s="318"/>
      <c r="KMO193" s="318"/>
      <c r="KMP193" s="318"/>
      <c r="KMQ193" s="381"/>
      <c r="KMR193" s="316"/>
      <c r="KMS193" s="316"/>
      <c r="KMT193" s="316"/>
      <c r="KMU193" s="317"/>
      <c r="KMV193" s="381"/>
      <c r="KMW193" s="381"/>
      <c r="KMX193" s="381"/>
      <c r="KMY193" s="318"/>
      <c r="KMZ193" s="318"/>
      <c r="KNA193" s="318"/>
      <c r="KNB193" s="381"/>
      <c r="KNC193" s="318"/>
      <c r="KND193" s="318"/>
      <c r="KNE193" s="318"/>
      <c r="KNF193" s="318"/>
      <c r="KNG193" s="381"/>
      <c r="KNH193" s="316"/>
      <c r="KNI193" s="316"/>
      <c r="KNJ193" s="316"/>
      <c r="KNK193" s="317"/>
      <c r="KNL193" s="381"/>
      <c r="KNM193" s="381"/>
      <c r="KNN193" s="381"/>
      <c r="KNO193" s="318"/>
      <c r="KNP193" s="318"/>
      <c r="KNQ193" s="318"/>
      <c r="KNR193" s="381"/>
      <c r="KNS193" s="318"/>
      <c r="KNT193" s="318"/>
      <c r="KNU193" s="318"/>
      <c r="KNV193" s="318"/>
      <c r="KNW193" s="381"/>
      <c r="KNX193" s="316"/>
      <c r="KNY193" s="316"/>
      <c r="KNZ193" s="316"/>
      <c r="KOA193" s="317"/>
      <c r="KOB193" s="381"/>
      <c r="KOC193" s="381"/>
      <c r="KOD193" s="381"/>
      <c r="KOE193" s="318"/>
      <c r="KOF193" s="318"/>
      <c r="KOG193" s="318"/>
      <c r="KOH193" s="381"/>
      <c r="KOI193" s="318"/>
      <c r="KOJ193" s="318"/>
      <c r="KOK193" s="318"/>
      <c r="KOL193" s="318"/>
      <c r="KOM193" s="381"/>
      <c r="KON193" s="316"/>
      <c r="KOO193" s="316"/>
      <c r="KOP193" s="316"/>
      <c r="KOQ193" s="317"/>
      <c r="KOR193" s="381"/>
      <c r="KOS193" s="381"/>
      <c r="KOT193" s="381"/>
      <c r="KOU193" s="318"/>
      <c r="KOV193" s="318"/>
      <c r="KOW193" s="318"/>
      <c r="KOX193" s="381"/>
      <c r="KOY193" s="318"/>
      <c r="KOZ193" s="318"/>
      <c r="KPA193" s="318"/>
      <c r="KPB193" s="318"/>
      <c r="KPC193" s="381"/>
      <c r="KPD193" s="316"/>
      <c r="KPE193" s="316"/>
      <c r="KPF193" s="316"/>
      <c r="KPG193" s="317"/>
      <c r="KPH193" s="381"/>
      <c r="KPI193" s="381"/>
      <c r="KPJ193" s="381"/>
      <c r="KPK193" s="318"/>
      <c r="KPL193" s="318"/>
      <c r="KPM193" s="318"/>
      <c r="KPN193" s="381"/>
      <c r="KPO193" s="318"/>
      <c r="KPP193" s="318"/>
      <c r="KPQ193" s="318"/>
      <c r="KPR193" s="318"/>
      <c r="KPS193" s="381"/>
      <c r="KPT193" s="316"/>
      <c r="KPU193" s="316"/>
      <c r="KPV193" s="316"/>
      <c r="KPW193" s="317"/>
      <c r="KPX193" s="381"/>
      <c r="KPY193" s="381"/>
      <c r="KPZ193" s="381"/>
      <c r="KQA193" s="318"/>
      <c r="KQB193" s="318"/>
      <c r="KQC193" s="318"/>
      <c r="KQD193" s="381"/>
      <c r="KQE193" s="318"/>
      <c r="KQF193" s="318"/>
      <c r="KQG193" s="318"/>
      <c r="KQH193" s="318"/>
      <c r="KQI193" s="381"/>
      <c r="KQJ193" s="316"/>
      <c r="KQK193" s="316"/>
      <c r="KQL193" s="316"/>
      <c r="KQM193" s="317"/>
      <c r="KQN193" s="381"/>
      <c r="KQO193" s="381"/>
      <c r="KQP193" s="381"/>
      <c r="KQQ193" s="318"/>
      <c r="KQR193" s="318"/>
      <c r="KQS193" s="318"/>
      <c r="KQT193" s="381"/>
      <c r="KQU193" s="318"/>
      <c r="KQV193" s="318"/>
      <c r="KQW193" s="318"/>
      <c r="KQX193" s="318"/>
      <c r="KQY193" s="381"/>
      <c r="KQZ193" s="316"/>
      <c r="KRA193" s="316"/>
      <c r="KRB193" s="316"/>
      <c r="KRC193" s="317"/>
      <c r="KRD193" s="381"/>
      <c r="KRE193" s="381"/>
      <c r="KRF193" s="381"/>
      <c r="KRG193" s="318"/>
      <c r="KRH193" s="318"/>
      <c r="KRI193" s="318"/>
      <c r="KRJ193" s="381"/>
      <c r="KRK193" s="318"/>
      <c r="KRL193" s="318"/>
      <c r="KRM193" s="318"/>
      <c r="KRN193" s="318"/>
      <c r="KRO193" s="381"/>
      <c r="KRP193" s="316"/>
      <c r="KRQ193" s="316"/>
      <c r="KRR193" s="316"/>
      <c r="KRS193" s="317"/>
      <c r="KRT193" s="381"/>
      <c r="KRU193" s="381"/>
      <c r="KRV193" s="381"/>
      <c r="KRW193" s="318"/>
      <c r="KRX193" s="318"/>
      <c r="KRY193" s="318"/>
      <c r="KRZ193" s="381"/>
      <c r="KSA193" s="318"/>
      <c r="KSB193" s="318"/>
      <c r="KSC193" s="318"/>
      <c r="KSD193" s="318"/>
      <c r="KSE193" s="381"/>
      <c r="KSF193" s="316"/>
      <c r="KSG193" s="316"/>
      <c r="KSH193" s="316"/>
      <c r="KSI193" s="317"/>
      <c r="KSJ193" s="381"/>
      <c r="KSK193" s="381"/>
      <c r="KSL193" s="381"/>
      <c r="KSM193" s="318"/>
      <c r="KSN193" s="318"/>
      <c r="KSO193" s="318"/>
      <c r="KSP193" s="381"/>
      <c r="KSQ193" s="318"/>
      <c r="KSR193" s="318"/>
      <c r="KSS193" s="318"/>
      <c r="KST193" s="318"/>
      <c r="KSU193" s="381"/>
      <c r="KSV193" s="316"/>
      <c r="KSW193" s="316"/>
      <c r="KSX193" s="316"/>
      <c r="KSY193" s="317"/>
      <c r="KSZ193" s="381"/>
      <c r="KTA193" s="381"/>
      <c r="KTB193" s="381"/>
      <c r="KTC193" s="318"/>
      <c r="KTD193" s="318"/>
      <c r="KTE193" s="318"/>
      <c r="KTF193" s="381"/>
      <c r="KTG193" s="318"/>
      <c r="KTH193" s="318"/>
      <c r="KTI193" s="318"/>
      <c r="KTJ193" s="318"/>
      <c r="KTK193" s="381"/>
      <c r="KTL193" s="316"/>
      <c r="KTM193" s="316"/>
      <c r="KTN193" s="316"/>
      <c r="KTO193" s="317"/>
      <c r="KTP193" s="381"/>
      <c r="KTQ193" s="381"/>
      <c r="KTR193" s="381"/>
      <c r="KTS193" s="318"/>
      <c r="KTT193" s="318"/>
      <c r="KTU193" s="318"/>
      <c r="KTV193" s="381"/>
      <c r="KTW193" s="318"/>
      <c r="KTX193" s="318"/>
      <c r="KTY193" s="318"/>
      <c r="KTZ193" s="318"/>
      <c r="KUA193" s="381"/>
      <c r="KUB193" s="316"/>
      <c r="KUC193" s="316"/>
      <c r="KUD193" s="316"/>
      <c r="KUE193" s="317"/>
      <c r="KUF193" s="381"/>
      <c r="KUG193" s="381"/>
      <c r="KUH193" s="381"/>
      <c r="KUI193" s="318"/>
      <c r="KUJ193" s="318"/>
      <c r="KUK193" s="318"/>
      <c r="KUL193" s="381"/>
      <c r="KUM193" s="318"/>
      <c r="KUN193" s="318"/>
      <c r="KUO193" s="318"/>
      <c r="KUP193" s="318"/>
      <c r="KUQ193" s="381"/>
      <c r="KUR193" s="316"/>
      <c r="KUS193" s="316"/>
      <c r="KUT193" s="316"/>
      <c r="KUU193" s="317"/>
      <c r="KUV193" s="381"/>
      <c r="KUW193" s="381"/>
      <c r="KUX193" s="381"/>
      <c r="KUY193" s="318"/>
      <c r="KUZ193" s="318"/>
      <c r="KVA193" s="318"/>
      <c r="KVB193" s="381"/>
      <c r="KVC193" s="318"/>
      <c r="KVD193" s="318"/>
      <c r="KVE193" s="318"/>
      <c r="KVF193" s="318"/>
      <c r="KVG193" s="381"/>
      <c r="KVH193" s="316"/>
      <c r="KVI193" s="316"/>
      <c r="KVJ193" s="316"/>
      <c r="KVK193" s="317"/>
      <c r="KVL193" s="381"/>
      <c r="KVM193" s="381"/>
      <c r="KVN193" s="381"/>
      <c r="KVO193" s="318"/>
      <c r="KVP193" s="318"/>
      <c r="KVQ193" s="318"/>
      <c r="KVR193" s="381"/>
      <c r="KVS193" s="318"/>
      <c r="KVT193" s="318"/>
      <c r="KVU193" s="318"/>
      <c r="KVV193" s="318"/>
      <c r="KVW193" s="381"/>
      <c r="KVX193" s="316"/>
      <c r="KVY193" s="316"/>
      <c r="KVZ193" s="316"/>
      <c r="KWA193" s="317"/>
      <c r="KWB193" s="381"/>
      <c r="KWC193" s="381"/>
      <c r="KWD193" s="381"/>
      <c r="KWE193" s="318"/>
      <c r="KWF193" s="318"/>
      <c r="KWG193" s="318"/>
      <c r="KWH193" s="381"/>
      <c r="KWI193" s="318"/>
      <c r="KWJ193" s="318"/>
      <c r="KWK193" s="318"/>
      <c r="KWL193" s="318"/>
      <c r="KWM193" s="381"/>
      <c r="KWN193" s="316"/>
      <c r="KWO193" s="316"/>
      <c r="KWP193" s="316"/>
      <c r="KWQ193" s="317"/>
      <c r="KWR193" s="381"/>
      <c r="KWS193" s="381"/>
      <c r="KWT193" s="381"/>
      <c r="KWU193" s="318"/>
      <c r="KWV193" s="318"/>
      <c r="KWW193" s="318"/>
      <c r="KWX193" s="381"/>
      <c r="KWY193" s="318"/>
      <c r="KWZ193" s="318"/>
      <c r="KXA193" s="318"/>
      <c r="KXB193" s="318"/>
      <c r="KXC193" s="381"/>
      <c r="KXD193" s="316"/>
      <c r="KXE193" s="316"/>
      <c r="KXF193" s="316"/>
      <c r="KXG193" s="317"/>
      <c r="KXH193" s="381"/>
      <c r="KXI193" s="381"/>
      <c r="KXJ193" s="381"/>
      <c r="KXK193" s="318"/>
      <c r="KXL193" s="318"/>
      <c r="KXM193" s="318"/>
      <c r="KXN193" s="381"/>
      <c r="KXO193" s="318"/>
      <c r="KXP193" s="318"/>
      <c r="KXQ193" s="318"/>
      <c r="KXR193" s="318"/>
      <c r="KXS193" s="381"/>
      <c r="KXT193" s="316"/>
      <c r="KXU193" s="316"/>
      <c r="KXV193" s="316"/>
      <c r="KXW193" s="317"/>
      <c r="KXX193" s="381"/>
      <c r="KXY193" s="381"/>
      <c r="KXZ193" s="381"/>
      <c r="KYA193" s="318"/>
      <c r="KYB193" s="318"/>
      <c r="KYC193" s="318"/>
      <c r="KYD193" s="381"/>
      <c r="KYE193" s="318"/>
      <c r="KYF193" s="318"/>
      <c r="KYG193" s="318"/>
      <c r="KYH193" s="318"/>
      <c r="KYI193" s="381"/>
      <c r="KYJ193" s="316"/>
      <c r="KYK193" s="316"/>
      <c r="KYL193" s="316"/>
      <c r="KYM193" s="317"/>
      <c r="KYN193" s="381"/>
      <c r="KYO193" s="381"/>
      <c r="KYP193" s="381"/>
      <c r="KYQ193" s="318"/>
      <c r="KYR193" s="318"/>
      <c r="KYS193" s="318"/>
      <c r="KYT193" s="381"/>
      <c r="KYU193" s="318"/>
      <c r="KYV193" s="318"/>
      <c r="KYW193" s="318"/>
      <c r="KYX193" s="318"/>
      <c r="KYY193" s="381"/>
      <c r="KYZ193" s="316"/>
      <c r="KZA193" s="316"/>
      <c r="KZB193" s="316"/>
      <c r="KZC193" s="317"/>
      <c r="KZD193" s="381"/>
      <c r="KZE193" s="381"/>
      <c r="KZF193" s="381"/>
      <c r="KZG193" s="318"/>
      <c r="KZH193" s="318"/>
      <c r="KZI193" s="318"/>
      <c r="KZJ193" s="381"/>
      <c r="KZK193" s="318"/>
      <c r="KZL193" s="318"/>
      <c r="KZM193" s="318"/>
      <c r="KZN193" s="318"/>
      <c r="KZO193" s="381"/>
      <c r="KZP193" s="316"/>
      <c r="KZQ193" s="316"/>
      <c r="KZR193" s="316"/>
      <c r="KZS193" s="317"/>
      <c r="KZT193" s="381"/>
      <c r="KZU193" s="381"/>
      <c r="KZV193" s="381"/>
      <c r="KZW193" s="318"/>
      <c r="KZX193" s="318"/>
      <c r="KZY193" s="318"/>
      <c r="KZZ193" s="381"/>
      <c r="LAA193" s="318"/>
      <c r="LAB193" s="318"/>
      <c r="LAC193" s="318"/>
      <c r="LAD193" s="318"/>
      <c r="LAE193" s="381"/>
      <c r="LAF193" s="316"/>
      <c r="LAG193" s="316"/>
      <c r="LAH193" s="316"/>
      <c r="LAI193" s="317"/>
      <c r="LAJ193" s="381"/>
      <c r="LAK193" s="381"/>
      <c r="LAL193" s="381"/>
      <c r="LAM193" s="318"/>
      <c r="LAN193" s="318"/>
      <c r="LAO193" s="318"/>
      <c r="LAP193" s="381"/>
      <c r="LAQ193" s="318"/>
      <c r="LAR193" s="318"/>
      <c r="LAS193" s="318"/>
      <c r="LAT193" s="318"/>
      <c r="LAU193" s="381"/>
      <c r="LAV193" s="316"/>
      <c r="LAW193" s="316"/>
      <c r="LAX193" s="316"/>
      <c r="LAY193" s="317"/>
      <c r="LAZ193" s="381"/>
      <c r="LBA193" s="381"/>
      <c r="LBB193" s="381"/>
      <c r="LBC193" s="318"/>
      <c r="LBD193" s="318"/>
      <c r="LBE193" s="318"/>
      <c r="LBF193" s="381"/>
      <c r="LBG193" s="318"/>
      <c r="LBH193" s="318"/>
      <c r="LBI193" s="318"/>
      <c r="LBJ193" s="318"/>
      <c r="LBK193" s="381"/>
      <c r="LBL193" s="316"/>
      <c r="LBM193" s="316"/>
      <c r="LBN193" s="316"/>
      <c r="LBO193" s="317"/>
      <c r="LBP193" s="381"/>
      <c r="LBQ193" s="381"/>
      <c r="LBR193" s="381"/>
      <c r="LBS193" s="318"/>
      <c r="LBT193" s="318"/>
      <c r="LBU193" s="318"/>
      <c r="LBV193" s="381"/>
      <c r="LBW193" s="318"/>
      <c r="LBX193" s="318"/>
      <c r="LBY193" s="318"/>
      <c r="LBZ193" s="318"/>
      <c r="LCA193" s="381"/>
      <c r="LCB193" s="316"/>
      <c r="LCC193" s="316"/>
      <c r="LCD193" s="316"/>
      <c r="LCE193" s="317"/>
      <c r="LCF193" s="381"/>
      <c r="LCG193" s="381"/>
      <c r="LCH193" s="381"/>
      <c r="LCI193" s="318"/>
      <c r="LCJ193" s="318"/>
      <c r="LCK193" s="318"/>
      <c r="LCL193" s="381"/>
      <c r="LCM193" s="318"/>
      <c r="LCN193" s="318"/>
      <c r="LCO193" s="318"/>
      <c r="LCP193" s="318"/>
      <c r="LCQ193" s="381"/>
      <c r="LCR193" s="316"/>
      <c r="LCS193" s="316"/>
      <c r="LCT193" s="316"/>
      <c r="LCU193" s="317"/>
      <c r="LCV193" s="381"/>
      <c r="LCW193" s="381"/>
      <c r="LCX193" s="381"/>
      <c r="LCY193" s="318"/>
      <c r="LCZ193" s="318"/>
      <c r="LDA193" s="318"/>
      <c r="LDB193" s="381"/>
      <c r="LDC193" s="318"/>
      <c r="LDD193" s="318"/>
      <c r="LDE193" s="318"/>
      <c r="LDF193" s="318"/>
      <c r="LDG193" s="381"/>
      <c r="LDH193" s="316"/>
      <c r="LDI193" s="316"/>
      <c r="LDJ193" s="316"/>
      <c r="LDK193" s="317"/>
      <c r="LDL193" s="381"/>
      <c r="LDM193" s="381"/>
      <c r="LDN193" s="381"/>
      <c r="LDO193" s="318"/>
      <c r="LDP193" s="318"/>
      <c r="LDQ193" s="318"/>
      <c r="LDR193" s="381"/>
      <c r="LDS193" s="318"/>
      <c r="LDT193" s="318"/>
      <c r="LDU193" s="318"/>
      <c r="LDV193" s="318"/>
      <c r="LDW193" s="381"/>
      <c r="LDX193" s="316"/>
      <c r="LDY193" s="316"/>
      <c r="LDZ193" s="316"/>
      <c r="LEA193" s="317"/>
      <c r="LEB193" s="381"/>
      <c r="LEC193" s="381"/>
      <c r="LED193" s="381"/>
      <c r="LEE193" s="318"/>
      <c r="LEF193" s="318"/>
      <c r="LEG193" s="318"/>
      <c r="LEH193" s="381"/>
      <c r="LEI193" s="318"/>
      <c r="LEJ193" s="318"/>
      <c r="LEK193" s="318"/>
      <c r="LEL193" s="318"/>
      <c r="LEM193" s="381"/>
      <c r="LEN193" s="316"/>
      <c r="LEO193" s="316"/>
      <c r="LEP193" s="316"/>
      <c r="LEQ193" s="317"/>
      <c r="LER193" s="381"/>
      <c r="LES193" s="381"/>
      <c r="LET193" s="381"/>
      <c r="LEU193" s="318"/>
      <c r="LEV193" s="318"/>
      <c r="LEW193" s="318"/>
      <c r="LEX193" s="381"/>
      <c r="LEY193" s="318"/>
      <c r="LEZ193" s="318"/>
      <c r="LFA193" s="318"/>
      <c r="LFB193" s="318"/>
      <c r="LFC193" s="381"/>
      <c r="LFD193" s="316"/>
      <c r="LFE193" s="316"/>
      <c r="LFF193" s="316"/>
      <c r="LFG193" s="317"/>
      <c r="LFH193" s="381"/>
      <c r="LFI193" s="381"/>
      <c r="LFJ193" s="381"/>
      <c r="LFK193" s="318"/>
      <c r="LFL193" s="318"/>
      <c r="LFM193" s="318"/>
      <c r="LFN193" s="381"/>
      <c r="LFO193" s="318"/>
      <c r="LFP193" s="318"/>
      <c r="LFQ193" s="318"/>
      <c r="LFR193" s="318"/>
      <c r="LFS193" s="381"/>
      <c r="LFT193" s="316"/>
      <c r="LFU193" s="316"/>
      <c r="LFV193" s="316"/>
      <c r="LFW193" s="317"/>
      <c r="LFX193" s="381"/>
      <c r="LFY193" s="381"/>
      <c r="LFZ193" s="381"/>
      <c r="LGA193" s="318"/>
      <c r="LGB193" s="318"/>
      <c r="LGC193" s="318"/>
      <c r="LGD193" s="381"/>
      <c r="LGE193" s="318"/>
      <c r="LGF193" s="318"/>
      <c r="LGG193" s="318"/>
      <c r="LGH193" s="318"/>
      <c r="LGI193" s="381"/>
      <c r="LGJ193" s="316"/>
      <c r="LGK193" s="316"/>
      <c r="LGL193" s="316"/>
      <c r="LGM193" s="317"/>
      <c r="LGN193" s="381"/>
      <c r="LGO193" s="381"/>
      <c r="LGP193" s="381"/>
      <c r="LGQ193" s="318"/>
      <c r="LGR193" s="318"/>
      <c r="LGS193" s="318"/>
      <c r="LGT193" s="381"/>
      <c r="LGU193" s="318"/>
      <c r="LGV193" s="318"/>
      <c r="LGW193" s="318"/>
      <c r="LGX193" s="318"/>
      <c r="LGY193" s="381"/>
      <c r="LGZ193" s="316"/>
      <c r="LHA193" s="316"/>
      <c r="LHB193" s="316"/>
      <c r="LHC193" s="317"/>
      <c r="LHD193" s="381"/>
      <c r="LHE193" s="381"/>
      <c r="LHF193" s="381"/>
      <c r="LHG193" s="318"/>
      <c r="LHH193" s="318"/>
      <c r="LHI193" s="318"/>
      <c r="LHJ193" s="381"/>
      <c r="LHK193" s="318"/>
      <c r="LHL193" s="318"/>
      <c r="LHM193" s="318"/>
      <c r="LHN193" s="318"/>
      <c r="LHO193" s="381"/>
      <c r="LHP193" s="316"/>
      <c r="LHQ193" s="316"/>
      <c r="LHR193" s="316"/>
      <c r="LHS193" s="317"/>
      <c r="LHT193" s="381"/>
      <c r="LHU193" s="381"/>
      <c r="LHV193" s="381"/>
      <c r="LHW193" s="318"/>
      <c r="LHX193" s="318"/>
      <c r="LHY193" s="318"/>
      <c r="LHZ193" s="381"/>
      <c r="LIA193" s="318"/>
      <c r="LIB193" s="318"/>
      <c r="LIC193" s="318"/>
      <c r="LID193" s="318"/>
      <c r="LIE193" s="381"/>
      <c r="LIF193" s="316"/>
      <c r="LIG193" s="316"/>
      <c r="LIH193" s="316"/>
      <c r="LII193" s="317"/>
      <c r="LIJ193" s="381"/>
      <c r="LIK193" s="381"/>
      <c r="LIL193" s="381"/>
      <c r="LIM193" s="318"/>
      <c r="LIN193" s="318"/>
      <c r="LIO193" s="318"/>
      <c r="LIP193" s="381"/>
      <c r="LIQ193" s="318"/>
      <c r="LIR193" s="318"/>
      <c r="LIS193" s="318"/>
      <c r="LIT193" s="318"/>
      <c r="LIU193" s="381"/>
      <c r="LIV193" s="316"/>
      <c r="LIW193" s="316"/>
      <c r="LIX193" s="316"/>
      <c r="LIY193" s="317"/>
      <c r="LIZ193" s="381"/>
      <c r="LJA193" s="381"/>
      <c r="LJB193" s="381"/>
      <c r="LJC193" s="318"/>
      <c r="LJD193" s="318"/>
      <c r="LJE193" s="318"/>
      <c r="LJF193" s="381"/>
      <c r="LJG193" s="318"/>
      <c r="LJH193" s="318"/>
      <c r="LJI193" s="318"/>
      <c r="LJJ193" s="318"/>
      <c r="LJK193" s="381"/>
      <c r="LJL193" s="316"/>
      <c r="LJM193" s="316"/>
      <c r="LJN193" s="316"/>
      <c r="LJO193" s="317"/>
      <c r="LJP193" s="381"/>
      <c r="LJQ193" s="381"/>
      <c r="LJR193" s="381"/>
      <c r="LJS193" s="318"/>
      <c r="LJT193" s="318"/>
      <c r="LJU193" s="318"/>
      <c r="LJV193" s="381"/>
      <c r="LJW193" s="318"/>
      <c r="LJX193" s="318"/>
      <c r="LJY193" s="318"/>
      <c r="LJZ193" s="318"/>
      <c r="LKA193" s="381"/>
      <c r="LKB193" s="316"/>
      <c r="LKC193" s="316"/>
      <c r="LKD193" s="316"/>
      <c r="LKE193" s="317"/>
      <c r="LKF193" s="381"/>
      <c r="LKG193" s="381"/>
      <c r="LKH193" s="381"/>
      <c r="LKI193" s="318"/>
      <c r="LKJ193" s="318"/>
      <c r="LKK193" s="318"/>
      <c r="LKL193" s="381"/>
      <c r="LKM193" s="318"/>
      <c r="LKN193" s="318"/>
      <c r="LKO193" s="318"/>
      <c r="LKP193" s="318"/>
      <c r="LKQ193" s="381"/>
      <c r="LKR193" s="316"/>
      <c r="LKS193" s="316"/>
      <c r="LKT193" s="316"/>
      <c r="LKU193" s="317"/>
      <c r="LKV193" s="381"/>
      <c r="LKW193" s="381"/>
      <c r="LKX193" s="381"/>
      <c r="LKY193" s="318"/>
      <c r="LKZ193" s="318"/>
      <c r="LLA193" s="318"/>
      <c r="LLB193" s="381"/>
      <c r="LLC193" s="318"/>
      <c r="LLD193" s="318"/>
      <c r="LLE193" s="318"/>
      <c r="LLF193" s="318"/>
      <c r="LLG193" s="381"/>
      <c r="LLH193" s="316"/>
      <c r="LLI193" s="316"/>
      <c r="LLJ193" s="316"/>
      <c r="LLK193" s="317"/>
      <c r="LLL193" s="381"/>
      <c r="LLM193" s="381"/>
      <c r="LLN193" s="381"/>
      <c r="LLO193" s="318"/>
      <c r="LLP193" s="318"/>
      <c r="LLQ193" s="318"/>
      <c r="LLR193" s="381"/>
      <c r="LLS193" s="318"/>
      <c r="LLT193" s="318"/>
      <c r="LLU193" s="318"/>
      <c r="LLV193" s="318"/>
      <c r="LLW193" s="381"/>
      <c r="LLX193" s="316"/>
      <c r="LLY193" s="316"/>
      <c r="LLZ193" s="316"/>
      <c r="LMA193" s="317"/>
      <c r="LMB193" s="381"/>
      <c r="LMC193" s="381"/>
      <c r="LMD193" s="381"/>
      <c r="LME193" s="318"/>
      <c r="LMF193" s="318"/>
      <c r="LMG193" s="318"/>
      <c r="LMH193" s="381"/>
      <c r="LMI193" s="318"/>
      <c r="LMJ193" s="318"/>
      <c r="LMK193" s="318"/>
      <c r="LML193" s="318"/>
      <c r="LMM193" s="381"/>
      <c r="LMN193" s="316"/>
      <c r="LMO193" s="316"/>
      <c r="LMP193" s="316"/>
      <c r="LMQ193" s="317"/>
      <c r="LMR193" s="381"/>
      <c r="LMS193" s="381"/>
      <c r="LMT193" s="381"/>
      <c r="LMU193" s="318"/>
      <c r="LMV193" s="318"/>
      <c r="LMW193" s="318"/>
      <c r="LMX193" s="381"/>
      <c r="LMY193" s="318"/>
      <c r="LMZ193" s="318"/>
      <c r="LNA193" s="318"/>
      <c r="LNB193" s="318"/>
      <c r="LNC193" s="381"/>
      <c r="LND193" s="316"/>
      <c r="LNE193" s="316"/>
      <c r="LNF193" s="316"/>
      <c r="LNG193" s="317"/>
      <c r="LNH193" s="381"/>
      <c r="LNI193" s="381"/>
      <c r="LNJ193" s="381"/>
      <c r="LNK193" s="318"/>
      <c r="LNL193" s="318"/>
      <c r="LNM193" s="318"/>
      <c r="LNN193" s="381"/>
      <c r="LNO193" s="318"/>
      <c r="LNP193" s="318"/>
      <c r="LNQ193" s="318"/>
      <c r="LNR193" s="318"/>
      <c r="LNS193" s="381"/>
      <c r="LNT193" s="316"/>
      <c r="LNU193" s="316"/>
      <c r="LNV193" s="316"/>
      <c r="LNW193" s="317"/>
      <c r="LNX193" s="381"/>
      <c r="LNY193" s="381"/>
      <c r="LNZ193" s="381"/>
      <c r="LOA193" s="318"/>
      <c r="LOB193" s="318"/>
      <c r="LOC193" s="318"/>
      <c r="LOD193" s="381"/>
      <c r="LOE193" s="318"/>
      <c r="LOF193" s="318"/>
      <c r="LOG193" s="318"/>
      <c r="LOH193" s="318"/>
      <c r="LOI193" s="381"/>
      <c r="LOJ193" s="316"/>
      <c r="LOK193" s="316"/>
      <c r="LOL193" s="316"/>
      <c r="LOM193" s="317"/>
      <c r="LON193" s="381"/>
      <c r="LOO193" s="381"/>
      <c r="LOP193" s="381"/>
      <c r="LOQ193" s="318"/>
      <c r="LOR193" s="318"/>
      <c r="LOS193" s="318"/>
      <c r="LOT193" s="381"/>
      <c r="LOU193" s="318"/>
      <c r="LOV193" s="318"/>
      <c r="LOW193" s="318"/>
      <c r="LOX193" s="318"/>
      <c r="LOY193" s="381"/>
      <c r="LOZ193" s="316"/>
      <c r="LPA193" s="316"/>
      <c r="LPB193" s="316"/>
      <c r="LPC193" s="317"/>
      <c r="LPD193" s="381"/>
      <c r="LPE193" s="381"/>
      <c r="LPF193" s="381"/>
      <c r="LPG193" s="318"/>
      <c r="LPH193" s="318"/>
      <c r="LPI193" s="318"/>
      <c r="LPJ193" s="381"/>
      <c r="LPK193" s="318"/>
      <c r="LPL193" s="318"/>
      <c r="LPM193" s="318"/>
      <c r="LPN193" s="318"/>
      <c r="LPO193" s="381"/>
      <c r="LPP193" s="316"/>
      <c r="LPQ193" s="316"/>
      <c r="LPR193" s="316"/>
      <c r="LPS193" s="317"/>
      <c r="LPT193" s="381"/>
      <c r="LPU193" s="381"/>
      <c r="LPV193" s="381"/>
      <c r="LPW193" s="318"/>
      <c r="LPX193" s="318"/>
      <c r="LPY193" s="318"/>
      <c r="LPZ193" s="381"/>
      <c r="LQA193" s="318"/>
      <c r="LQB193" s="318"/>
      <c r="LQC193" s="318"/>
      <c r="LQD193" s="318"/>
      <c r="LQE193" s="381"/>
      <c r="LQF193" s="316"/>
      <c r="LQG193" s="316"/>
      <c r="LQH193" s="316"/>
      <c r="LQI193" s="317"/>
      <c r="LQJ193" s="381"/>
      <c r="LQK193" s="381"/>
      <c r="LQL193" s="381"/>
      <c r="LQM193" s="318"/>
      <c r="LQN193" s="318"/>
      <c r="LQO193" s="318"/>
      <c r="LQP193" s="381"/>
      <c r="LQQ193" s="318"/>
      <c r="LQR193" s="318"/>
      <c r="LQS193" s="318"/>
      <c r="LQT193" s="318"/>
      <c r="LQU193" s="381"/>
      <c r="LQV193" s="316"/>
      <c r="LQW193" s="316"/>
      <c r="LQX193" s="316"/>
      <c r="LQY193" s="317"/>
      <c r="LQZ193" s="381"/>
      <c r="LRA193" s="381"/>
      <c r="LRB193" s="381"/>
      <c r="LRC193" s="318"/>
      <c r="LRD193" s="318"/>
      <c r="LRE193" s="318"/>
      <c r="LRF193" s="381"/>
      <c r="LRG193" s="318"/>
      <c r="LRH193" s="318"/>
      <c r="LRI193" s="318"/>
      <c r="LRJ193" s="318"/>
      <c r="LRK193" s="381"/>
      <c r="LRL193" s="316"/>
      <c r="LRM193" s="316"/>
      <c r="LRN193" s="316"/>
      <c r="LRO193" s="317"/>
      <c r="LRP193" s="381"/>
      <c r="LRQ193" s="381"/>
      <c r="LRR193" s="381"/>
      <c r="LRS193" s="318"/>
      <c r="LRT193" s="318"/>
      <c r="LRU193" s="318"/>
      <c r="LRV193" s="381"/>
      <c r="LRW193" s="318"/>
      <c r="LRX193" s="318"/>
      <c r="LRY193" s="318"/>
      <c r="LRZ193" s="318"/>
      <c r="LSA193" s="381"/>
      <c r="LSB193" s="316"/>
      <c r="LSC193" s="316"/>
      <c r="LSD193" s="316"/>
      <c r="LSE193" s="317"/>
      <c r="LSF193" s="381"/>
      <c r="LSG193" s="381"/>
      <c r="LSH193" s="381"/>
      <c r="LSI193" s="318"/>
      <c r="LSJ193" s="318"/>
      <c r="LSK193" s="318"/>
      <c r="LSL193" s="381"/>
      <c r="LSM193" s="318"/>
      <c r="LSN193" s="318"/>
      <c r="LSO193" s="318"/>
      <c r="LSP193" s="318"/>
      <c r="LSQ193" s="381"/>
      <c r="LSR193" s="316"/>
      <c r="LSS193" s="316"/>
      <c r="LST193" s="316"/>
      <c r="LSU193" s="317"/>
      <c r="LSV193" s="381"/>
      <c r="LSW193" s="381"/>
      <c r="LSX193" s="381"/>
      <c r="LSY193" s="318"/>
      <c r="LSZ193" s="318"/>
      <c r="LTA193" s="318"/>
      <c r="LTB193" s="381"/>
      <c r="LTC193" s="318"/>
      <c r="LTD193" s="318"/>
      <c r="LTE193" s="318"/>
      <c r="LTF193" s="318"/>
      <c r="LTG193" s="381"/>
      <c r="LTH193" s="316"/>
      <c r="LTI193" s="316"/>
      <c r="LTJ193" s="316"/>
      <c r="LTK193" s="317"/>
      <c r="LTL193" s="381"/>
      <c r="LTM193" s="381"/>
      <c r="LTN193" s="381"/>
      <c r="LTO193" s="318"/>
      <c r="LTP193" s="318"/>
      <c r="LTQ193" s="318"/>
      <c r="LTR193" s="381"/>
      <c r="LTS193" s="318"/>
      <c r="LTT193" s="318"/>
      <c r="LTU193" s="318"/>
      <c r="LTV193" s="318"/>
      <c r="LTW193" s="381"/>
      <c r="LTX193" s="316"/>
      <c r="LTY193" s="316"/>
      <c r="LTZ193" s="316"/>
      <c r="LUA193" s="317"/>
      <c r="LUB193" s="381"/>
      <c r="LUC193" s="381"/>
      <c r="LUD193" s="381"/>
      <c r="LUE193" s="318"/>
      <c r="LUF193" s="318"/>
      <c r="LUG193" s="318"/>
      <c r="LUH193" s="381"/>
      <c r="LUI193" s="318"/>
      <c r="LUJ193" s="318"/>
      <c r="LUK193" s="318"/>
      <c r="LUL193" s="318"/>
      <c r="LUM193" s="381"/>
      <c r="LUN193" s="316"/>
      <c r="LUO193" s="316"/>
      <c r="LUP193" s="316"/>
      <c r="LUQ193" s="317"/>
      <c r="LUR193" s="381"/>
      <c r="LUS193" s="381"/>
      <c r="LUT193" s="381"/>
      <c r="LUU193" s="318"/>
      <c r="LUV193" s="318"/>
      <c r="LUW193" s="318"/>
      <c r="LUX193" s="381"/>
      <c r="LUY193" s="318"/>
      <c r="LUZ193" s="318"/>
      <c r="LVA193" s="318"/>
      <c r="LVB193" s="318"/>
      <c r="LVC193" s="381"/>
      <c r="LVD193" s="316"/>
      <c r="LVE193" s="316"/>
      <c r="LVF193" s="316"/>
      <c r="LVG193" s="317"/>
      <c r="LVH193" s="381"/>
      <c r="LVI193" s="381"/>
      <c r="LVJ193" s="381"/>
      <c r="LVK193" s="318"/>
      <c r="LVL193" s="318"/>
      <c r="LVM193" s="318"/>
      <c r="LVN193" s="381"/>
      <c r="LVO193" s="318"/>
      <c r="LVP193" s="318"/>
      <c r="LVQ193" s="318"/>
      <c r="LVR193" s="318"/>
      <c r="LVS193" s="381"/>
      <c r="LVT193" s="316"/>
      <c r="LVU193" s="316"/>
      <c r="LVV193" s="316"/>
      <c r="LVW193" s="317"/>
      <c r="LVX193" s="381"/>
      <c r="LVY193" s="381"/>
      <c r="LVZ193" s="381"/>
      <c r="LWA193" s="318"/>
      <c r="LWB193" s="318"/>
      <c r="LWC193" s="318"/>
      <c r="LWD193" s="381"/>
      <c r="LWE193" s="318"/>
      <c r="LWF193" s="318"/>
      <c r="LWG193" s="318"/>
      <c r="LWH193" s="318"/>
      <c r="LWI193" s="381"/>
      <c r="LWJ193" s="316"/>
      <c r="LWK193" s="316"/>
      <c r="LWL193" s="316"/>
      <c r="LWM193" s="317"/>
      <c r="LWN193" s="381"/>
      <c r="LWO193" s="381"/>
      <c r="LWP193" s="381"/>
      <c r="LWQ193" s="318"/>
      <c r="LWR193" s="318"/>
      <c r="LWS193" s="318"/>
      <c r="LWT193" s="381"/>
      <c r="LWU193" s="318"/>
      <c r="LWV193" s="318"/>
      <c r="LWW193" s="318"/>
      <c r="LWX193" s="318"/>
      <c r="LWY193" s="381"/>
      <c r="LWZ193" s="316"/>
      <c r="LXA193" s="316"/>
      <c r="LXB193" s="316"/>
      <c r="LXC193" s="317"/>
      <c r="LXD193" s="381"/>
      <c r="LXE193" s="381"/>
      <c r="LXF193" s="381"/>
      <c r="LXG193" s="318"/>
      <c r="LXH193" s="318"/>
      <c r="LXI193" s="318"/>
      <c r="LXJ193" s="381"/>
      <c r="LXK193" s="318"/>
      <c r="LXL193" s="318"/>
      <c r="LXM193" s="318"/>
      <c r="LXN193" s="318"/>
      <c r="LXO193" s="381"/>
      <c r="LXP193" s="316"/>
      <c r="LXQ193" s="316"/>
      <c r="LXR193" s="316"/>
      <c r="LXS193" s="317"/>
      <c r="LXT193" s="381"/>
      <c r="LXU193" s="381"/>
      <c r="LXV193" s="381"/>
      <c r="LXW193" s="318"/>
      <c r="LXX193" s="318"/>
      <c r="LXY193" s="318"/>
      <c r="LXZ193" s="381"/>
      <c r="LYA193" s="318"/>
      <c r="LYB193" s="318"/>
      <c r="LYC193" s="318"/>
      <c r="LYD193" s="318"/>
      <c r="LYE193" s="381"/>
      <c r="LYF193" s="316"/>
      <c r="LYG193" s="316"/>
      <c r="LYH193" s="316"/>
      <c r="LYI193" s="317"/>
      <c r="LYJ193" s="381"/>
      <c r="LYK193" s="381"/>
      <c r="LYL193" s="381"/>
      <c r="LYM193" s="318"/>
      <c r="LYN193" s="318"/>
      <c r="LYO193" s="318"/>
      <c r="LYP193" s="381"/>
      <c r="LYQ193" s="318"/>
      <c r="LYR193" s="318"/>
      <c r="LYS193" s="318"/>
      <c r="LYT193" s="318"/>
      <c r="LYU193" s="381"/>
      <c r="LYV193" s="316"/>
      <c r="LYW193" s="316"/>
      <c r="LYX193" s="316"/>
      <c r="LYY193" s="317"/>
      <c r="LYZ193" s="381"/>
      <c r="LZA193" s="381"/>
      <c r="LZB193" s="381"/>
      <c r="LZC193" s="318"/>
      <c r="LZD193" s="318"/>
      <c r="LZE193" s="318"/>
      <c r="LZF193" s="381"/>
      <c r="LZG193" s="318"/>
      <c r="LZH193" s="318"/>
      <c r="LZI193" s="318"/>
      <c r="LZJ193" s="318"/>
      <c r="LZK193" s="381"/>
      <c r="LZL193" s="316"/>
      <c r="LZM193" s="316"/>
      <c r="LZN193" s="316"/>
      <c r="LZO193" s="317"/>
      <c r="LZP193" s="381"/>
      <c r="LZQ193" s="381"/>
      <c r="LZR193" s="381"/>
      <c r="LZS193" s="318"/>
      <c r="LZT193" s="318"/>
      <c r="LZU193" s="318"/>
      <c r="LZV193" s="381"/>
      <c r="LZW193" s="318"/>
      <c r="LZX193" s="318"/>
      <c r="LZY193" s="318"/>
      <c r="LZZ193" s="318"/>
      <c r="MAA193" s="381"/>
      <c r="MAB193" s="316"/>
      <c r="MAC193" s="316"/>
      <c r="MAD193" s="316"/>
      <c r="MAE193" s="317"/>
      <c r="MAF193" s="381"/>
      <c r="MAG193" s="381"/>
      <c r="MAH193" s="381"/>
      <c r="MAI193" s="318"/>
      <c r="MAJ193" s="318"/>
      <c r="MAK193" s="318"/>
      <c r="MAL193" s="381"/>
      <c r="MAM193" s="318"/>
      <c r="MAN193" s="318"/>
      <c r="MAO193" s="318"/>
      <c r="MAP193" s="318"/>
      <c r="MAQ193" s="381"/>
      <c r="MAR193" s="316"/>
      <c r="MAS193" s="316"/>
      <c r="MAT193" s="316"/>
      <c r="MAU193" s="317"/>
      <c r="MAV193" s="381"/>
      <c r="MAW193" s="381"/>
      <c r="MAX193" s="381"/>
      <c r="MAY193" s="318"/>
      <c r="MAZ193" s="318"/>
      <c r="MBA193" s="318"/>
      <c r="MBB193" s="381"/>
      <c r="MBC193" s="318"/>
      <c r="MBD193" s="318"/>
      <c r="MBE193" s="318"/>
      <c r="MBF193" s="318"/>
      <c r="MBG193" s="381"/>
      <c r="MBH193" s="316"/>
      <c r="MBI193" s="316"/>
      <c r="MBJ193" s="316"/>
      <c r="MBK193" s="317"/>
      <c r="MBL193" s="381"/>
      <c r="MBM193" s="381"/>
      <c r="MBN193" s="381"/>
      <c r="MBO193" s="318"/>
      <c r="MBP193" s="318"/>
      <c r="MBQ193" s="318"/>
      <c r="MBR193" s="381"/>
      <c r="MBS193" s="318"/>
      <c r="MBT193" s="318"/>
      <c r="MBU193" s="318"/>
      <c r="MBV193" s="318"/>
      <c r="MBW193" s="381"/>
      <c r="MBX193" s="316"/>
      <c r="MBY193" s="316"/>
      <c r="MBZ193" s="316"/>
      <c r="MCA193" s="317"/>
      <c r="MCB193" s="381"/>
      <c r="MCC193" s="381"/>
      <c r="MCD193" s="381"/>
      <c r="MCE193" s="318"/>
      <c r="MCF193" s="318"/>
      <c r="MCG193" s="318"/>
      <c r="MCH193" s="381"/>
      <c r="MCI193" s="318"/>
      <c r="MCJ193" s="318"/>
      <c r="MCK193" s="318"/>
      <c r="MCL193" s="318"/>
      <c r="MCM193" s="381"/>
      <c r="MCN193" s="316"/>
      <c r="MCO193" s="316"/>
      <c r="MCP193" s="316"/>
      <c r="MCQ193" s="317"/>
      <c r="MCR193" s="381"/>
      <c r="MCS193" s="381"/>
      <c r="MCT193" s="381"/>
      <c r="MCU193" s="318"/>
      <c r="MCV193" s="318"/>
      <c r="MCW193" s="318"/>
      <c r="MCX193" s="381"/>
      <c r="MCY193" s="318"/>
      <c r="MCZ193" s="318"/>
      <c r="MDA193" s="318"/>
      <c r="MDB193" s="318"/>
      <c r="MDC193" s="381"/>
      <c r="MDD193" s="316"/>
      <c r="MDE193" s="316"/>
      <c r="MDF193" s="316"/>
      <c r="MDG193" s="317"/>
      <c r="MDH193" s="381"/>
      <c r="MDI193" s="381"/>
      <c r="MDJ193" s="381"/>
      <c r="MDK193" s="318"/>
      <c r="MDL193" s="318"/>
      <c r="MDM193" s="318"/>
      <c r="MDN193" s="381"/>
      <c r="MDO193" s="318"/>
      <c r="MDP193" s="318"/>
      <c r="MDQ193" s="318"/>
      <c r="MDR193" s="318"/>
      <c r="MDS193" s="381"/>
      <c r="MDT193" s="316"/>
      <c r="MDU193" s="316"/>
      <c r="MDV193" s="316"/>
      <c r="MDW193" s="317"/>
      <c r="MDX193" s="381"/>
      <c r="MDY193" s="381"/>
      <c r="MDZ193" s="381"/>
      <c r="MEA193" s="318"/>
      <c r="MEB193" s="318"/>
      <c r="MEC193" s="318"/>
      <c r="MED193" s="381"/>
      <c r="MEE193" s="318"/>
      <c r="MEF193" s="318"/>
      <c r="MEG193" s="318"/>
      <c r="MEH193" s="318"/>
      <c r="MEI193" s="381"/>
      <c r="MEJ193" s="316"/>
      <c r="MEK193" s="316"/>
      <c r="MEL193" s="316"/>
      <c r="MEM193" s="317"/>
      <c r="MEN193" s="381"/>
      <c r="MEO193" s="381"/>
      <c r="MEP193" s="381"/>
      <c r="MEQ193" s="318"/>
      <c r="MER193" s="318"/>
      <c r="MES193" s="318"/>
      <c r="MET193" s="381"/>
      <c r="MEU193" s="318"/>
      <c r="MEV193" s="318"/>
      <c r="MEW193" s="318"/>
      <c r="MEX193" s="318"/>
      <c r="MEY193" s="381"/>
      <c r="MEZ193" s="316"/>
      <c r="MFA193" s="316"/>
      <c r="MFB193" s="316"/>
      <c r="MFC193" s="317"/>
      <c r="MFD193" s="381"/>
      <c r="MFE193" s="381"/>
      <c r="MFF193" s="381"/>
      <c r="MFG193" s="318"/>
      <c r="MFH193" s="318"/>
      <c r="MFI193" s="318"/>
      <c r="MFJ193" s="381"/>
      <c r="MFK193" s="318"/>
      <c r="MFL193" s="318"/>
      <c r="MFM193" s="318"/>
      <c r="MFN193" s="318"/>
      <c r="MFO193" s="381"/>
      <c r="MFP193" s="316"/>
      <c r="MFQ193" s="316"/>
      <c r="MFR193" s="316"/>
      <c r="MFS193" s="317"/>
      <c r="MFT193" s="381"/>
      <c r="MFU193" s="381"/>
      <c r="MFV193" s="381"/>
      <c r="MFW193" s="318"/>
      <c r="MFX193" s="318"/>
      <c r="MFY193" s="318"/>
      <c r="MFZ193" s="381"/>
      <c r="MGA193" s="318"/>
      <c r="MGB193" s="318"/>
      <c r="MGC193" s="318"/>
      <c r="MGD193" s="318"/>
      <c r="MGE193" s="381"/>
      <c r="MGF193" s="316"/>
      <c r="MGG193" s="316"/>
      <c r="MGH193" s="316"/>
      <c r="MGI193" s="317"/>
      <c r="MGJ193" s="381"/>
      <c r="MGK193" s="381"/>
      <c r="MGL193" s="381"/>
      <c r="MGM193" s="318"/>
      <c r="MGN193" s="318"/>
      <c r="MGO193" s="318"/>
      <c r="MGP193" s="381"/>
      <c r="MGQ193" s="318"/>
      <c r="MGR193" s="318"/>
      <c r="MGS193" s="318"/>
      <c r="MGT193" s="318"/>
      <c r="MGU193" s="381"/>
      <c r="MGV193" s="316"/>
      <c r="MGW193" s="316"/>
      <c r="MGX193" s="316"/>
      <c r="MGY193" s="317"/>
      <c r="MGZ193" s="381"/>
      <c r="MHA193" s="381"/>
      <c r="MHB193" s="381"/>
      <c r="MHC193" s="318"/>
      <c r="MHD193" s="318"/>
      <c r="MHE193" s="318"/>
      <c r="MHF193" s="381"/>
      <c r="MHG193" s="318"/>
      <c r="MHH193" s="318"/>
      <c r="MHI193" s="318"/>
      <c r="MHJ193" s="318"/>
      <c r="MHK193" s="381"/>
      <c r="MHL193" s="316"/>
      <c r="MHM193" s="316"/>
      <c r="MHN193" s="316"/>
      <c r="MHO193" s="317"/>
      <c r="MHP193" s="381"/>
      <c r="MHQ193" s="381"/>
      <c r="MHR193" s="381"/>
      <c r="MHS193" s="318"/>
      <c r="MHT193" s="318"/>
      <c r="MHU193" s="318"/>
      <c r="MHV193" s="381"/>
      <c r="MHW193" s="318"/>
      <c r="MHX193" s="318"/>
      <c r="MHY193" s="318"/>
      <c r="MHZ193" s="318"/>
      <c r="MIA193" s="381"/>
      <c r="MIB193" s="316"/>
      <c r="MIC193" s="316"/>
      <c r="MID193" s="316"/>
      <c r="MIE193" s="317"/>
      <c r="MIF193" s="381"/>
      <c r="MIG193" s="381"/>
      <c r="MIH193" s="381"/>
      <c r="MII193" s="318"/>
      <c r="MIJ193" s="318"/>
      <c r="MIK193" s="318"/>
      <c r="MIL193" s="381"/>
      <c r="MIM193" s="318"/>
      <c r="MIN193" s="318"/>
      <c r="MIO193" s="318"/>
      <c r="MIP193" s="318"/>
      <c r="MIQ193" s="381"/>
      <c r="MIR193" s="316"/>
      <c r="MIS193" s="316"/>
      <c r="MIT193" s="316"/>
      <c r="MIU193" s="317"/>
      <c r="MIV193" s="381"/>
      <c r="MIW193" s="381"/>
      <c r="MIX193" s="381"/>
      <c r="MIY193" s="318"/>
      <c r="MIZ193" s="318"/>
      <c r="MJA193" s="318"/>
      <c r="MJB193" s="381"/>
      <c r="MJC193" s="318"/>
      <c r="MJD193" s="318"/>
      <c r="MJE193" s="318"/>
      <c r="MJF193" s="318"/>
      <c r="MJG193" s="381"/>
      <c r="MJH193" s="316"/>
      <c r="MJI193" s="316"/>
      <c r="MJJ193" s="316"/>
      <c r="MJK193" s="317"/>
      <c r="MJL193" s="381"/>
      <c r="MJM193" s="381"/>
      <c r="MJN193" s="381"/>
      <c r="MJO193" s="318"/>
      <c r="MJP193" s="318"/>
      <c r="MJQ193" s="318"/>
      <c r="MJR193" s="381"/>
      <c r="MJS193" s="318"/>
      <c r="MJT193" s="318"/>
      <c r="MJU193" s="318"/>
      <c r="MJV193" s="318"/>
      <c r="MJW193" s="381"/>
      <c r="MJX193" s="316"/>
      <c r="MJY193" s="316"/>
      <c r="MJZ193" s="316"/>
      <c r="MKA193" s="317"/>
      <c r="MKB193" s="381"/>
      <c r="MKC193" s="381"/>
      <c r="MKD193" s="381"/>
      <c r="MKE193" s="318"/>
      <c r="MKF193" s="318"/>
      <c r="MKG193" s="318"/>
      <c r="MKH193" s="381"/>
      <c r="MKI193" s="318"/>
      <c r="MKJ193" s="318"/>
      <c r="MKK193" s="318"/>
      <c r="MKL193" s="318"/>
      <c r="MKM193" s="381"/>
      <c r="MKN193" s="316"/>
      <c r="MKO193" s="316"/>
      <c r="MKP193" s="316"/>
      <c r="MKQ193" s="317"/>
      <c r="MKR193" s="381"/>
      <c r="MKS193" s="381"/>
      <c r="MKT193" s="381"/>
      <c r="MKU193" s="318"/>
      <c r="MKV193" s="318"/>
      <c r="MKW193" s="318"/>
      <c r="MKX193" s="381"/>
      <c r="MKY193" s="318"/>
      <c r="MKZ193" s="318"/>
      <c r="MLA193" s="318"/>
      <c r="MLB193" s="318"/>
      <c r="MLC193" s="381"/>
      <c r="MLD193" s="316"/>
      <c r="MLE193" s="316"/>
      <c r="MLF193" s="316"/>
      <c r="MLG193" s="317"/>
      <c r="MLH193" s="381"/>
      <c r="MLI193" s="381"/>
      <c r="MLJ193" s="381"/>
      <c r="MLK193" s="318"/>
      <c r="MLL193" s="318"/>
      <c r="MLM193" s="318"/>
      <c r="MLN193" s="381"/>
      <c r="MLO193" s="318"/>
      <c r="MLP193" s="318"/>
      <c r="MLQ193" s="318"/>
      <c r="MLR193" s="318"/>
      <c r="MLS193" s="381"/>
      <c r="MLT193" s="316"/>
      <c r="MLU193" s="316"/>
      <c r="MLV193" s="316"/>
      <c r="MLW193" s="317"/>
      <c r="MLX193" s="381"/>
      <c r="MLY193" s="381"/>
      <c r="MLZ193" s="381"/>
      <c r="MMA193" s="318"/>
      <c r="MMB193" s="318"/>
      <c r="MMC193" s="318"/>
      <c r="MMD193" s="381"/>
      <c r="MME193" s="318"/>
      <c r="MMF193" s="318"/>
      <c r="MMG193" s="318"/>
      <c r="MMH193" s="318"/>
      <c r="MMI193" s="381"/>
      <c r="MMJ193" s="316"/>
      <c r="MMK193" s="316"/>
      <c r="MML193" s="316"/>
      <c r="MMM193" s="317"/>
      <c r="MMN193" s="381"/>
      <c r="MMO193" s="381"/>
      <c r="MMP193" s="381"/>
      <c r="MMQ193" s="318"/>
      <c r="MMR193" s="318"/>
      <c r="MMS193" s="318"/>
      <c r="MMT193" s="381"/>
      <c r="MMU193" s="318"/>
      <c r="MMV193" s="318"/>
      <c r="MMW193" s="318"/>
      <c r="MMX193" s="318"/>
      <c r="MMY193" s="381"/>
      <c r="MMZ193" s="316"/>
      <c r="MNA193" s="316"/>
      <c r="MNB193" s="316"/>
      <c r="MNC193" s="317"/>
      <c r="MND193" s="381"/>
      <c r="MNE193" s="381"/>
      <c r="MNF193" s="381"/>
      <c r="MNG193" s="318"/>
      <c r="MNH193" s="318"/>
      <c r="MNI193" s="318"/>
      <c r="MNJ193" s="381"/>
      <c r="MNK193" s="318"/>
      <c r="MNL193" s="318"/>
      <c r="MNM193" s="318"/>
      <c r="MNN193" s="318"/>
      <c r="MNO193" s="381"/>
      <c r="MNP193" s="316"/>
      <c r="MNQ193" s="316"/>
      <c r="MNR193" s="316"/>
      <c r="MNS193" s="317"/>
      <c r="MNT193" s="381"/>
      <c r="MNU193" s="381"/>
      <c r="MNV193" s="381"/>
      <c r="MNW193" s="318"/>
      <c r="MNX193" s="318"/>
      <c r="MNY193" s="318"/>
      <c r="MNZ193" s="381"/>
      <c r="MOA193" s="318"/>
      <c r="MOB193" s="318"/>
      <c r="MOC193" s="318"/>
      <c r="MOD193" s="318"/>
      <c r="MOE193" s="381"/>
      <c r="MOF193" s="316"/>
      <c r="MOG193" s="316"/>
      <c r="MOH193" s="316"/>
      <c r="MOI193" s="317"/>
      <c r="MOJ193" s="381"/>
      <c r="MOK193" s="381"/>
      <c r="MOL193" s="381"/>
      <c r="MOM193" s="318"/>
      <c r="MON193" s="318"/>
      <c r="MOO193" s="318"/>
      <c r="MOP193" s="381"/>
      <c r="MOQ193" s="318"/>
      <c r="MOR193" s="318"/>
      <c r="MOS193" s="318"/>
      <c r="MOT193" s="318"/>
      <c r="MOU193" s="381"/>
      <c r="MOV193" s="316"/>
      <c r="MOW193" s="316"/>
      <c r="MOX193" s="316"/>
      <c r="MOY193" s="317"/>
      <c r="MOZ193" s="381"/>
      <c r="MPA193" s="381"/>
      <c r="MPB193" s="381"/>
      <c r="MPC193" s="318"/>
      <c r="MPD193" s="318"/>
      <c r="MPE193" s="318"/>
      <c r="MPF193" s="381"/>
      <c r="MPG193" s="318"/>
      <c r="MPH193" s="318"/>
      <c r="MPI193" s="318"/>
      <c r="MPJ193" s="318"/>
      <c r="MPK193" s="381"/>
      <c r="MPL193" s="316"/>
      <c r="MPM193" s="316"/>
      <c r="MPN193" s="316"/>
      <c r="MPO193" s="317"/>
      <c r="MPP193" s="381"/>
      <c r="MPQ193" s="381"/>
      <c r="MPR193" s="381"/>
      <c r="MPS193" s="318"/>
      <c r="MPT193" s="318"/>
      <c r="MPU193" s="318"/>
      <c r="MPV193" s="381"/>
      <c r="MPW193" s="318"/>
      <c r="MPX193" s="318"/>
      <c r="MPY193" s="318"/>
      <c r="MPZ193" s="318"/>
      <c r="MQA193" s="381"/>
      <c r="MQB193" s="316"/>
      <c r="MQC193" s="316"/>
      <c r="MQD193" s="316"/>
      <c r="MQE193" s="317"/>
      <c r="MQF193" s="381"/>
      <c r="MQG193" s="381"/>
      <c r="MQH193" s="381"/>
      <c r="MQI193" s="318"/>
      <c r="MQJ193" s="318"/>
      <c r="MQK193" s="318"/>
      <c r="MQL193" s="381"/>
      <c r="MQM193" s="318"/>
      <c r="MQN193" s="318"/>
      <c r="MQO193" s="318"/>
      <c r="MQP193" s="318"/>
      <c r="MQQ193" s="381"/>
      <c r="MQR193" s="316"/>
      <c r="MQS193" s="316"/>
      <c r="MQT193" s="316"/>
      <c r="MQU193" s="317"/>
      <c r="MQV193" s="381"/>
      <c r="MQW193" s="381"/>
      <c r="MQX193" s="381"/>
      <c r="MQY193" s="318"/>
      <c r="MQZ193" s="318"/>
      <c r="MRA193" s="318"/>
      <c r="MRB193" s="381"/>
      <c r="MRC193" s="318"/>
      <c r="MRD193" s="318"/>
      <c r="MRE193" s="318"/>
      <c r="MRF193" s="318"/>
      <c r="MRG193" s="381"/>
      <c r="MRH193" s="316"/>
      <c r="MRI193" s="316"/>
      <c r="MRJ193" s="316"/>
      <c r="MRK193" s="317"/>
      <c r="MRL193" s="381"/>
      <c r="MRM193" s="381"/>
      <c r="MRN193" s="381"/>
      <c r="MRO193" s="318"/>
      <c r="MRP193" s="318"/>
      <c r="MRQ193" s="318"/>
      <c r="MRR193" s="381"/>
      <c r="MRS193" s="318"/>
      <c r="MRT193" s="318"/>
      <c r="MRU193" s="318"/>
      <c r="MRV193" s="318"/>
      <c r="MRW193" s="381"/>
      <c r="MRX193" s="316"/>
      <c r="MRY193" s="316"/>
      <c r="MRZ193" s="316"/>
      <c r="MSA193" s="317"/>
      <c r="MSB193" s="381"/>
      <c r="MSC193" s="381"/>
      <c r="MSD193" s="381"/>
      <c r="MSE193" s="318"/>
      <c r="MSF193" s="318"/>
      <c r="MSG193" s="318"/>
      <c r="MSH193" s="381"/>
      <c r="MSI193" s="318"/>
      <c r="MSJ193" s="318"/>
      <c r="MSK193" s="318"/>
      <c r="MSL193" s="318"/>
      <c r="MSM193" s="381"/>
      <c r="MSN193" s="316"/>
      <c r="MSO193" s="316"/>
      <c r="MSP193" s="316"/>
      <c r="MSQ193" s="317"/>
      <c r="MSR193" s="381"/>
      <c r="MSS193" s="381"/>
      <c r="MST193" s="381"/>
      <c r="MSU193" s="318"/>
      <c r="MSV193" s="318"/>
      <c r="MSW193" s="318"/>
      <c r="MSX193" s="381"/>
      <c r="MSY193" s="318"/>
      <c r="MSZ193" s="318"/>
      <c r="MTA193" s="318"/>
      <c r="MTB193" s="318"/>
      <c r="MTC193" s="381"/>
      <c r="MTD193" s="316"/>
      <c r="MTE193" s="316"/>
      <c r="MTF193" s="316"/>
      <c r="MTG193" s="317"/>
      <c r="MTH193" s="381"/>
      <c r="MTI193" s="381"/>
      <c r="MTJ193" s="381"/>
      <c r="MTK193" s="318"/>
      <c r="MTL193" s="318"/>
      <c r="MTM193" s="318"/>
      <c r="MTN193" s="381"/>
      <c r="MTO193" s="318"/>
      <c r="MTP193" s="318"/>
      <c r="MTQ193" s="318"/>
      <c r="MTR193" s="318"/>
      <c r="MTS193" s="381"/>
      <c r="MTT193" s="316"/>
      <c r="MTU193" s="316"/>
      <c r="MTV193" s="316"/>
      <c r="MTW193" s="317"/>
      <c r="MTX193" s="381"/>
      <c r="MTY193" s="381"/>
      <c r="MTZ193" s="381"/>
      <c r="MUA193" s="318"/>
      <c r="MUB193" s="318"/>
      <c r="MUC193" s="318"/>
      <c r="MUD193" s="381"/>
      <c r="MUE193" s="318"/>
      <c r="MUF193" s="318"/>
      <c r="MUG193" s="318"/>
      <c r="MUH193" s="318"/>
      <c r="MUI193" s="381"/>
      <c r="MUJ193" s="316"/>
      <c r="MUK193" s="316"/>
      <c r="MUL193" s="316"/>
      <c r="MUM193" s="317"/>
      <c r="MUN193" s="381"/>
      <c r="MUO193" s="381"/>
      <c r="MUP193" s="381"/>
      <c r="MUQ193" s="318"/>
      <c r="MUR193" s="318"/>
      <c r="MUS193" s="318"/>
      <c r="MUT193" s="381"/>
      <c r="MUU193" s="318"/>
      <c r="MUV193" s="318"/>
      <c r="MUW193" s="318"/>
      <c r="MUX193" s="318"/>
      <c r="MUY193" s="381"/>
      <c r="MUZ193" s="316"/>
      <c r="MVA193" s="316"/>
      <c r="MVB193" s="316"/>
      <c r="MVC193" s="317"/>
      <c r="MVD193" s="381"/>
      <c r="MVE193" s="381"/>
      <c r="MVF193" s="381"/>
      <c r="MVG193" s="318"/>
      <c r="MVH193" s="318"/>
      <c r="MVI193" s="318"/>
      <c r="MVJ193" s="381"/>
      <c r="MVK193" s="318"/>
      <c r="MVL193" s="318"/>
      <c r="MVM193" s="318"/>
      <c r="MVN193" s="318"/>
      <c r="MVO193" s="381"/>
      <c r="MVP193" s="316"/>
      <c r="MVQ193" s="316"/>
      <c r="MVR193" s="316"/>
      <c r="MVS193" s="317"/>
      <c r="MVT193" s="381"/>
      <c r="MVU193" s="381"/>
      <c r="MVV193" s="381"/>
      <c r="MVW193" s="318"/>
      <c r="MVX193" s="318"/>
      <c r="MVY193" s="318"/>
      <c r="MVZ193" s="381"/>
      <c r="MWA193" s="318"/>
      <c r="MWB193" s="318"/>
      <c r="MWC193" s="318"/>
      <c r="MWD193" s="318"/>
      <c r="MWE193" s="381"/>
      <c r="MWF193" s="316"/>
      <c r="MWG193" s="316"/>
      <c r="MWH193" s="316"/>
      <c r="MWI193" s="317"/>
      <c r="MWJ193" s="381"/>
      <c r="MWK193" s="381"/>
      <c r="MWL193" s="381"/>
      <c r="MWM193" s="318"/>
      <c r="MWN193" s="318"/>
      <c r="MWO193" s="318"/>
      <c r="MWP193" s="381"/>
      <c r="MWQ193" s="318"/>
      <c r="MWR193" s="318"/>
      <c r="MWS193" s="318"/>
      <c r="MWT193" s="318"/>
      <c r="MWU193" s="381"/>
      <c r="MWV193" s="316"/>
      <c r="MWW193" s="316"/>
      <c r="MWX193" s="316"/>
      <c r="MWY193" s="317"/>
      <c r="MWZ193" s="381"/>
      <c r="MXA193" s="381"/>
      <c r="MXB193" s="381"/>
      <c r="MXC193" s="318"/>
      <c r="MXD193" s="318"/>
      <c r="MXE193" s="318"/>
      <c r="MXF193" s="381"/>
      <c r="MXG193" s="318"/>
      <c r="MXH193" s="318"/>
      <c r="MXI193" s="318"/>
      <c r="MXJ193" s="318"/>
      <c r="MXK193" s="381"/>
      <c r="MXL193" s="316"/>
      <c r="MXM193" s="316"/>
      <c r="MXN193" s="316"/>
      <c r="MXO193" s="317"/>
      <c r="MXP193" s="381"/>
      <c r="MXQ193" s="381"/>
      <c r="MXR193" s="381"/>
      <c r="MXS193" s="318"/>
      <c r="MXT193" s="318"/>
      <c r="MXU193" s="318"/>
      <c r="MXV193" s="381"/>
      <c r="MXW193" s="318"/>
      <c r="MXX193" s="318"/>
      <c r="MXY193" s="318"/>
      <c r="MXZ193" s="318"/>
      <c r="MYA193" s="381"/>
      <c r="MYB193" s="316"/>
      <c r="MYC193" s="316"/>
      <c r="MYD193" s="316"/>
      <c r="MYE193" s="317"/>
      <c r="MYF193" s="381"/>
      <c r="MYG193" s="381"/>
      <c r="MYH193" s="381"/>
      <c r="MYI193" s="318"/>
      <c r="MYJ193" s="318"/>
      <c r="MYK193" s="318"/>
      <c r="MYL193" s="381"/>
      <c r="MYM193" s="318"/>
      <c r="MYN193" s="318"/>
      <c r="MYO193" s="318"/>
      <c r="MYP193" s="318"/>
      <c r="MYQ193" s="381"/>
      <c r="MYR193" s="316"/>
      <c r="MYS193" s="316"/>
      <c r="MYT193" s="316"/>
      <c r="MYU193" s="317"/>
      <c r="MYV193" s="381"/>
      <c r="MYW193" s="381"/>
      <c r="MYX193" s="381"/>
      <c r="MYY193" s="318"/>
      <c r="MYZ193" s="318"/>
      <c r="MZA193" s="318"/>
      <c r="MZB193" s="381"/>
      <c r="MZC193" s="318"/>
      <c r="MZD193" s="318"/>
      <c r="MZE193" s="318"/>
      <c r="MZF193" s="318"/>
      <c r="MZG193" s="381"/>
      <c r="MZH193" s="316"/>
      <c r="MZI193" s="316"/>
      <c r="MZJ193" s="316"/>
      <c r="MZK193" s="317"/>
      <c r="MZL193" s="381"/>
      <c r="MZM193" s="381"/>
      <c r="MZN193" s="381"/>
      <c r="MZO193" s="318"/>
      <c r="MZP193" s="318"/>
      <c r="MZQ193" s="318"/>
      <c r="MZR193" s="381"/>
      <c r="MZS193" s="318"/>
      <c r="MZT193" s="318"/>
      <c r="MZU193" s="318"/>
      <c r="MZV193" s="318"/>
      <c r="MZW193" s="381"/>
      <c r="MZX193" s="316"/>
      <c r="MZY193" s="316"/>
      <c r="MZZ193" s="316"/>
      <c r="NAA193" s="317"/>
      <c r="NAB193" s="381"/>
      <c r="NAC193" s="381"/>
      <c r="NAD193" s="381"/>
      <c r="NAE193" s="318"/>
      <c r="NAF193" s="318"/>
      <c r="NAG193" s="318"/>
      <c r="NAH193" s="381"/>
      <c r="NAI193" s="318"/>
      <c r="NAJ193" s="318"/>
      <c r="NAK193" s="318"/>
      <c r="NAL193" s="318"/>
      <c r="NAM193" s="381"/>
      <c r="NAN193" s="316"/>
      <c r="NAO193" s="316"/>
      <c r="NAP193" s="316"/>
      <c r="NAQ193" s="317"/>
      <c r="NAR193" s="381"/>
      <c r="NAS193" s="381"/>
      <c r="NAT193" s="381"/>
      <c r="NAU193" s="318"/>
      <c r="NAV193" s="318"/>
      <c r="NAW193" s="318"/>
      <c r="NAX193" s="381"/>
      <c r="NAY193" s="318"/>
      <c r="NAZ193" s="318"/>
      <c r="NBA193" s="318"/>
      <c r="NBB193" s="318"/>
      <c r="NBC193" s="381"/>
      <c r="NBD193" s="316"/>
      <c r="NBE193" s="316"/>
      <c r="NBF193" s="316"/>
      <c r="NBG193" s="317"/>
      <c r="NBH193" s="381"/>
      <c r="NBI193" s="381"/>
      <c r="NBJ193" s="381"/>
      <c r="NBK193" s="318"/>
      <c r="NBL193" s="318"/>
      <c r="NBM193" s="318"/>
      <c r="NBN193" s="381"/>
      <c r="NBO193" s="318"/>
      <c r="NBP193" s="318"/>
      <c r="NBQ193" s="318"/>
      <c r="NBR193" s="318"/>
      <c r="NBS193" s="381"/>
      <c r="NBT193" s="316"/>
      <c r="NBU193" s="316"/>
      <c r="NBV193" s="316"/>
      <c r="NBW193" s="317"/>
      <c r="NBX193" s="381"/>
      <c r="NBY193" s="381"/>
      <c r="NBZ193" s="381"/>
      <c r="NCA193" s="318"/>
      <c r="NCB193" s="318"/>
      <c r="NCC193" s="318"/>
      <c r="NCD193" s="381"/>
      <c r="NCE193" s="318"/>
      <c r="NCF193" s="318"/>
      <c r="NCG193" s="318"/>
      <c r="NCH193" s="318"/>
      <c r="NCI193" s="381"/>
      <c r="NCJ193" s="316"/>
      <c r="NCK193" s="316"/>
      <c r="NCL193" s="316"/>
      <c r="NCM193" s="317"/>
      <c r="NCN193" s="381"/>
      <c r="NCO193" s="381"/>
      <c r="NCP193" s="381"/>
      <c r="NCQ193" s="318"/>
      <c r="NCR193" s="318"/>
      <c r="NCS193" s="318"/>
      <c r="NCT193" s="381"/>
      <c r="NCU193" s="318"/>
      <c r="NCV193" s="318"/>
      <c r="NCW193" s="318"/>
      <c r="NCX193" s="318"/>
      <c r="NCY193" s="381"/>
      <c r="NCZ193" s="316"/>
      <c r="NDA193" s="316"/>
      <c r="NDB193" s="316"/>
      <c r="NDC193" s="317"/>
      <c r="NDD193" s="381"/>
      <c r="NDE193" s="381"/>
      <c r="NDF193" s="381"/>
      <c r="NDG193" s="318"/>
      <c r="NDH193" s="318"/>
      <c r="NDI193" s="318"/>
      <c r="NDJ193" s="381"/>
      <c r="NDK193" s="318"/>
      <c r="NDL193" s="318"/>
      <c r="NDM193" s="318"/>
      <c r="NDN193" s="318"/>
      <c r="NDO193" s="381"/>
      <c r="NDP193" s="316"/>
      <c r="NDQ193" s="316"/>
      <c r="NDR193" s="316"/>
      <c r="NDS193" s="317"/>
      <c r="NDT193" s="381"/>
      <c r="NDU193" s="381"/>
      <c r="NDV193" s="381"/>
      <c r="NDW193" s="318"/>
      <c r="NDX193" s="318"/>
      <c r="NDY193" s="318"/>
      <c r="NDZ193" s="381"/>
      <c r="NEA193" s="318"/>
      <c r="NEB193" s="318"/>
      <c r="NEC193" s="318"/>
      <c r="NED193" s="318"/>
      <c r="NEE193" s="381"/>
      <c r="NEF193" s="316"/>
      <c r="NEG193" s="316"/>
      <c r="NEH193" s="316"/>
      <c r="NEI193" s="317"/>
      <c r="NEJ193" s="381"/>
      <c r="NEK193" s="381"/>
      <c r="NEL193" s="381"/>
      <c r="NEM193" s="318"/>
      <c r="NEN193" s="318"/>
      <c r="NEO193" s="318"/>
      <c r="NEP193" s="381"/>
      <c r="NEQ193" s="318"/>
      <c r="NER193" s="318"/>
      <c r="NES193" s="318"/>
      <c r="NET193" s="318"/>
      <c r="NEU193" s="381"/>
      <c r="NEV193" s="316"/>
      <c r="NEW193" s="316"/>
      <c r="NEX193" s="316"/>
      <c r="NEY193" s="317"/>
      <c r="NEZ193" s="381"/>
      <c r="NFA193" s="381"/>
      <c r="NFB193" s="381"/>
      <c r="NFC193" s="318"/>
      <c r="NFD193" s="318"/>
      <c r="NFE193" s="318"/>
      <c r="NFF193" s="381"/>
      <c r="NFG193" s="318"/>
      <c r="NFH193" s="318"/>
      <c r="NFI193" s="318"/>
      <c r="NFJ193" s="318"/>
      <c r="NFK193" s="381"/>
      <c r="NFL193" s="316"/>
      <c r="NFM193" s="316"/>
      <c r="NFN193" s="316"/>
      <c r="NFO193" s="317"/>
      <c r="NFP193" s="381"/>
      <c r="NFQ193" s="381"/>
      <c r="NFR193" s="381"/>
      <c r="NFS193" s="318"/>
      <c r="NFT193" s="318"/>
      <c r="NFU193" s="318"/>
      <c r="NFV193" s="381"/>
      <c r="NFW193" s="318"/>
      <c r="NFX193" s="318"/>
      <c r="NFY193" s="318"/>
      <c r="NFZ193" s="318"/>
      <c r="NGA193" s="381"/>
      <c r="NGB193" s="316"/>
      <c r="NGC193" s="316"/>
      <c r="NGD193" s="316"/>
      <c r="NGE193" s="317"/>
      <c r="NGF193" s="381"/>
      <c r="NGG193" s="381"/>
      <c r="NGH193" s="381"/>
      <c r="NGI193" s="318"/>
      <c r="NGJ193" s="318"/>
      <c r="NGK193" s="318"/>
      <c r="NGL193" s="381"/>
      <c r="NGM193" s="318"/>
      <c r="NGN193" s="318"/>
      <c r="NGO193" s="318"/>
      <c r="NGP193" s="318"/>
      <c r="NGQ193" s="381"/>
      <c r="NGR193" s="316"/>
      <c r="NGS193" s="316"/>
      <c r="NGT193" s="316"/>
      <c r="NGU193" s="317"/>
      <c r="NGV193" s="381"/>
      <c r="NGW193" s="381"/>
      <c r="NGX193" s="381"/>
      <c r="NGY193" s="318"/>
      <c r="NGZ193" s="318"/>
      <c r="NHA193" s="318"/>
      <c r="NHB193" s="381"/>
      <c r="NHC193" s="318"/>
      <c r="NHD193" s="318"/>
      <c r="NHE193" s="318"/>
      <c r="NHF193" s="318"/>
      <c r="NHG193" s="381"/>
      <c r="NHH193" s="316"/>
      <c r="NHI193" s="316"/>
      <c r="NHJ193" s="316"/>
      <c r="NHK193" s="317"/>
      <c r="NHL193" s="381"/>
      <c r="NHM193" s="381"/>
      <c r="NHN193" s="381"/>
      <c r="NHO193" s="318"/>
      <c r="NHP193" s="318"/>
      <c r="NHQ193" s="318"/>
      <c r="NHR193" s="381"/>
      <c r="NHS193" s="318"/>
      <c r="NHT193" s="318"/>
      <c r="NHU193" s="318"/>
      <c r="NHV193" s="318"/>
      <c r="NHW193" s="381"/>
      <c r="NHX193" s="316"/>
      <c r="NHY193" s="316"/>
      <c r="NHZ193" s="316"/>
      <c r="NIA193" s="317"/>
      <c r="NIB193" s="381"/>
      <c r="NIC193" s="381"/>
      <c r="NID193" s="381"/>
      <c r="NIE193" s="318"/>
      <c r="NIF193" s="318"/>
      <c r="NIG193" s="318"/>
      <c r="NIH193" s="381"/>
      <c r="NII193" s="318"/>
      <c r="NIJ193" s="318"/>
      <c r="NIK193" s="318"/>
      <c r="NIL193" s="318"/>
      <c r="NIM193" s="381"/>
      <c r="NIN193" s="316"/>
      <c r="NIO193" s="316"/>
      <c r="NIP193" s="316"/>
      <c r="NIQ193" s="317"/>
      <c r="NIR193" s="381"/>
      <c r="NIS193" s="381"/>
      <c r="NIT193" s="381"/>
      <c r="NIU193" s="318"/>
      <c r="NIV193" s="318"/>
      <c r="NIW193" s="318"/>
      <c r="NIX193" s="381"/>
      <c r="NIY193" s="318"/>
      <c r="NIZ193" s="318"/>
      <c r="NJA193" s="318"/>
      <c r="NJB193" s="318"/>
      <c r="NJC193" s="381"/>
      <c r="NJD193" s="316"/>
      <c r="NJE193" s="316"/>
      <c r="NJF193" s="316"/>
      <c r="NJG193" s="317"/>
      <c r="NJH193" s="381"/>
      <c r="NJI193" s="381"/>
      <c r="NJJ193" s="381"/>
      <c r="NJK193" s="318"/>
      <c r="NJL193" s="318"/>
      <c r="NJM193" s="318"/>
      <c r="NJN193" s="381"/>
      <c r="NJO193" s="318"/>
      <c r="NJP193" s="318"/>
      <c r="NJQ193" s="318"/>
      <c r="NJR193" s="318"/>
      <c r="NJS193" s="381"/>
      <c r="NJT193" s="316"/>
      <c r="NJU193" s="316"/>
      <c r="NJV193" s="316"/>
      <c r="NJW193" s="317"/>
      <c r="NJX193" s="381"/>
      <c r="NJY193" s="381"/>
      <c r="NJZ193" s="381"/>
      <c r="NKA193" s="318"/>
      <c r="NKB193" s="318"/>
      <c r="NKC193" s="318"/>
      <c r="NKD193" s="381"/>
      <c r="NKE193" s="318"/>
      <c r="NKF193" s="318"/>
      <c r="NKG193" s="318"/>
      <c r="NKH193" s="318"/>
      <c r="NKI193" s="381"/>
      <c r="NKJ193" s="316"/>
      <c r="NKK193" s="316"/>
      <c r="NKL193" s="316"/>
      <c r="NKM193" s="317"/>
      <c r="NKN193" s="381"/>
      <c r="NKO193" s="381"/>
      <c r="NKP193" s="381"/>
      <c r="NKQ193" s="318"/>
      <c r="NKR193" s="318"/>
      <c r="NKS193" s="318"/>
      <c r="NKT193" s="381"/>
      <c r="NKU193" s="318"/>
      <c r="NKV193" s="318"/>
      <c r="NKW193" s="318"/>
      <c r="NKX193" s="318"/>
      <c r="NKY193" s="381"/>
      <c r="NKZ193" s="316"/>
      <c r="NLA193" s="316"/>
      <c r="NLB193" s="316"/>
      <c r="NLC193" s="317"/>
      <c r="NLD193" s="381"/>
      <c r="NLE193" s="381"/>
      <c r="NLF193" s="381"/>
      <c r="NLG193" s="318"/>
      <c r="NLH193" s="318"/>
      <c r="NLI193" s="318"/>
      <c r="NLJ193" s="381"/>
      <c r="NLK193" s="318"/>
      <c r="NLL193" s="318"/>
      <c r="NLM193" s="318"/>
      <c r="NLN193" s="318"/>
      <c r="NLO193" s="381"/>
      <c r="NLP193" s="316"/>
      <c r="NLQ193" s="316"/>
      <c r="NLR193" s="316"/>
      <c r="NLS193" s="317"/>
      <c r="NLT193" s="381"/>
      <c r="NLU193" s="381"/>
      <c r="NLV193" s="381"/>
      <c r="NLW193" s="318"/>
      <c r="NLX193" s="318"/>
      <c r="NLY193" s="318"/>
      <c r="NLZ193" s="381"/>
      <c r="NMA193" s="318"/>
      <c r="NMB193" s="318"/>
      <c r="NMC193" s="318"/>
      <c r="NMD193" s="318"/>
      <c r="NME193" s="381"/>
      <c r="NMF193" s="316"/>
      <c r="NMG193" s="316"/>
      <c r="NMH193" s="316"/>
      <c r="NMI193" s="317"/>
      <c r="NMJ193" s="381"/>
      <c r="NMK193" s="381"/>
      <c r="NML193" s="381"/>
      <c r="NMM193" s="318"/>
      <c r="NMN193" s="318"/>
      <c r="NMO193" s="318"/>
      <c r="NMP193" s="381"/>
      <c r="NMQ193" s="318"/>
      <c r="NMR193" s="318"/>
      <c r="NMS193" s="318"/>
      <c r="NMT193" s="318"/>
      <c r="NMU193" s="381"/>
      <c r="NMV193" s="316"/>
      <c r="NMW193" s="316"/>
      <c r="NMX193" s="316"/>
      <c r="NMY193" s="317"/>
      <c r="NMZ193" s="381"/>
      <c r="NNA193" s="381"/>
      <c r="NNB193" s="381"/>
      <c r="NNC193" s="318"/>
      <c r="NND193" s="318"/>
      <c r="NNE193" s="318"/>
      <c r="NNF193" s="381"/>
      <c r="NNG193" s="318"/>
      <c r="NNH193" s="318"/>
      <c r="NNI193" s="318"/>
      <c r="NNJ193" s="318"/>
      <c r="NNK193" s="381"/>
      <c r="NNL193" s="316"/>
      <c r="NNM193" s="316"/>
      <c r="NNN193" s="316"/>
      <c r="NNO193" s="317"/>
      <c r="NNP193" s="381"/>
      <c r="NNQ193" s="381"/>
      <c r="NNR193" s="381"/>
      <c r="NNS193" s="318"/>
      <c r="NNT193" s="318"/>
      <c r="NNU193" s="318"/>
      <c r="NNV193" s="381"/>
      <c r="NNW193" s="318"/>
      <c r="NNX193" s="318"/>
      <c r="NNY193" s="318"/>
      <c r="NNZ193" s="318"/>
      <c r="NOA193" s="381"/>
      <c r="NOB193" s="316"/>
      <c r="NOC193" s="316"/>
      <c r="NOD193" s="316"/>
      <c r="NOE193" s="317"/>
      <c r="NOF193" s="381"/>
      <c r="NOG193" s="381"/>
      <c r="NOH193" s="381"/>
      <c r="NOI193" s="318"/>
      <c r="NOJ193" s="318"/>
      <c r="NOK193" s="318"/>
      <c r="NOL193" s="381"/>
      <c r="NOM193" s="318"/>
      <c r="NON193" s="318"/>
      <c r="NOO193" s="318"/>
      <c r="NOP193" s="318"/>
      <c r="NOQ193" s="381"/>
      <c r="NOR193" s="316"/>
      <c r="NOS193" s="316"/>
      <c r="NOT193" s="316"/>
      <c r="NOU193" s="317"/>
      <c r="NOV193" s="381"/>
      <c r="NOW193" s="381"/>
      <c r="NOX193" s="381"/>
      <c r="NOY193" s="318"/>
      <c r="NOZ193" s="318"/>
      <c r="NPA193" s="318"/>
      <c r="NPB193" s="381"/>
      <c r="NPC193" s="318"/>
      <c r="NPD193" s="318"/>
      <c r="NPE193" s="318"/>
      <c r="NPF193" s="318"/>
      <c r="NPG193" s="381"/>
      <c r="NPH193" s="316"/>
      <c r="NPI193" s="316"/>
      <c r="NPJ193" s="316"/>
      <c r="NPK193" s="317"/>
      <c r="NPL193" s="381"/>
      <c r="NPM193" s="381"/>
      <c r="NPN193" s="381"/>
      <c r="NPO193" s="318"/>
      <c r="NPP193" s="318"/>
      <c r="NPQ193" s="318"/>
      <c r="NPR193" s="381"/>
      <c r="NPS193" s="318"/>
      <c r="NPT193" s="318"/>
      <c r="NPU193" s="318"/>
      <c r="NPV193" s="318"/>
      <c r="NPW193" s="381"/>
      <c r="NPX193" s="316"/>
      <c r="NPY193" s="316"/>
      <c r="NPZ193" s="316"/>
      <c r="NQA193" s="317"/>
      <c r="NQB193" s="381"/>
      <c r="NQC193" s="381"/>
      <c r="NQD193" s="381"/>
      <c r="NQE193" s="318"/>
      <c r="NQF193" s="318"/>
      <c r="NQG193" s="318"/>
      <c r="NQH193" s="381"/>
      <c r="NQI193" s="318"/>
      <c r="NQJ193" s="318"/>
      <c r="NQK193" s="318"/>
      <c r="NQL193" s="318"/>
      <c r="NQM193" s="381"/>
      <c r="NQN193" s="316"/>
      <c r="NQO193" s="316"/>
      <c r="NQP193" s="316"/>
      <c r="NQQ193" s="317"/>
      <c r="NQR193" s="381"/>
      <c r="NQS193" s="381"/>
      <c r="NQT193" s="381"/>
      <c r="NQU193" s="318"/>
      <c r="NQV193" s="318"/>
      <c r="NQW193" s="318"/>
      <c r="NQX193" s="381"/>
      <c r="NQY193" s="318"/>
      <c r="NQZ193" s="318"/>
      <c r="NRA193" s="318"/>
      <c r="NRB193" s="318"/>
      <c r="NRC193" s="381"/>
      <c r="NRD193" s="316"/>
      <c r="NRE193" s="316"/>
      <c r="NRF193" s="316"/>
      <c r="NRG193" s="317"/>
      <c r="NRH193" s="381"/>
      <c r="NRI193" s="381"/>
      <c r="NRJ193" s="381"/>
      <c r="NRK193" s="318"/>
      <c r="NRL193" s="318"/>
      <c r="NRM193" s="318"/>
      <c r="NRN193" s="381"/>
      <c r="NRO193" s="318"/>
      <c r="NRP193" s="318"/>
      <c r="NRQ193" s="318"/>
      <c r="NRR193" s="318"/>
      <c r="NRS193" s="381"/>
      <c r="NRT193" s="316"/>
      <c r="NRU193" s="316"/>
      <c r="NRV193" s="316"/>
      <c r="NRW193" s="317"/>
      <c r="NRX193" s="381"/>
      <c r="NRY193" s="381"/>
      <c r="NRZ193" s="381"/>
      <c r="NSA193" s="318"/>
      <c r="NSB193" s="318"/>
      <c r="NSC193" s="318"/>
      <c r="NSD193" s="381"/>
      <c r="NSE193" s="318"/>
      <c r="NSF193" s="318"/>
      <c r="NSG193" s="318"/>
      <c r="NSH193" s="318"/>
      <c r="NSI193" s="381"/>
      <c r="NSJ193" s="316"/>
      <c r="NSK193" s="316"/>
      <c r="NSL193" s="316"/>
      <c r="NSM193" s="317"/>
      <c r="NSN193" s="381"/>
      <c r="NSO193" s="381"/>
      <c r="NSP193" s="381"/>
      <c r="NSQ193" s="318"/>
      <c r="NSR193" s="318"/>
      <c r="NSS193" s="318"/>
      <c r="NST193" s="381"/>
      <c r="NSU193" s="318"/>
      <c r="NSV193" s="318"/>
      <c r="NSW193" s="318"/>
      <c r="NSX193" s="318"/>
      <c r="NSY193" s="381"/>
      <c r="NSZ193" s="316"/>
      <c r="NTA193" s="316"/>
      <c r="NTB193" s="316"/>
      <c r="NTC193" s="317"/>
      <c r="NTD193" s="381"/>
      <c r="NTE193" s="381"/>
      <c r="NTF193" s="381"/>
      <c r="NTG193" s="318"/>
      <c r="NTH193" s="318"/>
      <c r="NTI193" s="318"/>
      <c r="NTJ193" s="381"/>
      <c r="NTK193" s="318"/>
      <c r="NTL193" s="318"/>
      <c r="NTM193" s="318"/>
      <c r="NTN193" s="318"/>
      <c r="NTO193" s="381"/>
      <c r="NTP193" s="316"/>
      <c r="NTQ193" s="316"/>
      <c r="NTR193" s="316"/>
      <c r="NTS193" s="317"/>
      <c r="NTT193" s="381"/>
      <c r="NTU193" s="381"/>
      <c r="NTV193" s="381"/>
      <c r="NTW193" s="318"/>
      <c r="NTX193" s="318"/>
      <c r="NTY193" s="318"/>
      <c r="NTZ193" s="381"/>
      <c r="NUA193" s="318"/>
      <c r="NUB193" s="318"/>
      <c r="NUC193" s="318"/>
      <c r="NUD193" s="318"/>
      <c r="NUE193" s="381"/>
      <c r="NUF193" s="316"/>
      <c r="NUG193" s="316"/>
      <c r="NUH193" s="316"/>
      <c r="NUI193" s="317"/>
      <c r="NUJ193" s="381"/>
      <c r="NUK193" s="381"/>
      <c r="NUL193" s="381"/>
      <c r="NUM193" s="318"/>
      <c r="NUN193" s="318"/>
      <c r="NUO193" s="318"/>
      <c r="NUP193" s="381"/>
      <c r="NUQ193" s="318"/>
      <c r="NUR193" s="318"/>
      <c r="NUS193" s="318"/>
      <c r="NUT193" s="318"/>
      <c r="NUU193" s="381"/>
      <c r="NUV193" s="316"/>
      <c r="NUW193" s="316"/>
      <c r="NUX193" s="316"/>
      <c r="NUY193" s="317"/>
      <c r="NUZ193" s="381"/>
      <c r="NVA193" s="381"/>
      <c r="NVB193" s="381"/>
      <c r="NVC193" s="318"/>
      <c r="NVD193" s="318"/>
      <c r="NVE193" s="318"/>
      <c r="NVF193" s="381"/>
      <c r="NVG193" s="318"/>
      <c r="NVH193" s="318"/>
      <c r="NVI193" s="318"/>
      <c r="NVJ193" s="318"/>
      <c r="NVK193" s="381"/>
      <c r="NVL193" s="316"/>
      <c r="NVM193" s="316"/>
      <c r="NVN193" s="316"/>
      <c r="NVO193" s="317"/>
      <c r="NVP193" s="381"/>
      <c r="NVQ193" s="381"/>
      <c r="NVR193" s="381"/>
      <c r="NVS193" s="318"/>
      <c r="NVT193" s="318"/>
      <c r="NVU193" s="318"/>
      <c r="NVV193" s="381"/>
      <c r="NVW193" s="318"/>
      <c r="NVX193" s="318"/>
      <c r="NVY193" s="318"/>
      <c r="NVZ193" s="318"/>
      <c r="NWA193" s="381"/>
      <c r="NWB193" s="316"/>
      <c r="NWC193" s="316"/>
      <c r="NWD193" s="316"/>
      <c r="NWE193" s="317"/>
      <c r="NWF193" s="381"/>
      <c r="NWG193" s="381"/>
      <c r="NWH193" s="381"/>
      <c r="NWI193" s="318"/>
      <c r="NWJ193" s="318"/>
      <c r="NWK193" s="318"/>
      <c r="NWL193" s="381"/>
      <c r="NWM193" s="318"/>
      <c r="NWN193" s="318"/>
      <c r="NWO193" s="318"/>
      <c r="NWP193" s="318"/>
      <c r="NWQ193" s="381"/>
      <c r="NWR193" s="316"/>
      <c r="NWS193" s="316"/>
      <c r="NWT193" s="316"/>
      <c r="NWU193" s="317"/>
      <c r="NWV193" s="381"/>
      <c r="NWW193" s="381"/>
      <c r="NWX193" s="381"/>
      <c r="NWY193" s="318"/>
      <c r="NWZ193" s="318"/>
      <c r="NXA193" s="318"/>
      <c r="NXB193" s="381"/>
      <c r="NXC193" s="318"/>
      <c r="NXD193" s="318"/>
      <c r="NXE193" s="318"/>
      <c r="NXF193" s="318"/>
      <c r="NXG193" s="381"/>
      <c r="NXH193" s="316"/>
      <c r="NXI193" s="316"/>
      <c r="NXJ193" s="316"/>
      <c r="NXK193" s="317"/>
      <c r="NXL193" s="381"/>
      <c r="NXM193" s="381"/>
      <c r="NXN193" s="381"/>
      <c r="NXO193" s="318"/>
      <c r="NXP193" s="318"/>
      <c r="NXQ193" s="318"/>
      <c r="NXR193" s="381"/>
      <c r="NXS193" s="318"/>
      <c r="NXT193" s="318"/>
      <c r="NXU193" s="318"/>
      <c r="NXV193" s="318"/>
      <c r="NXW193" s="381"/>
      <c r="NXX193" s="316"/>
      <c r="NXY193" s="316"/>
      <c r="NXZ193" s="316"/>
      <c r="NYA193" s="317"/>
      <c r="NYB193" s="381"/>
      <c r="NYC193" s="381"/>
      <c r="NYD193" s="381"/>
      <c r="NYE193" s="318"/>
      <c r="NYF193" s="318"/>
      <c r="NYG193" s="318"/>
      <c r="NYH193" s="381"/>
      <c r="NYI193" s="318"/>
      <c r="NYJ193" s="318"/>
      <c r="NYK193" s="318"/>
      <c r="NYL193" s="318"/>
      <c r="NYM193" s="381"/>
      <c r="NYN193" s="316"/>
      <c r="NYO193" s="316"/>
      <c r="NYP193" s="316"/>
      <c r="NYQ193" s="317"/>
      <c r="NYR193" s="381"/>
      <c r="NYS193" s="381"/>
      <c r="NYT193" s="381"/>
      <c r="NYU193" s="318"/>
      <c r="NYV193" s="318"/>
      <c r="NYW193" s="318"/>
      <c r="NYX193" s="381"/>
      <c r="NYY193" s="318"/>
      <c r="NYZ193" s="318"/>
      <c r="NZA193" s="318"/>
      <c r="NZB193" s="318"/>
      <c r="NZC193" s="381"/>
      <c r="NZD193" s="316"/>
      <c r="NZE193" s="316"/>
      <c r="NZF193" s="316"/>
      <c r="NZG193" s="317"/>
      <c r="NZH193" s="381"/>
      <c r="NZI193" s="381"/>
      <c r="NZJ193" s="381"/>
      <c r="NZK193" s="318"/>
      <c r="NZL193" s="318"/>
      <c r="NZM193" s="318"/>
      <c r="NZN193" s="381"/>
      <c r="NZO193" s="318"/>
      <c r="NZP193" s="318"/>
      <c r="NZQ193" s="318"/>
      <c r="NZR193" s="318"/>
      <c r="NZS193" s="381"/>
      <c r="NZT193" s="316"/>
      <c r="NZU193" s="316"/>
      <c r="NZV193" s="316"/>
      <c r="NZW193" s="317"/>
      <c r="NZX193" s="381"/>
      <c r="NZY193" s="381"/>
      <c r="NZZ193" s="381"/>
      <c r="OAA193" s="318"/>
      <c r="OAB193" s="318"/>
      <c r="OAC193" s="318"/>
      <c r="OAD193" s="381"/>
      <c r="OAE193" s="318"/>
      <c r="OAF193" s="318"/>
      <c r="OAG193" s="318"/>
      <c r="OAH193" s="318"/>
      <c r="OAI193" s="381"/>
      <c r="OAJ193" s="316"/>
      <c r="OAK193" s="316"/>
      <c r="OAL193" s="316"/>
      <c r="OAM193" s="317"/>
      <c r="OAN193" s="381"/>
      <c r="OAO193" s="381"/>
      <c r="OAP193" s="381"/>
      <c r="OAQ193" s="318"/>
      <c r="OAR193" s="318"/>
      <c r="OAS193" s="318"/>
      <c r="OAT193" s="381"/>
      <c r="OAU193" s="318"/>
      <c r="OAV193" s="318"/>
      <c r="OAW193" s="318"/>
      <c r="OAX193" s="318"/>
      <c r="OAY193" s="381"/>
      <c r="OAZ193" s="316"/>
      <c r="OBA193" s="316"/>
      <c r="OBB193" s="316"/>
      <c r="OBC193" s="317"/>
      <c r="OBD193" s="381"/>
      <c r="OBE193" s="381"/>
      <c r="OBF193" s="381"/>
      <c r="OBG193" s="318"/>
      <c r="OBH193" s="318"/>
      <c r="OBI193" s="318"/>
      <c r="OBJ193" s="381"/>
      <c r="OBK193" s="318"/>
      <c r="OBL193" s="318"/>
      <c r="OBM193" s="318"/>
      <c r="OBN193" s="318"/>
      <c r="OBO193" s="381"/>
      <c r="OBP193" s="316"/>
      <c r="OBQ193" s="316"/>
      <c r="OBR193" s="316"/>
      <c r="OBS193" s="317"/>
      <c r="OBT193" s="381"/>
      <c r="OBU193" s="381"/>
      <c r="OBV193" s="381"/>
      <c r="OBW193" s="318"/>
      <c r="OBX193" s="318"/>
      <c r="OBY193" s="318"/>
      <c r="OBZ193" s="381"/>
      <c r="OCA193" s="318"/>
      <c r="OCB193" s="318"/>
      <c r="OCC193" s="318"/>
      <c r="OCD193" s="318"/>
      <c r="OCE193" s="381"/>
      <c r="OCF193" s="316"/>
      <c r="OCG193" s="316"/>
      <c r="OCH193" s="316"/>
      <c r="OCI193" s="317"/>
      <c r="OCJ193" s="381"/>
      <c r="OCK193" s="381"/>
      <c r="OCL193" s="381"/>
      <c r="OCM193" s="318"/>
      <c r="OCN193" s="318"/>
      <c r="OCO193" s="318"/>
      <c r="OCP193" s="381"/>
      <c r="OCQ193" s="318"/>
      <c r="OCR193" s="318"/>
      <c r="OCS193" s="318"/>
      <c r="OCT193" s="318"/>
      <c r="OCU193" s="381"/>
      <c r="OCV193" s="316"/>
      <c r="OCW193" s="316"/>
      <c r="OCX193" s="316"/>
      <c r="OCY193" s="317"/>
      <c r="OCZ193" s="381"/>
      <c r="ODA193" s="381"/>
      <c r="ODB193" s="381"/>
      <c r="ODC193" s="318"/>
      <c r="ODD193" s="318"/>
      <c r="ODE193" s="318"/>
      <c r="ODF193" s="381"/>
      <c r="ODG193" s="318"/>
      <c r="ODH193" s="318"/>
      <c r="ODI193" s="318"/>
      <c r="ODJ193" s="318"/>
      <c r="ODK193" s="381"/>
      <c r="ODL193" s="316"/>
      <c r="ODM193" s="316"/>
      <c r="ODN193" s="316"/>
      <c r="ODO193" s="317"/>
      <c r="ODP193" s="381"/>
      <c r="ODQ193" s="381"/>
      <c r="ODR193" s="381"/>
      <c r="ODS193" s="318"/>
      <c r="ODT193" s="318"/>
      <c r="ODU193" s="318"/>
      <c r="ODV193" s="381"/>
      <c r="ODW193" s="318"/>
      <c r="ODX193" s="318"/>
      <c r="ODY193" s="318"/>
      <c r="ODZ193" s="318"/>
      <c r="OEA193" s="381"/>
      <c r="OEB193" s="316"/>
      <c r="OEC193" s="316"/>
      <c r="OED193" s="316"/>
      <c r="OEE193" s="317"/>
      <c r="OEF193" s="381"/>
      <c r="OEG193" s="381"/>
      <c r="OEH193" s="381"/>
      <c r="OEI193" s="318"/>
      <c r="OEJ193" s="318"/>
      <c r="OEK193" s="318"/>
      <c r="OEL193" s="381"/>
      <c r="OEM193" s="318"/>
      <c r="OEN193" s="318"/>
      <c r="OEO193" s="318"/>
      <c r="OEP193" s="318"/>
      <c r="OEQ193" s="381"/>
      <c r="OER193" s="316"/>
      <c r="OES193" s="316"/>
      <c r="OET193" s="316"/>
      <c r="OEU193" s="317"/>
      <c r="OEV193" s="381"/>
      <c r="OEW193" s="381"/>
      <c r="OEX193" s="381"/>
      <c r="OEY193" s="318"/>
      <c r="OEZ193" s="318"/>
      <c r="OFA193" s="318"/>
      <c r="OFB193" s="381"/>
      <c r="OFC193" s="318"/>
      <c r="OFD193" s="318"/>
      <c r="OFE193" s="318"/>
      <c r="OFF193" s="318"/>
      <c r="OFG193" s="381"/>
      <c r="OFH193" s="316"/>
      <c r="OFI193" s="316"/>
      <c r="OFJ193" s="316"/>
      <c r="OFK193" s="317"/>
      <c r="OFL193" s="381"/>
      <c r="OFM193" s="381"/>
      <c r="OFN193" s="381"/>
      <c r="OFO193" s="318"/>
      <c r="OFP193" s="318"/>
      <c r="OFQ193" s="318"/>
      <c r="OFR193" s="381"/>
      <c r="OFS193" s="318"/>
      <c r="OFT193" s="318"/>
      <c r="OFU193" s="318"/>
      <c r="OFV193" s="318"/>
      <c r="OFW193" s="381"/>
      <c r="OFX193" s="316"/>
      <c r="OFY193" s="316"/>
      <c r="OFZ193" s="316"/>
      <c r="OGA193" s="317"/>
      <c r="OGB193" s="381"/>
      <c r="OGC193" s="381"/>
      <c r="OGD193" s="381"/>
      <c r="OGE193" s="318"/>
      <c r="OGF193" s="318"/>
      <c r="OGG193" s="318"/>
      <c r="OGH193" s="381"/>
      <c r="OGI193" s="318"/>
      <c r="OGJ193" s="318"/>
      <c r="OGK193" s="318"/>
      <c r="OGL193" s="318"/>
      <c r="OGM193" s="381"/>
      <c r="OGN193" s="316"/>
      <c r="OGO193" s="316"/>
      <c r="OGP193" s="316"/>
      <c r="OGQ193" s="317"/>
      <c r="OGR193" s="381"/>
      <c r="OGS193" s="381"/>
      <c r="OGT193" s="381"/>
      <c r="OGU193" s="318"/>
      <c r="OGV193" s="318"/>
      <c r="OGW193" s="318"/>
      <c r="OGX193" s="381"/>
      <c r="OGY193" s="318"/>
      <c r="OGZ193" s="318"/>
      <c r="OHA193" s="318"/>
      <c r="OHB193" s="318"/>
      <c r="OHC193" s="381"/>
      <c r="OHD193" s="316"/>
      <c r="OHE193" s="316"/>
      <c r="OHF193" s="316"/>
      <c r="OHG193" s="317"/>
      <c r="OHH193" s="381"/>
      <c r="OHI193" s="381"/>
      <c r="OHJ193" s="381"/>
      <c r="OHK193" s="318"/>
      <c r="OHL193" s="318"/>
      <c r="OHM193" s="318"/>
      <c r="OHN193" s="381"/>
      <c r="OHO193" s="318"/>
      <c r="OHP193" s="318"/>
      <c r="OHQ193" s="318"/>
      <c r="OHR193" s="318"/>
      <c r="OHS193" s="381"/>
      <c r="OHT193" s="316"/>
      <c r="OHU193" s="316"/>
      <c r="OHV193" s="316"/>
      <c r="OHW193" s="317"/>
      <c r="OHX193" s="381"/>
      <c r="OHY193" s="381"/>
      <c r="OHZ193" s="381"/>
      <c r="OIA193" s="318"/>
      <c r="OIB193" s="318"/>
      <c r="OIC193" s="318"/>
      <c r="OID193" s="381"/>
      <c r="OIE193" s="318"/>
      <c r="OIF193" s="318"/>
      <c r="OIG193" s="318"/>
      <c r="OIH193" s="318"/>
      <c r="OII193" s="381"/>
      <c r="OIJ193" s="316"/>
      <c r="OIK193" s="316"/>
      <c r="OIL193" s="316"/>
      <c r="OIM193" s="317"/>
      <c r="OIN193" s="381"/>
      <c r="OIO193" s="381"/>
      <c r="OIP193" s="381"/>
      <c r="OIQ193" s="318"/>
      <c r="OIR193" s="318"/>
      <c r="OIS193" s="318"/>
      <c r="OIT193" s="381"/>
      <c r="OIU193" s="318"/>
      <c r="OIV193" s="318"/>
      <c r="OIW193" s="318"/>
      <c r="OIX193" s="318"/>
      <c r="OIY193" s="381"/>
      <c r="OIZ193" s="316"/>
      <c r="OJA193" s="316"/>
      <c r="OJB193" s="316"/>
      <c r="OJC193" s="317"/>
      <c r="OJD193" s="381"/>
      <c r="OJE193" s="381"/>
      <c r="OJF193" s="381"/>
      <c r="OJG193" s="318"/>
      <c r="OJH193" s="318"/>
      <c r="OJI193" s="318"/>
      <c r="OJJ193" s="381"/>
      <c r="OJK193" s="318"/>
      <c r="OJL193" s="318"/>
      <c r="OJM193" s="318"/>
      <c r="OJN193" s="318"/>
      <c r="OJO193" s="381"/>
      <c r="OJP193" s="316"/>
      <c r="OJQ193" s="316"/>
      <c r="OJR193" s="316"/>
      <c r="OJS193" s="317"/>
      <c r="OJT193" s="381"/>
      <c r="OJU193" s="381"/>
      <c r="OJV193" s="381"/>
      <c r="OJW193" s="318"/>
      <c r="OJX193" s="318"/>
      <c r="OJY193" s="318"/>
      <c r="OJZ193" s="381"/>
      <c r="OKA193" s="318"/>
      <c r="OKB193" s="318"/>
      <c r="OKC193" s="318"/>
      <c r="OKD193" s="318"/>
      <c r="OKE193" s="381"/>
      <c r="OKF193" s="316"/>
      <c r="OKG193" s="316"/>
      <c r="OKH193" s="316"/>
      <c r="OKI193" s="317"/>
      <c r="OKJ193" s="381"/>
      <c r="OKK193" s="381"/>
      <c r="OKL193" s="381"/>
      <c r="OKM193" s="318"/>
      <c r="OKN193" s="318"/>
      <c r="OKO193" s="318"/>
      <c r="OKP193" s="381"/>
      <c r="OKQ193" s="318"/>
      <c r="OKR193" s="318"/>
      <c r="OKS193" s="318"/>
      <c r="OKT193" s="318"/>
      <c r="OKU193" s="381"/>
      <c r="OKV193" s="316"/>
      <c r="OKW193" s="316"/>
      <c r="OKX193" s="316"/>
      <c r="OKY193" s="317"/>
      <c r="OKZ193" s="381"/>
      <c r="OLA193" s="381"/>
      <c r="OLB193" s="381"/>
      <c r="OLC193" s="318"/>
      <c r="OLD193" s="318"/>
      <c r="OLE193" s="318"/>
      <c r="OLF193" s="381"/>
      <c r="OLG193" s="318"/>
      <c r="OLH193" s="318"/>
      <c r="OLI193" s="318"/>
      <c r="OLJ193" s="318"/>
      <c r="OLK193" s="381"/>
      <c r="OLL193" s="316"/>
      <c r="OLM193" s="316"/>
      <c r="OLN193" s="316"/>
      <c r="OLO193" s="317"/>
      <c r="OLP193" s="381"/>
      <c r="OLQ193" s="381"/>
      <c r="OLR193" s="381"/>
      <c r="OLS193" s="318"/>
      <c r="OLT193" s="318"/>
      <c r="OLU193" s="318"/>
      <c r="OLV193" s="381"/>
      <c r="OLW193" s="318"/>
      <c r="OLX193" s="318"/>
      <c r="OLY193" s="318"/>
      <c r="OLZ193" s="318"/>
      <c r="OMA193" s="381"/>
      <c r="OMB193" s="316"/>
      <c r="OMC193" s="316"/>
      <c r="OMD193" s="316"/>
      <c r="OME193" s="317"/>
      <c r="OMF193" s="381"/>
      <c r="OMG193" s="381"/>
      <c r="OMH193" s="381"/>
      <c r="OMI193" s="318"/>
      <c r="OMJ193" s="318"/>
      <c r="OMK193" s="318"/>
      <c r="OML193" s="381"/>
      <c r="OMM193" s="318"/>
      <c r="OMN193" s="318"/>
      <c r="OMO193" s="318"/>
      <c r="OMP193" s="318"/>
      <c r="OMQ193" s="381"/>
      <c r="OMR193" s="316"/>
      <c r="OMS193" s="316"/>
      <c r="OMT193" s="316"/>
      <c r="OMU193" s="317"/>
      <c r="OMV193" s="381"/>
      <c r="OMW193" s="381"/>
      <c r="OMX193" s="381"/>
      <c r="OMY193" s="318"/>
      <c r="OMZ193" s="318"/>
      <c r="ONA193" s="318"/>
      <c r="ONB193" s="381"/>
      <c r="ONC193" s="318"/>
      <c r="OND193" s="318"/>
      <c r="ONE193" s="318"/>
      <c r="ONF193" s="318"/>
      <c r="ONG193" s="381"/>
      <c r="ONH193" s="316"/>
      <c r="ONI193" s="316"/>
      <c r="ONJ193" s="316"/>
      <c r="ONK193" s="317"/>
      <c r="ONL193" s="381"/>
      <c r="ONM193" s="381"/>
      <c r="ONN193" s="381"/>
      <c r="ONO193" s="318"/>
      <c r="ONP193" s="318"/>
      <c r="ONQ193" s="318"/>
      <c r="ONR193" s="381"/>
      <c r="ONS193" s="318"/>
      <c r="ONT193" s="318"/>
      <c r="ONU193" s="318"/>
      <c r="ONV193" s="318"/>
      <c r="ONW193" s="381"/>
      <c r="ONX193" s="316"/>
      <c r="ONY193" s="316"/>
      <c r="ONZ193" s="316"/>
      <c r="OOA193" s="317"/>
      <c r="OOB193" s="381"/>
      <c r="OOC193" s="381"/>
      <c r="OOD193" s="381"/>
      <c r="OOE193" s="318"/>
      <c r="OOF193" s="318"/>
      <c r="OOG193" s="318"/>
      <c r="OOH193" s="381"/>
      <c r="OOI193" s="318"/>
      <c r="OOJ193" s="318"/>
      <c r="OOK193" s="318"/>
      <c r="OOL193" s="318"/>
      <c r="OOM193" s="381"/>
      <c r="OON193" s="316"/>
      <c r="OOO193" s="316"/>
      <c r="OOP193" s="316"/>
      <c r="OOQ193" s="317"/>
      <c r="OOR193" s="381"/>
      <c r="OOS193" s="381"/>
      <c r="OOT193" s="381"/>
      <c r="OOU193" s="318"/>
      <c r="OOV193" s="318"/>
      <c r="OOW193" s="318"/>
      <c r="OOX193" s="381"/>
      <c r="OOY193" s="318"/>
      <c r="OOZ193" s="318"/>
      <c r="OPA193" s="318"/>
      <c r="OPB193" s="318"/>
      <c r="OPC193" s="381"/>
      <c r="OPD193" s="316"/>
      <c r="OPE193" s="316"/>
      <c r="OPF193" s="316"/>
      <c r="OPG193" s="317"/>
      <c r="OPH193" s="381"/>
      <c r="OPI193" s="381"/>
      <c r="OPJ193" s="381"/>
      <c r="OPK193" s="318"/>
      <c r="OPL193" s="318"/>
      <c r="OPM193" s="318"/>
      <c r="OPN193" s="381"/>
      <c r="OPO193" s="318"/>
      <c r="OPP193" s="318"/>
      <c r="OPQ193" s="318"/>
      <c r="OPR193" s="318"/>
      <c r="OPS193" s="381"/>
      <c r="OPT193" s="316"/>
      <c r="OPU193" s="316"/>
      <c r="OPV193" s="316"/>
      <c r="OPW193" s="317"/>
      <c r="OPX193" s="381"/>
      <c r="OPY193" s="381"/>
      <c r="OPZ193" s="381"/>
      <c r="OQA193" s="318"/>
      <c r="OQB193" s="318"/>
      <c r="OQC193" s="318"/>
      <c r="OQD193" s="381"/>
      <c r="OQE193" s="318"/>
      <c r="OQF193" s="318"/>
      <c r="OQG193" s="318"/>
      <c r="OQH193" s="318"/>
      <c r="OQI193" s="381"/>
      <c r="OQJ193" s="316"/>
      <c r="OQK193" s="316"/>
      <c r="OQL193" s="316"/>
      <c r="OQM193" s="317"/>
      <c r="OQN193" s="381"/>
      <c r="OQO193" s="381"/>
      <c r="OQP193" s="381"/>
      <c r="OQQ193" s="318"/>
      <c r="OQR193" s="318"/>
      <c r="OQS193" s="318"/>
      <c r="OQT193" s="381"/>
      <c r="OQU193" s="318"/>
      <c r="OQV193" s="318"/>
      <c r="OQW193" s="318"/>
      <c r="OQX193" s="318"/>
      <c r="OQY193" s="381"/>
      <c r="OQZ193" s="316"/>
      <c r="ORA193" s="316"/>
      <c r="ORB193" s="316"/>
      <c r="ORC193" s="317"/>
      <c r="ORD193" s="381"/>
      <c r="ORE193" s="381"/>
      <c r="ORF193" s="381"/>
      <c r="ORG193" s="318"/>
      <c r="ORH193" s="318"/>
      <c r="ORI193" s="318"/>
      <c r="ORJ193" s="381"/>
      <c r="ORK193" s="318"/>
      <c r="ORL193" s="318"/>
      <c r="ORM193" s="318"/>
      <c r="ORN193" s="318"/>
      <c r="ORO193" s="381"/>
      <c r="ORP193" s="316"/>
      <c r="ORQ193" s="316"/>
      <c r="ORR193" s="316"/>
      <c r="ORS193" s="317"/>
      <c r="ORT193" s="381"/>
      <c r="ORU193" s="381"/>
      <c r="ORV193" s="381"/>
      <c r="ORW193" s="318"/>
      <c r="ORX193" s="318"/>
      <c r="ORY193" s="318"/>
      <c r="ORZ193" s="381"/>
      <c r="OSA193" s="318"/>
      <c r="OSB193" s="318"/>
      <c r="OSC193" s="318"/>
      <c r="OSD193" s="318"/>
      <c r="OSE193" s="381"/>
      <c r="OSF193" s="316"/>
      <c r="OSG193" s="316"/>
      <c r="OSH193" s="316"/>
      <c r="OSI193" s="317"/>
      <c r="OSJ193" s="381"/>
      <c r="OSK193" s="381"/>
      <c r="OSL193" s="381"/>
      <c r="OSM193" s="318"/>
      <c r="OSN193" s="318"/>
      <c r="OSO193" s="318"/>
      <c r="OSP193" s="381"/>
      <c r="OSQ193" s="318"/>
      <c r="OSR193" s="318"/>
      <c r="OSS193" s="318"/>
      <c r="OST193" s="318"/>
      <c r="OSU193" s="381"/>
      <c r="OSV193" s="316"/>
      <c r="OSW193" s="316"/>
      <c r="OSX193" s="316"/>
      <c r="OSY193" s="317"/>
      <c r="OSZ193" s="381"/>
      <c r="OTA193" s="381"/>
      <c r="OTB193" s="381"/>
      <c r="OTC193" s="318"/>
      <c r="OTD193" s="318"/>
      <c r="OTE193" s="318"/>
      <c r="OTF193" s="381"/>
      <c r="OTG193" s="318"/>
      <c r="OTH193" s="318"/>
      <c r="OTI193" s="318"/>
      <c r="OTJ193" s="318"/>
      <c r="OTK193" s="381"/>
      <c r="OTL193" s="316"/>
      <c r="OTM193" s="316"/>
      <c r="OTN193" s="316"/>
      <c r="OTO193" s="317"/>
      <c r="OTP193" s="381"/>
      <c r="OTQ193" s="381"/>
      <c r="OTR193" s="381"/>
      <c r="OTS193" s="318"/>
      <c r="OTT193" s="318"/>
      <c r="OTU193" s="318"/>
      <c r="OTV193" s="381"/>
      <c r="OTW193" s="318"/>
      <c r="OTX193" s="318"/>
      <c r="OTY193" s="318"/>
      <c r="OTZ193" s="318"/>
      <c r="OUA193" s="381"/>
      <c r="OUB193" s="316"/>
      <c r="OUC193" s="316"/>
      <c r="OUD193" s="316"/>
      <c r="OUE193" s="317"/>
      <c r="OUF193" s="381"/>
      <c r="OUG193" s="381"/>
      <c r="OUH193" s="381"/>
      <c r="OUI193" s="318"/>
      <c r="OUJ193" s="318"/>
      <c r="OUK193" s="318"/>
      <c r="OUL193" s="381"/>
      <c r="OUM193" s="318"/>
      <c r="OUN193" s="318"/>
      <c r="OUO193" s="318"/>
      <c r="OUP193" s="318"/>
      <c r="OUQ193" s="381"/>
      <c r="OUR193" s="316"/>
      <c r="OUS193" s="316"/>
      <c r="OUT193" s="316"/>
      <c r="OUU193" s="317"/>
      <c r="OUV193" s="381"/>
      <c r="OUW193" s="381"/>
      <c r="OUX193" s="381"/>
      <c r="OUY193" s="318"/>
      <c r="OUZ193" s="318"/>
      <c r="OVA193" s="318"/>
      <c r="OVB193" s="381"/>
      <c r="OVC193" s="318"/>
      <c r="OVD193" s="318"/>
      <c r="OVE193" s="318"/>
      <c r="OVF193" s="318"/>
      <c r="OVG193" s="381"/>
      <c r="OVH193" s="316"/>
      <c r="OVI193" s="316"/>
      <c r="OVJ193" s="316"/>
      <c r="OVK193" s="317"/>
      <c r="OVL193" s="381"/>
      <c r="OVM193" s="381"/>
      <c r="OVN193" s="381"/>
      <c r="OVO193" s="318"/>
      <c r="OVP193" s="318"/>
      <c r="OVQ193" s="318"/>
      <c r="OVR193" s="381"/>
      <c r="OVS193" s="318"/>
      <c r="OVT193" s="318"/>
      <c r="OVU193" s="318"/>
      <c r="OVV193" s="318"/>
      <c r="OVW193" s="381"/>
      <c r="OVX193" s="316"/>
      <c r="OVY193" s="316"/>
      <c r="OVZ193" s="316"/>
      <c r="OWA193" s="317"/>
      <c r="OWB193" s="381"/>
      <c r="OWC193" s="381"/>
      <c r="OWD193" s="381"/>
      <c r="OWE193" s="318"/>
      <c r="OWF193" s="318"/>
      <c r="OWG193" s="318"/>
      <c r="OWH193" s="381"/>
      <c r="OWI193" s="318"/>
      <c r="OWJ193" s="318"/>
      <c r="OWK193" s="318"/>
      <c r="OWL193" s="318"/>
      <c r="OWM193" s="381"/>
      <c r="OWN193" s="316"/>
      <c r="OWO193" s="316"/>
      <c r="OWP193" s="316"/>
      <c r="OWQ193" s="317"/>
      <c r="OWR193" s="381"/>
      <c r="OWS193" s="381"/>
      <c r="OWT193" s="381"/>
      <c r="OWU193" s="318"/>
      <c r="OWV193" s="318"/>
      <c r="OWW193" s="318"/>
      <c r="OWX193" s="381"/>
      <c r="OWY193" s="318"/>
      <c r="OWZ193" s="318"/>
      <c r="OXA193" s="318"/>
      <c r="OXB193" s="318"/>
      <c r="OXC193" s="381"/>
      <c r="OXD193" s="316"/>
      <c r="OXE193" s="316"/>
      <c r="OXF193" s="316"/>
      <c r="OXG193" s="317"/>
      <c r="OXH193" s="381"/>
      <c r="OXI193" s="381"/>
      <c r="OXJ193" s="381"/>
      <c r="OXK193" s="318"/>
      <c r="OXL193" s="318"/>
      <c r="OXM193" s="318"/>
      <c r="OXN193" s="381"/>
      <c r="OXO193" s="318"/>
      <c r="OXP193" s="318"/>
      <c r="OXQ193" s="318"/>
      <c r="OXR193" s="318"/>
      <c r="OXS193" s="381"/>
      <c r="OXT193" s="316"/>
      <c r="OXU193" s="316"/>
      <c r="OXV193" s="316"/>
      <c r="OXW193" s="317"/>
      <c r="OXX193" s="381"/>
      <c r="OXY193" s="381"/>
      <c r="OXZ193" s="381"/>
      <c r="OYA193" s="318"/>
      <c r="OYB193" s="318"/>
      <c r="OYC193" s="318"/>
      <c r="OYD193" s="381"/>
      <c r="OYE193" s="318"/>
      <c r="OYF193" s="318"/>
      <c r="OYG193" s="318"/>
      <c r="OYH193" s="318"/>
      <c r="OYI193" s="381"/>
      <c r="OYJ193" s="316"/>
      <c r="OYK193" s="316"/>
      <c r="OYL193" s="316"/>
      <c r="OYM193" s="317"/>
      <c r="OYN193" s="381"/>
      <c r="OYO193" s="381"/>
      <c r="OYP193" s="381"/>
      <c r="OYQ193" s="318"/>
      <c r="OYR193" s="318"/>
      <c r="OYS193" s="318"/>
      <c r="OYT193" s="381"/>
      <c r="OYU193" s="318"/>
      <c r="OYV193" s="318"/>
      <c r="OYW193" s="318"/>
      <c r="OYX193" s="318"/>
      <c r="OYY193" s="381"/>
      <c r="OYZ193" s="316"/>
      <c r="OZA193" s="316"/>
      <c r="OZB193" s="316"/>
      <c r="OZC193" s="317"/>
      <c r="OZD193" s="381"/>
      <c r="OZE193" s="381"/>
      <c r="OZF193" s="381"/>
      <c r="OZG193" s="318"/>
      <c r="OZH193" s="318"/>
      <c r="OZI193" s="318"/>
      <c r="OZJ193" s="381"/>
      <c r="OZK193" s="318"/>
      <c r="OZL193" s="318"/>
      <c r="OZM193" s="318"/>
      <c r="OZN193" s="318"/>
      <c r="OZO193" s="381"/>
      <c r="OZP193" s="316"/>
      <c r="OZQ193" s="316"/>
      <c r="OZR193" s="316"/>
      <c r="OZS193" s="317"/>
      <c r="OZT193" s="381"/>
      <c r="OZU193" s="381"/>
      <c r="OZV193" s="381"/>
      <c r="OZW193" s="318"/>
      <c r="OZX193" s="318"/>
      <c r="OZY193" s="318"/>
      <c r="OZZ193" s="381"/>
      <c r="PAA193" s="318"/>
      <c r="PAB193" s="318"/>
      <c r="PAC193" s="318"/>
      <c r="PAD193" s="318"/>
      <c r="PAE193" s="381"/>
      <c r="PAF193" s="316"/>
      <c r="PAG193" s="316"/>
      <c r="PAH193" s="316"/>
      <c r="PAI193" s="317"/>
      <c r="PAJ193" s="381"/>
      <c r="PAK193" s="381"/>
      <c r="PAL193" s="381"/>
      <c r="PAM193" s="318"/>
      <c r="PAN193" s="318"/>
      <c r="PAO193" s="318"/>
      <c r="PAP193" s="381"/>
      <c r="PAQ193" s="318"/>
      <c r="PAR193" s="318"/>
      <c r="PAS193" s="318"/>
      <c r="PAT193" s="318"/>
      <c r="PAU193" s="381"/>
      <c r="PAV193" s="316"/>
      <c r="PAW193" s="316"/>
      <c r="PAX193" s="316"/>
      <c r="PAY193" s="317"/>
      <c r="PAZ193" s="381"/>
      <c r="PBA193" s="381"/>
      <c r="PBB193" s="381"/>
      <c r="PBC193" s="318"/>
      <c r="PBD193" s="318"/>
      <c r="PBE193" s="318"/>
      <c r="PBF193" s="381"/>
      <c r="PBG193" s="318"/>
      <c r="PBH193" s="318"/>
      <c r="PBI193" s="318"/>
      <c r="PBJ193" s="318"/>
      <c r="PBK193" s="381"/>
      <c r="PBL193" s="316"/>
      <c r="PBM193" s="316"/>
      <c r="PBN193" s="316"/>
      <c r="PBO193" s="317"/>
      <c r="PBP193" s="381"/>
      <c r="PBQ193" s="381"/>
      <c r="PBR193" s="381"/>
      <c r="PBS193" s="318"/>
      <c r="PBT193" s="318"/>
      <c r="PBU193" s="318"/>
      <c r="PBV193" s="381"/>
      <c r="PBW193" s="318"/>
      <c r="PBX193" s="318"/>
      <c r="PBY193" s="318"/>
      <c r="PBZ193" s="318"/>
      <c r="PCA193" s="381"/>
      <c r="PCB193" s="316"/>
      <c r="PCC193" s="316"/>
      <c r="PCD193" s="316"/>
      <c r="PCE193" s="317"/>
      <c r="PCF193" s="381"/>
      <c r="PCG193" s="381"/>
      <c r="PCH193" s="381"/>
      <c r="PCI193" s="318"/>
      <c r="PCJ193" s="318"/>
      <c r="PCK193" s="318"/>
      <c r="PCL193" s="381"/>
      <c r="PCM193" s="318"/>
      <c r="PCN193" s="318"/>
      <c r="PCO193" s="318"/>
      <c r="PCP193" s="318"/>
      <c r="PCQ193" s="381"/>
      <c r="PCR193" s="316"/>
      <c r="PCS193" s="316"/>
      <c r="PCT193" s="316"/>
      <c r="PCU193" s="317"/>
      <c r="PCV193" s="381"/>
      <c r="PCW193" s="381"/>
      <c r="PCX193" s="381"/>
      <c r="PCY193" s="318"/>
      <c r="PCZ193" s="318"/>
      <c r="PDA193" s="318"/>
      <c r="PDB193" s="381"/>
      <c r="PDC193" s="318"/>
      <c r="PDD193" s="318"/>
      <c r="PDE193" s="318"/>
      <c r="PDF193" s="318"/>
      <c r="PDG193" s="381"/>
      <c r="PDH193" s="316"/>
      <c r="PDI193" s="316"/>
      <c r="PDJ193" s="316"/>
      <c r="PDK193" s="317"/>
      <c r="PDL193" s="381"/>
      <c r="PDM193" s="381"/>
      <c r="PDN193" s="381"/>
      <c r="PDO193" s="318"/>
      <c r="PDP193" s="318"/>
      <c r="PDQ193" s="318"/>
      <c r="PDR193" s="381"/>
      <c r="PDS193" s="318"/>
      <c r="PDT193" s="318"/>
      <c r="PDU193" s="318"/>
      <c r="PDV193" s="318"/>
      <c r="PDW193" s="381"/>
      <c r="PDX193" s="316"/>
      <c r="PDY193" s="316"/>
      <c r="PDZ193" s="316"/>
      <c r="PEA193" s="317"/>
      <c r="PEB193" s="381"/>
      <c r="PEC193" s="381"/>
      <c r="PED193" s="381"/>
      <c r="PEE193" s="318"/>
      <c r="PEF193" s="318"/>
      <c r="PEG193" s="318"/>
      <c r="PEH193" s="381"/>
      <c r="PEI193" s="318"/>
      <c r="PEJ193" s="318"/>
      <c r="PEK193" s="318"/>
      <c r="PEL193" s="318"/>
      <c r="PEM193" s="381"/>
      <c r="PEN193" s="316"/>
      <c r="PEO193" s="316"/>
      <c r="PEP193" s="316"/>
      <c r="PEQ193" s="317"/>
      <c r="PER193" s="381"/>
      <c r="PES193" s="381"/>
      <c r="PET193" s="381"/>
      <c r="PEU193" s="318"/>
      <c r="PEV193" s="318"/>
      <c r="PEW193" s="318"/>
      <c r="PEX193" s="381"/>
      <c r="PEY193" s="318"/>
      <c r="PEZ193" s="318"/>
      <c r="PFA193" s="318"/>
      <c r="PFB193" s="318"/>
      <c r="PFC193" s="381"/>
      <c r="PFD193" s="316"/>
      <c r="PFE193" s="316"/>
      <c r="PFF193" s="316"/>
      <c r="PFG193" s="317"/>
      <c r="PFH193" s="381"/>
      <c r="PFI193" s="381"/>
      <c r="PFJ193" s="381"/>
      <c r="PFK193" s="318"/>
      <c r="PFL193" s="318"/>
      <c r="PFM193" s="318"/>
      <c r="PFN193" s="381"/>
      <c r="PFO193" s="318"/>
      <c r="PFP193" s="318"/>
      <c r="PFQ193" s="318"/>
      <c r="PFR193" s="318"/>
      <c r="PFS193" s="381"/>
      <c r="PFT193" s="316"/>
      <c r="PFU193" s="316"/>
      <c r="PFV193" s="316"/>
      <c r="PFW193" s="317"/>
      <c r="PFX193" s="381"/>
      <c r="PFY193" s="381"/>
      <c r="PFZ193" s="381"/>
      <c r="PGA193" s="318"/>
      <c r="PGB193" s="318"/>
      <c r="PGC193" s="318"/>
      <c r="PGD193" s="381"/>
      <c r="PGE193" s="318"/>
      <c r="PGF193" s="318"/>
      <c r="PGG193" s="318"/>
      <c r="PGH193" s="318"/>
      <c r="PGI193" s="381"/>
      <c r="PGJ193" s="316"/>
      <c r="PGK193" s="316"/>
      <c r="PGL193" s="316"/>
      <c r="PGM193" s="317"/>
      <c r="PGN193" s="381"/>
      <c r="PGO193" s="381"/>
      <c r="PGP193" s="381"/>
      <c r="PGQ193" s="318"/>
      <c r="PGR193" s="318"/>
      <c r="PGS193" s="318"/>
      <c r="PGT193" s="381"/>
      <c r="PGU193" s="318"/>
      <c r="PGV193" s="318"/>
      <c r="PGW193" s="318"/>
      <c r="PGX193" s="318"/>
      <c r="PGY193" s="381"/>
      <c r="PGZ193" s="316"/>
      <c r="PHA193" s="316"/>
      <c r="PHB193" s="316"/>
      <c r="PHC193" s="317"/>
      <c r="PHD193" s="381"/>
      <c r="PHE193" s="381"/>
      <c r="PHF193" s="381"/>
      <c r="PHG193" s="318"/>
      <c r="PHH193" s="318"/>
      <c r="PHI193" s="318"/>
      <c r="PHJ193" s="381"/>
      <c r="PHK193" s="318"/>
      <c r="PHL193" s="318"/>
      <c r="PHM193" s="318"/>
      <c r="PHN193" s="318"/>
      <c r="PHO193" s="381"/>
      <c r="PHP193" s="316"/>
      <c r="PHQ193" s="316"/>
      <c r="PHR193" s="316"/>
      <c r="PHS193" s="317"/>
      <c r="PHT193" s="381"/>
      <c r="PHU193" s="381"/>
      <c r="PHV193" s="381"/>
      <c r="PHW193" s="318"/>
      <c r="PHX193" s="318"/>
      <c r="PHY193" s="318"/>
      <c r="PHZ193" s="381"/>
      <c r="PIA193" s="318"/>
      <c r="PIB193" s="318"/>
      <c r="PIC193" s="318"/>
      <c r="PID193" s="318"/>
      <c r="PIE193" s="381"/>
      <c r="PIF193" s="316"/>
      <c r="PIG193" s="316"/>
      <c r="PIH193" s="316"/>
      <c r="PII193" s="317"/>
      <c r="PIJ193" s="381"/>
      <c r="PIK193" s="381"/>
      <c r="PIL193" s="381"/>
      <c r="PIM193" s="318"/>
      <c r="PIN193" s="318"/>
      <c r="PIO193" s="318"/>
      <c r="PIP193" s="381"/>
      <c r="PIQ193" s="318"/>
      <c r="PIR193" s="318"/>
      <c r="PIS193" s="318"/>
      <c r="PIT193" s="318"/>
      <c r="PIU193" s="381"/>
      <c r="PIV193" s="316"/>
      <c r="PIW193" s="316"/>
      <c r="PIX193" s="316"/>
      <c r="PIY193" s="317"/>
      <c r="PIZ193" s="381"/>
      <c r="PJA193" s="381"/>
      <c r="PJB193" s="381"/>
      <c r="PJC193" s="318"/>
      <c r="PJD193" s="318"/>
      <c r="PJE193" s="318"/>
      <c r="PJF193" s="381"/>
      <c r="PJG193" s="318"/>
      <c r="PJH193" s="318"/>
      <c r="PJI193" s="318"/>
      <c r="PJJ193" s="318"/>
      <c r="PJK193" s="381"/>
      <c r="PJL193" s="316"/>
      <c r="PJM193" s="316"/>
      <c r="PJN193" s="316"/>
      <c r="PJO193" s="317"/>
      <c r="PJP193" s="381"/>
      <c r="PJQ193" s="381"/>
      <c r="PJR193" s="381"/>
      <c r="PJS193" s="318"/>
      <c r="PJT193" s="318"/>
      <c r="PJU193" s="318"/>
      <c r="PJV193" s="381"/>
      <c r="PJW193" s="318"/>
      <c r="PJX193" s="318"/>
      <c r="PJY193" s="318"/>
      <c r="PJZ193" s="318"/>
      <c r="PKA193" s="381"/>
      <c r="PKB193" s="316"/>
      <c r="PKC193" s="316"/>
      <c r="PKD193" s="316"/>
      <c r="PKE193" s="317"/>
      <c r="PKF193" s="381"/>
      <c r="PKG193" s="381"/>
      <c r="PKH193" s="381"/>
      <c r="PKI193" s="318"/>
      <c r="PKJ193" s="318"/>
      <c r="PKK193" s="318"/>
      <c r="PKL193" s="381"/>
      <c r="PKM193" s="318"/>
      <c r="PKN193" s="318"/>
      <c r="PKO193" s="318"/>
      <c r="PKP193" s="318"/>
      <c r="PKQ193" s="381"/>
      <c r="PKR193" s="316"/>
      <c r="PKS193" s="316"/>
      <c r="PKT193" s="316"/>
      <c r="PKU193" s="317"/>
      <c r="PKV193" s="381"/>
      <c r="PKW193" s="381"/>
      <c r="PKX193" s="381"/>
      <c r="PKY193" s="318"/>
      <c r="PKZ193" s="318"/>
      <c r="PLA193" s="318"/>
      <c r="PLB193" s="381"/>
      <c r="PLC193" s="318"/>
      <c r="PLD193" s="318"/>
      <c r="PLE193" s="318"/>
      <c r="PLF193" s="318"/>
      <c r="PLG193" s="381"/>
      <c r="PLH193" s="316"/>
      <c r="PLI193" s="316"/>
      <c r="PLJ193" s="316"/>
      <c r="PLK193" s="317"/>
      <c r="PLL193" s="381"/>
      <c r="PLM193" s="381"/>
      <c r="PLN193" s="381"/>
      <c r="PLO193" s="318"/>
      <c r="PLP193" s="318"/>
      <c r="PLQ193" s="318"/>
      <c r="PLR193" s="381"/>
      <c r="PLS193" s="318"/>
      <c r="PLT193" s="318"/>
      <c r="PLU193" s="318"/>
      <c r="PLV193" s="318"/>
      <c r="PLW193" s="381"/>
      <c r="PLX193" s="316"/>
      <c r="PLY193" s="316"/>
      <c r="PLZ193" s="316"/>
      <c r="PMA193" s="317"/>
      <c r="PMB193" s="381"/>
      <c r="PMC193" s="381"/>
      <c r="PMD193" s="381"/>
      <c r="PME193" s="318"/>
      <c r="PMF193" s="318"/>
      <c r="PMG193" s="318"/>
      <c r="PMH193" s="381"/>
      <c r="PMI193" s="318"/>
      <c r="PMJ193" s="318"/>
      <c r="PMK193" s="318"/>
      <c r="PML193" s="318"/>
      <c r="PMM193" s="381"/>
      <c r="PMN193" s="316"/>
      <c r="PMO193" s="316"/>
      <c r="PMP193" s="316"/>
      <c r="PMQ193" s="317"/>
      <c r="PMR193" s="381"/>
      <c r="PMS193" s="381"/>
      <c r="PMT193" s="381"/>
      <c r="PMU193" s="318"/>
      <c r="PMV193" s="318"/>
      <c r="PMW193" s="318"/>
      <c r="PMX193" s="381"/>
      <c r="PMY193" s="318"/>
      <c r="PMZ193" s="318"/>
      <c r="PNA193" s="318"/>
      <c r="PNB193" s="318"/>
      <c r="PNC193" s="381"/>
      <c r="PND193" s="316"/>
      <c r="PNE193" s="316"/>
      <c r="PNF193" s="316"/>
      <c r="PNG193" s="317"/>
      <c r="PNH193" s="381"/>
      <c r="PNI193" s="381"/>
      <c r="PNJ193" s="381"/>
      <c r="PNK193" s="318"/>
      <c r="PNL193" s="318"/>
      <c r="PNM193" s="318"/>
      <c r="PNN193" s="381"/>
      <c r="PNO193" s="318"/>
      <c r="PNP193" s="318"/>
      <c r="PNQ193" s="318"/>
      <c r="PNR193" s="318"/>
      <c r="PNS193" s="381"/>
      <c r="PNT193" s="316"/>
      <c r="PNU193" s="316"/>
      <c r="PNV193" s="316"/>
      <c r="PNW193" s="317"/>
      <c r="PNX193" s="381"/>
      <c r="PNY193" s="381"/>
      <c r="PNZ193" s="381"/>
      <c r="POA193" s="318"/>
      <c r="POB193" s="318"/>
      <c r="POC193" s="318"/>
      <c r="POD193" s="381"/>
      <c r="POE193" s="318"/>
      <c r="POF193" s="318"/>
      <c r="POG193" s="318"/>
      <c r="POH193" s="318"/>
      <c r="POI193" s="381"/>
      <c r="POJ193" s="316"/>
      <c r="POK193" s="316"/>
      <c r="POL193" s="316"/>
      <c r="POM193" s="317"/>
      <c r="PON193" s="381"/>
      <c r="POO193" s="381"/>
      <c r="POP193" s="381"/>
      <c r="POQ193" s="318"/>
      <c r="POR193" s="318"/>
      <c r="POS193" s="318"/>
      <c r="POT193" s="381"/>
      <c r="POU193" s="318"/>
      <c r="POV193" s="318"/>
      <c r="POW193" s="318"/>
      <c r="POX193" s="318"/>
      <c r="POY193" s="381"/>
      <c r="POZ193" s="316"/>
      <c r="PPA193" s="316"/>
      <c r="PPB193" s="316"/>
      <c r="PPC193" s="317"/>
      <c r="PPD193" s="381"/>
      <c r="PPE193" s="381"/>
      <c r="PPF193" s="381"/>
      <c r="PPG193" s="318"/>
      <c r="PPH193" s="318"/>
      <c r="PPI193" s="318"/>
      <c r="PPJ193" s="381"/>
      <c r="PPK193" s="318"/>
      <c r="PPL193" s="318"/>
      <c r="PPM193" s="318"/>
      <c r="PPN193" s="318"/>
      <c r="PPO193" s="381"/>
      <c r="PPP193" s="316"/>
      <c r="PPQ193" s="316"/>
      <c r="PPR193" s="316"/>
      <c r="PPS193" s="317"/>
      <c r="PPT193" s="381"/>
      <c r="PPU193" s="381"/>
      <c r="PPV193" s="381"/>
      <c r="PPW193" s="318"/>
      <c r="PPX193" s="318"/>
      <c r="PPY193" s="318"/>
      <c r="PPZ193" s="381"/>
      <c r="PQA193" s="318"/>
      <c r="PQB193" s="318"/>
      <c r="PQC193" s="318"/>
      <c r="PQD193" s="318"/>
      <c r="PQE193" s="381"/>
      <c r="PQF193" s="316"/>
      <c r="PQG193" s="316"/>
      <c r="PQH193" s="316"/>
      <c r="PQI193" s="317"/>
      <c r="PQJ193" s="381"/>
      <c r="PQK193" s="381"/>
      <c r="PQL193" s="381"/>
      <c r="PQM193" s="318"/>
      <c r="PQN193" s="318"/>
      <c r="PQO193" s="318"/>
      <c r="PQP193" s="381"/>
      <c r="PQQ193" s="318"/>
      <c r="PQR193" s="318"/>
      <c r="PQS193" s="318"/>
      <c r="PQT193" s="318"/>
      <c r="PQU193" s="381"/>
      <c r="PQV193" s="316"/>
      <c r="PQW193" s="316"/>
      <c r="PQX193" s="316"/>
      <c r="PQY193" s="317"/>
      <c r="PQZ193" s="381"/>
      <c r="PRA193" s="381"/>
      <c r="PRB193" s="381"/>
      <c r="PRC193" s="318"/>
      <c r="PRD193" s="318"/>
      <c r="PRE193" s="318"/>
      <c r="PRF193" s="381"/>
      <c r="PRG193" s="318"/>
      <c r="PRH193" s="318"/>
      <c r="PRI193" s="318"/>
      <c r="PRJ193" s="318"/>
      <c r="PRK193" s="381"/>
      <c r="PRL193" s="316"/>
      <c r="PRM193" s="316"/>
      <c r="PRN193" s="316"/>
      <c r="PRO193" s="317"/>
      <c r="PRP193" s="381"/>
      <c r="PRQ193" s="381"/>
      <c r="PRR193" s="381"/>
      <c r="PRS193" s="318"/>
      <c r="PRT193" s="318"/>
      <c r="PRU193" s="318"/>
      <c r="PRV193" s="381"/>
      <c r="PRW193" s="318"/>
      <c r="PRX193" s="318"/>
      <c r="PRY193" s="318"/>
      <c r="PRZ193" s="318"/>
      <c r="PSA193" s="381"/>
      <c r="PSB193" s="316"/>
      <c r="PSC193" s="316"/>
      <c r="PSD193" s="316"/>
      <c r="PSE193" s="317"/>
      <c r="PSF193" s="381"/>
      <c r="PSG193" s="381"/>
      <c r="PSH193" s="381"/>
      <c r="PSI193" s="318"/>
      <c r="PSJ193" s="318"/>
      <c r="PSK193" s="318"/>
      <c r="PSL193" s="381"/>
      <c r="PSM193" s="318"/>
      <c r="PSN193" s="318"/>
      <c r="PSO193" s="318"/>
      <c r="PSP193" s="318"/>
      <c r="PSQ193" s="381"/>
      <c r="PSR193" s="316"/>
      <c r="PSS193" s="316"/>
      <c r="PST193" s="316"/>
      <c r="PSU193" s="317"/>
      <c r="PSV193" s="381"/>
      <c r="PSW193" s="381"/>
      <c r="PSX193" s="381"/>
      <c r="PSY193" s="318"/>
      <c r="PSZ193" s="318"/>
      <c r="PTA193" s="318"/>
      <c r="PTB193" s="381"/>
      <c r="PTC193" s="318"/>
      <c r="PTD193" s="318"/>
      <c r="PTE193" s="318"/>
      <c r="PTF193" s="318"/>
      <c r="PTG193" s="381"/>
      <c r="PTH193" s="316"/>
      <c r="PTI193" s="316"/>
      <c r="PTJ193" s="316"/>
      <c r="PTK193" s="317"/>
      <c r="PTL193" s="381"/>
      <c r="PTM193" s="381"/>
      <c r="PTN193" s="381"/>
      <c r="PTO193" s="318"/>
      <c r="PTP193" s="318"/>
      <c r="PTQ193" s="318"/>
      <c r="PTR193" s="381"/>
      <c r="PTS193" s="318"/>
      <c r="PTT193" s="318"/>
      <c r="PTU193" s="318"/>
      <c r="PTV193" s="318"/>
      <c r="PTW193" s="381"/>
      <c r="PTX193" s="316"/>
      <c r="PTY193" s="316"/>
      <c r="PTZ193" s="316"/>
      <c r="PUA193" s="317"/>
      <c r="PUB193" s="381"/>
      <c r="PUC193" s="381"/>
      <c r="PUD193" s="381"/>
      <c r="PUE193" s="318"/>
      <c r="PUF193" s="318"/>
      <c r="PUG193" s="318"/>
      <c r="PUH193" s="381"/>
      <c r="PUI193" s="318"/>
      <c r="PUJ193" s="318"/>
      <c r="PUK193" s="318"/>
      <c r="PUL193" s="318"/>
      <c r="PUM193" s="381"/>
      <c r="PUN193" s="316"/>
      <c r="PUO193" s="316"/>
      <c r="PUP193" s="316"/>
      <c r="PUQ193" s="317"/>
      <c r="PUR193" s="381"/>
      <c r="PUS193" s="381"/>
      <c r="PUT193" s="381"/>
      <c r="PUU193" s="318"/>
      <c r="PUV193" s="318"/>
      <c r="PUW193" s="318"/>
      <c r="PUX193" s="381"/>
      <c r="PUY193" s="318"/>
      <c r="PUZ193" s="318"/>
      <c r="PVA193" s="318"/>
      <c r="PVB193" s="318"/>
      <c r="PVC193" s="381"/>
      <c r="PVD193" s="316"/>
      <c r="PVE193" s="316"/>
      <c r="PVF193" s="316"/>
      <c r="PVG193" s="317"/>
      <c r="PVH193" s="381"/>
      <c r="PVI193" s="381"/>
      <c r="PVJ193" s="381"/>
      <c r="PVK193" s="318"/>
      <c r="PVL193" s="318"/>
      <c r="PVM193" s="318"/>
      <c r="PVN193" s="381"/>
      <c r="PVO193" s="318"/>
      <c r="PVP193" s="318"/>
      <c r="PVQ193" s="318"/>
      <c r="PVR193" s="318"/>
      <c r="PVS193" s="381"/>
      <c r="PVT193" s="316"/>
      <c r="PVU193" s="316"/>
      <c r="PVV193" s="316"/>
      <c r="PVW193" s="317"/>
      <c r="PVX193" s="381"/>
      <c r="PVY193" s="381"/>
      <c r="PVZ193" s="381"/>
      <c r="PWA193" s="318"/>
      <c r="PWB193" s="318"/>
      <c r="PWC193" s="318"/>
      <c r="PWD193" s="381"/>
      <c r="PWE193" s="318"/>
      <c r="PWF193" s="318"/>
      <c r="PWG193" s="318"/>
      <c r="PWH193" s="318"/>
      <c r="PWI193" s="381"/>
      <c r="PWJ193" s="316"/>
      <c r="PWK193" s="316"/>
      <c r="PWL193" s="316"/>
      <c r="PWM193" s="317"/>
      <c r="PWN193" s="381"/>
      <c r="PWO193" s="381"/>
      <c r="PWP193" s="381"/>
      <c r="PWQ193" s="318"/>
      <c r="PWR193" s="318"/>
      <c r="PWS193" s="318"/>
      <c r="PWT193" s="381"/>
      <c r="PWU193" s="318"/>
      <c r="PWV193" s="318"/>
      <c r="PWW193" s="318"/>
      <c r="PWX193" s="318"/>
      <c r="PWY193" s="381"/>
      <c r="PWZ193" s="316"/>
      <c r="PXA193" s="316"/>
      <c r="PXB193" s="316"/>
      <c r="PXC193" s="317"/>
      <c r="PXD193" s="381"/>
      <c r="PXE193" s="381"/>
      <c r="PXF193" s="381"/>
      <c r="PXG193" s="318"/>
      <c r="PXH193" s="318"/>
      <c r="PXI193" s="318"/>
      <c r="PXJ193" s="381"/>
      <c r="PXK193" s="318"/>
      <c r="PXL193" s="318"/>
      <c r="PXM193" s="318"/>
      <c r="PXN193" s="318"/>
      <c r="PXO193" s="381"/>
      <c r="PXP193" s="316"/>
      <c r="PXQ193" s="316"/>
      <c r="PXR193" s="316"/>
      <c r="PXS193" s="317"/>
      <c r="PXT193" s="381"/>
      <c r="PXU193" s="381"/>
      <c r="PXV193" s="381"/>
      <c r="PXW193" s="318"/>
      <c r="PXX193" s="318"/>
      <c r="PXY193" s="318"/>
      <c r="PXZ193" s="381"/>
      <c r="PYA193" s="318"/>
      <c r="PYB193" s="318"/>
      <c r="PYC193" s="318"/>
      <c r="PYD193" s="318"/>
      <c r="PYE193" s="381"/>
      <c r="PYF193" s="316"/>
      <c r="PYG193" s="316"/>
      <c r="PYH193" s="316"/>
      <c r="PYI193" s="317"/>
      <c r="PYJ193" s="381"/>
      <c r="PYK193" s="381"/>
      <c r="PYL193" s="381"/>
      <c r="PYM193" s="318"/>
      <c r="PYN193" s="318"/>
      <c r="PYO193" s="318"/>
      <c r="PYP193" s="381"/>
      <c r="PYQ193" s="318"/>
      <c r="PYR193" s="318"/>
      <c r="PYS193" s="318"/>
      <c r="PYT193" s="318"/>
      <c r="PYU193" s="381"/>
      <c r="PYV193" s="316"/>
      <c r="PYW193" s="316"/>
      <c r="PYX193" s="316"/>
      <c r="PYY193" s="317"/>
      <c r="PYZ193" s="381"/>
      <c r="PZA193" s="381"/>
      <c r="PZB193" s="381"/>
      <c r="PZC193" s="318"/>
      <c r="PZD193" s="318"/>
      <c r="PZE193" s="318"/>
      <c r="PZF193" s="381"/>
      <c r="PZG193" s="318"/>
      <c r="PZH193" s="318"/>
      <c r="PZI193" s="318"/>
      <c r="PZJ193" s="318"/>
      <c r="PZK193" s="381"/>
      <c r="PZL193" s="316"/>
      <c r="PZM193" s="316"/>
      <c r="PZN193" s="316"/>
      <c r="PZO193" s="317"/>
      <c r="PZP193" s="381"/>
      <c r="PZQ193" s="381"/>
      <c r="PZR193" s="381"/>
      <c r="PZS193" s="318"/>
      <c r="PZT193" s="318"/>
      <c r="PZU193" s="318"/>
      <c r="PZV193" s="381"/>
      <c r="PZW193" s="318"/>
      <c r="PZX193" s="318"/>
      <c r="PZY193" s="318"/>
      <c r="PZZ193" s="318"/>
      <c r="QAA193" s="381"/>
      <c r="QAB193" s="316"/>
      <c r="QAC193" s="316"/>
      <c r="QAD193" s="316"/>
      <c r="QAE193" s="317"/>
      <c r="QAF193" s="381"/>
      <c r="QAG193" s="381"/>
      <c r="QAH193" s="381"/>
      <c r="QAI193" s="318"/>
      <c r="QAJ193" s="318"/>
      <c r="QAK193" s="318"/>
      <c r="QAL193" s="381"/>
      <c r="QAM193" s="318"/>
      <c r="QAN193" s="318"/>
      <c r="QAO193" s="318"/>
      <c r="QAP193" s="318"/>
      <c r="QAQ193" s="381"/>
      <c r="QAR193" s="316"/>
      <c r="QAS193" s="316"/>
      <c r="QAT193" s="316"/>
      <c r="QAU193" s="317"/>
      <c r="QAV193" s="381"/>
      <c r="QAW193" s="381"/>
      <c r="QAX193" s="381"/>
      <c r="QAY193" s="318"/>
      <c r="QAZ193" s="318"/>
      <c r="QBA193" s="318"/>
      <c r="QBB193" s="381"/>
      <c r="QBC193" s="318"/>
      <c r="QBD193" s="318"/>
      <c r="QBE193" s="318"/>
      <c r="QBF193" s="318"/>
      <c r="QBG193" s="381"/>
      <c r="QBH193" s="316"/>
      <c r="QBI193" s="316"/>
      <c r="QBJ193" s="316"/>
      <c r="QBK193" s="317"/>
      <c r="QBL193" s="381"/>
      <c r="QBM193" s="381"/>
      <c r="QBN193" s="381"/>
      <c r="QBO193" s="318"/>
      <c r="QBP193" s="318"/>
      <c r="QBQ193" s="318"/>
      <c r="QBR193" s="381"/>
      <c r="QBS193" s="318"/>
      <c r="QBT193" s="318"/>
      <c r="QBU193" s="318"/>
      <c r="QBV193" s="318"/>
      <c r="QBW193" s="381"/>
      <c r="QBX193" s="316"/>
      <c r="QBY193" s="316"/>
      <c r="QBZ193" s="316"/>
      <c r="QCA193" s="317"/>
      <c r="QCB193" s="381"/>
      <c r="QCC193" s="381"/>
      <c r="QCD193" s="381"/>
      <c r="QCE193" s="318"/>
      <c r="QCF193" s="318"/>
      <c r="QCG193" s="318"/>
      <c r="QCH193" s="381"/>
      <c r="QCI193" s="318"/>
      <c r="QCJ193" s="318"/>
      <c r="QCK193" s="318"/>
      <c r="QCL193" s="318"/>
      <c r="QCM193" s="381"/>
      <c r="QCN193" s="316"/>
      <c r="QCO193" s="316"/>
      <c r="QCP193" s="316"/>
      <c r="QCQ193" s="317"/>
      <c r="QCR193" s="381"/>
      <c r="QCS193" s="381"/>
      <c r="QCT193" s="381"/>
      <c r="QCU193" s="318"/>
      <c r="QCV193" s="318"/>
      <c r="QCW193" s="318"/>
      <c r="QCX193" s="381"/>
      <c r="QCY193" s="318"/>
      <c r="QCZ193" s="318"/>
      <c r="QDA193" s="318"/>
      <c r="QDB193" s="318"/>
      <c r="QDC193" s="381"/>
      <c r="QDD193" s="316"/>
      <c r="QDE193" s="316"/>
      <c r="QDF193" s="316"/>
      <c r="QDG193" s="317"/>
      <c r="QDH193" s="381"/>
      <c r="QDI193" s="381"/>
      <c r="QDJ193" s="381"/>
      <c r="QDK193" s="318"/>
      <c r="QDL193" s="318"/>
      <c r="QDM193" s="318"/>
      <c r="QDN193" s="381"/>
      <c r="QDO193" s="318"/>
      <c r="QDP193" s="318"/>
      <c r="QDQ193" s="318"/>
      <c r="QDR193" s="318"/>
      <c r="QDS193" s="381"/>
      <c r="QDT193" s="316"/>
      <c r="QDU193" s="316"/>
      <c r="QDV193" s="316"/>
      <c r="QDW193" s="317"/>
      <c r="QDX193" s="381"/>
      <c r="QDY193" s="381"/>
      <c r="QDZ193" s="381"/>
      <c r="QEA193" s="318"/>
      <c r="QEB193" s="318"/>
      <c r="QEC193" s="318"/>
      <c r="QED193" s="381"/>
      <c r="QEE193" s="318"/>
      <c r="QEF193" s="318"/>
      <c r="QEG193" s="318"/>
      <c r="QEH193" s="318"/>
      <c r="QEI193" s="381"/>
      <c r="QEJ193" s="316"/>
      <c r="QEK193" s="316"/>
      <c r="QEL193" s="316"/>
      <c r="QEM193" s="317"/>
      <c r="QEN193" s="381"/>
      <c r="QEO193" s="381"/>
      <c r="QEP193" s="381"/>
      <c r="QEQ193" s="318"/>
      <c r="QER193" s="318"/>
      <c r="QES193" s="318"/>
      <c r="QET193" s="381"/>
      <c r="QEU193" s="318"/>
      <c r="QEV193" s="318"/>
      <c r="QEW193" s="318"/>
      <c r="QEX193" s="318"/>
      <c r="QEY193" s="381"/>
      <c r="QEZ193" s="316"/>
      <c r="QFA193" s="316"/>
      <c r="QFB193" s="316"/>
      <c r="QFC193" s="317"/>
      <c r="QFD193" s="381"/>
      <c r="QFE193" s="381"/>
      <c r="QFF193" s="381"/>
      <c r="QFG193" s="318"/>
      <c r="QFH193" s="318"/>
      <c r="QFI193" s="318"/>
      <c r="QFJ193" s="381"/>
      <c r="QFK193" s="318"/>
      <c r="QFL193" s="318"/>
      <c r="QFM193" s="318"/>
      <c r="QFN193" s="318"/>
      <c r="QFO193" s="381"/>
      <c r="QFP193" s="316"/>
      <c r="QFQ193" s="316"/>
      <c r="QFR193" s="316"/>
      <c r="QFS193" s="317"/>
      <c r="QFT193" s="381"/>
      <c r="QFU193" s="381"/>
      <c r="QFV193" s="381"/>
      <c r="QFW193" s="318"/>
      <c r="QFX193" s="318"/>
      <c r="QFY193" s="318"/>
      <c r="QFZ193" s="381"/>
      <c r="QGA193" s="318"/>
      <c r="QGB193" s="318"/>
      <c r="QGC193" s="318"/>
      <c r="QGD193" s="318"/>
      <c r="QGE193" s="381"/>
      <c r="QGF193" s="316"/>
      <c r="QGG193" s="316"/>
      <c r="QGH193" s="316"/>
      <c r="QGI193" s="317"/>
      <c r="QGJ193" s="381"/>
      <c r="QGK193" s="381"/>
      <c r="QGL193" s="381"/>
      <c r="QGM193" s="318"/>
      <c r="QGN193" s="318"/>
      <c r="QGO193" s="318"/>
      <c r="QGP193" s="381"/>
      <c r="QGQ193" s="318"/>
      <c r="QGR193" s="318"/>
      <c r="QGS193" s="318"/>
      <c r="QGT193" s="318"/>
      <c r="QGU193" s="381"/>
      <c r="QGV193" s="316"/>
      <c r="QGW193" s="316"/>
      <c r="QGX193" s="316"/>
      <c r="QGY193" s="317"/>
      <c r="QGZ193" s="381"/>
      <c r="QHA193" s="381"/>
      <c r="QHB193" s="381"/>
      <c r="QHC193" s="318"/>
      <c r="QHD193" s="318"/>
      <c r="QHE193" s="318"/>
      <c r="QHF193" s="381"/>
      <c r="QHG193" s="318"/>
      <c r="QHH193" s="318"/>
      <c r="QHI193" s="318"/>
      <c r="QHJ193" s="318"/>
      <c r="QHK193" s="381"/>
      <c r="QHL193" s="316"/>
      <c r="QHM193" s="316"/>
      <c r="QHN193" s="316"/>
      <c r="QHO193" s="317"/>
      <c r="QHP193" s="381"/>
      <c r="QHQ193" s="381"/>
      <c r="QHR193" s="381"/>
      <c r="QHS193" s="318"/>
      <c r="QHT193" s="318"/>
      <c r="QHU193" s="318"/>
      <c r="QHV193" s="381"/>
      <c r="QHW193" s="318"/>
      <c r="QHX193" s="318"/>
      <c r="QHY193" s="318"/>
      <c r="QHZ193" s="318"/>
      <c r="QIA193" s="381"/>
      <c r="QIB193" s="316"/>
      <c r="QIC193" s="316"/>
      <c r="QID193" s="316"/>
      <c r="QIE193" s="317"/>
      <c r="QIF193" s="381"/>
      <c r="QIG193" s="381"/>
      <c r="QIH193" s="381"/>
      <c r="QII193" s="318"/>
      <c r="QIJ193" s="318"/>
      <c r="QIK193" s="318"/>
      <c r="QIL193" s="381"/>
      <c r="QIM193" s="318"/>
      <c r="QIN193" s="318"/>
      <c r="QIO193" s="318"/>
      <c r="QIP193" s="318"/>
      <c r="QIQ193" s="381"/>
      <c r="QIR193" s="316"/>
      <c r="QIS193" s="316"/>
      <c r="QIT193" s="316"/>
      <c r="QIU193" s="317"/>
      <c r="QIV193" s="381"/>
      <c r="QIW193" s="381"/>
      <c r="QIX193" s="381"/>
      <c r="QIY193" s="318"/>
      <c r="QIZ193" s="318"/>
      <c r="QJA193" s="318"/>
      <c r="QJB193" s="381"/>
      <c r="QJC193" s="318"/>
      <c r="QJD193" s="318"/>
      <c r="QJE193" s="318"/>
      <c r="QJF193" s="318"/>
      <c r="QJG193" s="381"/>
      <c r="QJH193" s="316"/>
      <c r="QJI193" s="316"/>
      <c r="QJJ193" s="316"/>
      <c r="QJK193" s="317"/>
      <c r="QJL193" s="381"/>
      <c r="QJM193" s="381"/>
      <c r="QJN193" s="381"/>
      <c r="QJO193" s="318"/>
      <c r="QJP193" s="318"/>
      <c r="QJQ193" s="318"/>
      <c r="QJR193" s="381"/>
      <c r="QJS193" s="318"/>
      <c r="QJT193" s="318"/>
      <c r="QJU193" s="318"/>
      <c r="QJV193" s="318"/>
      <c r="QJW193" s="381"/>
      <c r="QJX193" s="316"/>
      <c r="QJY193" s="316"/>
      <c r="QJZ193" s="316"/>
      <c r="QKA193" s="317"/>
      <c r="QKB193" s="381"/>
      <c r="QKC193" s="381"/>
      <c r="QKD193" s="381"/>
      <c r="QKE193" s="318"/>
      <c r="QKF193" s="318"/>
      <c r="QKG193" s="318"/>
      <c r="QKH193" s="381"/>
      <c r="QKI193" s="318"/>
      <c r="QKJ193" s="318"/>
      <c r="QKK193" s="318"/>
      <c r="QKL193" s="318"/>
      <c r="QKM193" s="381"/>
      <c r="QKN193" s="316"/>
      <c r="QKO193" s="316"/>
      <c r="QKP193" s="316"/>
      <c r="QKQ193" s="317"/>
      <c r="QKR193" s="381"/>
      <c r="QKS193" s="381"/>
      <c r="QKT193" s="381"/>
      <c r="QKU193" s="318"/>
      <c r="QKV193" s="318"/>
      <c r="QKW193" s="318"/>
      <c r="QKX193" s="381"/>
      <c r="QKY193" s="318"/>
      <c r="QKZ193" s="318"/>
      <c r="QLA193" s="318"/>
      <c r="QLB193" s="318"/>
      <c r="QLC193" s="381"/>
      <c r="QLD193" s="316"/>
      <c r="QLE193" s="316"/>
      <c r="QLF193" s="316"/>
      <c r="QLG193" s="317"/>
      <c r="QLH193" s="381"/>
      <c r="QLI193" s="381"/>
      <c r="QLJ193" s="381"/>
      <c r="QLK193" s="318"/>
      <c r="QLL193" s="318"/>
      <c r="QLM193" s="318"/>
      <c r="QLN193" s="381"/>
      <c r="QLO193" s="318"/>
      <c r="QLP193" s="318"/>
      <c r="QLQ193" s="318"/>
      <c r="QLR193" s="318"/>
      <c r="QLS193" s="381"/>
      <c r="QLT193" s="316"/>
      <c r="QLU193" s="316"/>
      <c r="QLV193" s="316"/>
      <c r="QLW193" s="317"/>
      <c r="QLX193" s="381"/>
      <c r="QLY193" s="381"/>
      <c r="QLZ193" s="381"/>
      <c r="QMA193" s="318"/>
      <c r="QMB193" s="318"/>
      <c r="QMC193" s="318"/>
      <c r="QMD193" s="381"/>
      <c r="QME193" s="318"/>
      <c r="QMF193" s="318"/>
      <c r="QMG193" s="318"/>
      <c r="QMH193" s="318"/>
      <c r="QMI193" s="381"/>
      <c r="QMJ193" s="316"/>
      <c r="QMK193" s="316"/>
      <c r="QML193" s="316"/>
      <c r="QMM193" s="317"/>
      <c r="QMN193" s="381"/>
      <c r="QMO193" s="381"/>
      <c r="QMP193" s="381"/>
      <c r="QMQ193" s="318"/>
      <c r="QMR193" s="318"/>
      <c r="QMS193" s="318"/>
      <c r="QMT193" s="381"/>
      <c r="QMU193" s="318"/>
      <c r="QMV193" s="318"/>
      <c r="QMW193" s="318"/>
      <c r="QMX193" s="318"/>
      <c r="QMY193" s="381"/>
      <c r="QMZ193" s="316"/>
      <c r="QNA193" s="316"/>
      <c r="QNB193" s="316"/>
      <c r="QNC193" s="317"/>
      <c r="QND193" s="381"/>
      <c r="QNE193" s="381"/>
      <c r="QNF193" s="381"/>
      <c r="QNG193" s="318"/>
      <c r="QNH193" s="318"/>
      <c r="QNI193" s="318"/>
      <c r="QNJ193" s="381"/>
      <c r="QNK193" s="318"/>
      <c r="QNL193" s="318"/>
      <c r="QNM193" s="318"/>
      <c r="QNN193" s="318"/>
      <c r="QNO193" s="381"/>
      <c r="QNP193" s="316"/>
      <c r="QNQ193" s="316"/>
      <c r="QNR193" s="316"/>
      <c r="QNS193" s="317"/>
      <c r="QNT193" s="381"/>
      <c r="QNU193" s="381"/>
      <c r="QNV193" s="381"/>
      <c r="QNW193" s="318"/>
      <c r="QNX193" s="318"/>
      <c r="QNY193" s="318"/>
      <c r="QNZ193" s="381"/>
      <c r="QOA193" s="318"/>
      <c r="QOB193" s="318"/>
      <c r="QOC193" s="318"/>
      <c r="QOD193" s="318"/>
      <c r="QOE193" s="381"/>
      <c r="QOF193" s="316"/>
      <c r="QOG193" s="316"/>
      <c r="QOH193" s="316"/>
      <c r="QOI193" s="317"/>
      <c r="QOJ193" s="381"/>
      <c r="QOK193" s="381"/>
      <c r="QOL193" s="381"/>
      <c r="QOM193" s="318"/>
      <c r="QON193" s="318"/>
      <c r="QOO193" s="318"/>
      <c r="QOP193" s="381"/>
      <c r="QOQ193" s="318"/>
      <c r="QOR193" s="318"/>
      <c r="QOS193" s="318"/>
      <c r="QOT193" s="318"/>
      <c r="QOU193" s="381"/>
      <c r="QOV193" s="316"/>
      <c r="QOW193" s="316"/>
      <c r="QOX193" s="316"/>
      <c r="QOY193" s="317"/>
      <c r="QOZ193" s="381"/>
      <c r="QPA193" s="381"/>
      <c r="QPB193" s="381"/>
      <c r="QPC193" s="318"/>
      <c r="QPD193" s="318"/>
      <c r="QPE193" s="318"/>
      <c r="QPF193" s="381"/>
      <c r="QPG193" s="318"/>
      <c r="QPH193" s="318"/>
      <c r="QPI193" s="318"/>
      <c r="QPJ193" s="318"/>
      <c r="QPK193" s="381"/>
      <c r="QPL193" s="316"/>
      <c r="QPM193" s="316"/>
      <c r="QPN193" s="316"/>
      <c r="QPO193" s="317"/>
      <c r="QPP193" s="381"/>
      <c r="QPQ193" s="381"/>
      <c r="QPR193" s="381"/>
      <c r="QPS193" s="318"/>
      <c r="QPT193" s="318"/>
      <c r="QPU193" s="318"/>
      <c r="QPV193" s="381"/>
      <c r="QPW193" s="318"/>
      <c r="QPX193" s="318"/>
      <c r="QPY193" s="318"/>
      <c r="QPZ193" s="318"/>
      <c r="QQA193" s="381"/>
      <c r="QQB193" s="316"/>
      <c r="QQC193" s="316"/>
      <c r="QQD193" s="316"/>
      <c r="QQE193" s="317"/>
      <c r="QQF193" s="381"/>
      <c r="QQG193" s="381"/>
      <c r="QQH193" s="381"/>
      <c r="QQI193" s="318"/>
      <c r="QQJ193" s="318"/>
      <c r="QQK193" s="318"/>
      <c r="QQL193" s="381"/>
      <c r="QQM193" s="318"/>
      <c r="QQN193" s="318"/>
      <c r="QQO193" s="318"/>
      <c r="QQP193" s="318"/>
      <c r="QQQ193" s="381"/>
      <c r="QQR193" s="316"/>
      <c r="QQS193" s="316"/>
      <c r="QQT193" s="316"/>
      <c r="QQU193" s="317"/>
      <c r="QQV193" s="381"/>
      <c r="QQW193" s="381"/>
      <c r="QQX193" s="381"/>
      <c r="QQY193" s="318"/>
      <c r="QQZ193" s="318"/>
      <c r="QRA193" s="318"/>
      <c r="QRB193" s="381"/>
      <c r="QRC193" s="318"/>
      <c r="QRD193" s="318"/>
      <c r="QRE193" s="318"/>
      <c r="QRF193" s="318"/>
      <c r="QRG193" s="381"/>
      <c r="QRH193" s="316"/>
      <c r="QRI193" s="316"/>
      <c r="QRJ193" s="316"/>
      <c r="QRK193" s="317"/>
      <c r="QRL193" s="381"/>
      <c r="QRM193" s="381"/>
      <c r="QRN193" s="381"/>
      <c r="QRO193" s="318"/>
      <c r="QRP193" s="318"/>
      <c r="QRQ193" s="318"/>
      <c r="QRR193" s="381"/>
      <c r="QRS193" s="318"/>
      <c r="QRT193" s="318"/>
      <c r="QRU193" s="318"/>
      <c r="QRV193" s="318"/>
      <c r="QRW193" s="381"/>
      <c r="QRX193" s="316"/>
      <c r="QRY193" s="316"/>
      <c r="QRZ193" s="316"/>
      <c r="QSA193" s="317"/>
      <c r="QSB193" s="381"/>
      <c r="QSC193" s="381"/>
      <c r="QSD193" s="381"/>
      <c r="QSE193" s="318"/>
      <c r="QSF193" s="318"/>
      <c r="QSG193" s="318"/>
      <c r="QSH193" s="381"/>
      <c r="QSI193" s="318"/>
      <c r="QSJ193" s="318"/>
      <c r="QSK193" s="318"/>
      <c r="QSL193" s="318"/>
      <c r="QSM193" s="381"/>
      <c r="QSN193" s="316"/>
      <c r="QSO193" s="316"/>
      <c r="QSP193" s="316"/>
      <c r="QSQ193" s="317"/>
      <c r="QSR193" s="381"/>
      <c r="QSS193" s="381"/>
      <c r="QST193" s="381"/>
      <c r="QSU193" s="318"/>
      <c r="QSV193" s="318"/>
      <c r="QSW193" s="318"/>
      <c r="QSX193" s="381"/>
      <c r="QSY193" s="318"/>
      <c r="QSZ193" s="318"/>
      <c r="QTA193" s="318"/>
      <c r="QTB193" s="318"/>
      <c r="QTC193" s="381"/>
      <c r="QTD193" s="316"/>
      <c r="QTE193" s="316"/>
      <c r="QTF193" s="316"/>
      <c r="QTG193" s="317"/>
      <c r="QTH193" s="381"/>
      <c r="QTI193" s="381"/>
      <c r="QTJ193" s="381"/>
      <c r="QTK193" s="318"/>
      <c r="QTL193" s="318"/>
      <c r="QTM193" s="318"/>
      <c r="QTN193" s="381"/>
      <c r="QTO193" s="318"/>
      <c r="QTP193" s="318"/>
      <c r="QTQ193" s="318"/>
      <c r="QTR193" s="318"/>
      <c r="QTS193" s="381"/>
      <c r="QTT193" s="316"/>
      <c r="QTU193" s="316"/>
      <c r="QTV193" s="316"/>
      <c r="QTW193" s="317"/>
      <c r="QTX193" s="381"/>
      <c r="QTY193" s="381"/>
      <c r="QTZ193" s="381"/>
      <c r="QUA193" s="318"/>
      <c r="QUB193" s="318"/>
      <c r="QUC193" s="318"/>
      <c r="QUD193" s="381"/>
      <c r="QUE193" s="318"/>
      <c r="QUF193" s="318"/>
      <c r="QUG193" s="318"/>
      <c r="QUH193" s="318"/>
      <c r="QUI193" s="381"/>
      <c r="QUJ193" s="316"/>
      <c r="QUK193" s="316"/>
      <c r="QUL193" s="316"/>
      <c r="QUM193" s="317"/>
      <c r="QUN193" s="381"/>
      <c r="QUO193" s="381"/>
      <c r="QUP193" s="381"/>
      <c r="QUQ193" s="318"/>
      <c r="QUR193" s="318"/>
      <c r="QUS193" s="318"/>
      <c r="QUT193" s="381"/>
      <c r="QUU193" s="318"/>
      <c r="QUV193" s="318"/>
      <c r="QUW193" s="318"/>
      <c r="QUX193" s="318"/>
      <c r="QUY193" s="381"/>
      <c r="QUZ193" s="316"/>
      <c r="QVA193" s="316"/>
      <c r="QVB193" s="316"/>
      <c r="QVC193" s="317"/>
      <c r="QVD193" s="381"/>
      <c r="QVE193" s="381"/>
      <c r="QVF193" s="381"/>
      <c r="QVG193" s="318"/>
      <c r="QVH193" s="318"/>
      <c r="QVI193" s="318"/>
      <c r="QVJ193" s="381"/>
      <c r="QVK193" s="318"/>
      <c r="QVL193" s="318"/>
      <c r="QVM193" s="318"/>
      <c r="QVN193" s="318"/>
      <c r="QVO193" s="381"/>
      <c r="QVP193" s="316"/>
      <c r="QVQ193" s="316"/>
      <c r="QVR193" s="316"/>
      <c r="QVS193" s="317"/>
      <c r="QVT193" s="381"/>
      <c r="QVU193" s="381"/>
      <c r="QVV193" s="381"/>
      <c r="QVW193" s="318"/>
      <c r="QVX193" s="318"/>
      <c r="QVY193" s="318"/>
      <c r="QVZ193" s="381"/>
      <c r="QWA193" s="318"/>
      <c r="QWB193" s="318"/>
      <c r="QWC193" s="318"/>
      <c r="QWD193" s="318"/>
      <c r="QWE193" s="381"/>
      <c r="QWF193" s="316"/>
      <c r="QWG193" s="316"/>
      <c r="QWH193" s="316"/>
      <c r="QWI193" s="317"/>
      <c r="QWJ193" s="381"/>
      <c r="QWK193" s="381"/>
      <c r="QWL193" s="381"/>
      <c r="QWM193" s="318"/>
      <c r="QWN193" s="318"/>
      <c r="QWO193" s="318"/>
      <c r="QWP193" s="381"/>
      <c r="QWQ193" s="318"/>
      <c r="QWR193" s="318"/>
      <c r="QWS193" s="318"/>
      <c r="QWT193" s="318"/>
      <c r="QWU193" s="381"/>
      <c r="QWV193" s="316"/>
      <c r="QWW193" s="316"/>
      <c r="QWX193" s="316"/>
      <c r="QWY193" s="317"/>
      <c r="QWZ193" s="381"/>
      <c r="QXA193" s="381"/>
      <c r="QXB193" s="381"/>
      <c r="QXC193" s="318"/>
      <c r="QXD193" s="318"/>
      <c r="QXE193" s="318"/>
      <c r="QXF193" s="381"/>
      <c r="QXG193" s="318"/>
      <c r="QXH193" s="318"/>
      <c r="QXI193" s="318"/>
      <c r="QXJ193" s="318"/>
      <c r="QXK193" s="381"/>
      <c r="QXL193" s="316"/>
      <c r="QXM193" s="316"/>
      <c r="QXN193" s="316"/>
      <c r="QXO193" s="317"/>
      <c r="QXP193" s="381"/>
      <c r="QXQ193" s="381"/>
      <c r="QXR193" s="381"/>
      <c r="QXS193" s="318"/>
      <c r="QXT193" s="318"/>
      <c r="QXU193" s="318"/>
      <c r="QXV193" s="381"/>
      <c r="QXW193" s="318"/>
      <c r="QXX193" s="318"/>
      <c r="QXY193" s="318"/>
      <c r="QXZ193" s="318"/>
      <c r="QYA193" s="381"/>
      <c r="QYB193" s="316"/>
      <c r="QYC193" s="316"/>
      <c r="QYD193" s="316"/>
      <c r="QYE193" s="317"/>
      <c r="QYF193" s="381"/>
      <c r="QYG193" s="381"/>
      <c r="QYH193" s="381"/>
      <c r="QYI193" s="318"/>
      <c r="QYJ193" s="318"/>
      <c r="QYK193" s="318"/>
      <c r="QYL193" s="381"/>
      <c r="QYM193" s="318"/>
      <c r="QYN193" s="318"/>
      <c r="QYO193" s="318"/>
      <c r="QYP193" s="318"/>
      <c r="QYQ193" s="381"/>
      <c r="QYR193" s="316"/>
      <c r="QYS193" s="316"/>
      <c r="QYT193" s="316"/>
      <c r="QYU193" s="317"/>
      <c r="QYV193" s="381"/>
      <c r="QYW193" s="381"/>
      <c r="QYX193" s="381"/>
      <c r="QYY193" s="318"/>
      <c r="QYZ193" s="318"/>
      <c r="QZA193" s="318"/>
      <c r="QZB193" s="381"/>
      <c r="QZC193" s="318"/>
      <c r="QZD193" s="318"/>
      <c r="QZE193" s="318"/>
      <c r="QZF193" s="318"/>
      <c r="QZG193" s="381"/>
      <c r="QZH193" s="316"/>
      <c r="QZI193" s="316"/>
      <c r="QZJ193" s="316"/>
      <c r="QZK193" s="317"/>
      <c r="QZL193" s="381"/>
      <c r="QZM193" s="381"/>
      <c r="QZN193" s="381"/>
      <c r="QZO193" s="318"/>
      <c r="QZP193" s="318"/>
      <c r="QZQ193" s="318"/>
      <c r="QZR193" s="381"/>
      <c r="QZS193" s="318"/>
      <c r="QZT193" s="318"/>
      <c r="QZU193" s="318"/>
      <c r="QZV193" s="318"/>
      <c r="QZW193" s="381"/>
      <c r="QZX193" s="316"/>
      <c r="QZY193" s="316"/>
      <c r="QZZ193" s="316"/>
      <c r="RAA193" s="317"/>
      <c r="RAB193" s="381"/>
      <c r="RAC193" s="381"/>
      <c r="RAD193" s="381"/>
      <c r="RAE193" s="318"/>
      <c r="RAF193" s="318"/>
      <c r="RAG193" s="318"/>
      <c r="RAH193" s="381"/>
      <c r="RAI193" s="318"/>
      <c r="RAJ193" s="318"/>
      <c r="RAK193" s="318"/>
      <c r="RAL193" s="318"/>
      <c r="RAM193" s="381"/>
      <c r="RAN193" s="316"/>
      <c r="RAO193" s="316"/>
      <c r="RAP193" s="316"/>
      <c r="RAQ193" s="317"/>
      <c r="RAR193" s="381"/>
      <c r="RAS193" s="381"/>
      <c r="RAT193" s="381"/>
      <c r="RAU193" s="318"/>
      <c r="RAV193" s="318"/>
      <c r="RAW193" s="318"/>
      <c r="RAX193" s="381"/>
      <c r="RAY193" s="318"/>
      <c r="RAZ193" s="318"/>
      <c r="RBA193" s="318"/>
      <c r="RBB193" s="318"/>
      <c r="RBC193" s="381"/>
      <c r="RBD193" s="316"/>
      <c r="RBE193" s="316"/>
      <c r="RBF193" s="316"/>
      <c r="RBG193" s="317"/>
      <c r="RBH193" s="381"/>
      <c r="RBI193" s="381"/>
      <c r="RBJ193" s="381"/>
      <c r="RBK193" s="318"/>
      <c r="RBL193" s="318"/>
      <c r="RBM193" s="318"/>
      <c r="RBN193" s="381"/>
      <c r="RBO193" s="318"/>
      <c r="RBP193" s="318"/>
      <c r="RBQ193" s="318"/>
      <c r="RBR193" s="318"/>
      <c r="RBS193" s="381"/>
      <c r="RBT193" s="316"/>
      <c r="RBU193" s="316"/>
      <c r="RBV193" s="316"/>
      <c r="RBW193" s="317"/>
      <c r="RBX193" s="381"/>
      <c r="RBY193" s="381"/>
      <c r="RBZ193" s="381"/>
      <c r="RCA193" s="318"/>
      <c r="RCB193" s="318"/>
      <c r="RCC193" s="318"/>
      <c r="RCD193" s="381"/>
      <c r="RCE193" s="318"/>
      <c r="RCF193" s="318"/>
      <c r="RCG193" s="318"/>
      <c r="RCH193" s="318"/>
      <c r="RCI193" s="381"/>
      <c r="RCJ193" s="316"/>
      <c r="RCK193" s="316"/>
      <c r="RCL193" s="316"/>
      <c r="RCM193" s="317"/>
      <c r="RCN193" s="381"/>
      <c r="RCO193" s="381"/>
      <c r="RCP193" s="381"/>
      <c r="RCQ193" s="318"/>
      <c r="RCR193" s="318"/>
      <c r="RCS193" s="318"/>
      <c r="RCT193" s="381"/>
      <c r="RCU193" s="318"/>
      <c r="RCV193" s="318"/>
      <c r="RCW193" s="318"/>
      <c r="RCX193" s="318"/>
      <c r="RCY193" s="381"/>
      <c r="RCZ193" s="316"/>
      <c r="RDA193" s="316"/>
      <c r="RDB193" s="316"/>
      <c r="RDC193" s="317"/>
      <c r="RDD193" s="381"/>
      <c r="RDE193" s="381"/>
      <c r="RDF193" s="381"/>
      <c r="RDG193" s="318"/>
      <c r="RDH193" s="318"/>
      <c r="RDI193" s="318"/>
      <c r="RDJ193" s="381"/>
      <c r="RDK193" s="318"/>
      <c r="RDL193" s="318"/>
      <c r="RDM193" s="318"/>
      <c r="RDN193" s="318"/>
      <c r="RDO193" s="381"/>
      <c r="RDP193" s="316"/>
      <c r="RDQ193" s="316"/>
      <c r="RDR193" s="316"/>
      <c r="RDS193" s="317"/>
      <c r="RDT193" s="381"/>
      <c r="RDU193" s="381"/>
      <c r="RDV193" s="381"/>
      <c r="RDW193" s="318"/>
      <c r="RDX193" s="318"/>
      <c r="RDY193" s="318"/>
      <c r="RDZ193" s="381"/>
      <c r="REA193" s="318"/>
      <c r="REB193" s="318"/>
      <c r="REC193" s="318"/>
      <c r="RED193" s="318"/>
      <c r="REE193" s="381"/>
      <c r="REF193" s="316"/>
      <c r="REG193" s="316"/>
      <c r="REH193" s="316"/>
      <c r="REI193" s="317"/>
      <c r="REJ193" s="381"/>
      <c r="REK193" s="381"/>
      <c r="REL193" s="381"/>
      <c r="REM193" s="318"/>
      <c r="REN193" s="318"/>
      <c r="REO193" s="318"/>
      <c r="REP193" s="381"/>
      <c r="REQ193" s="318"/>
      <c r="RER193" s="318"/>
      <c r="RES193" s="318"/>
      <c r="RET193" s="318"/>
      <c r="REU193" s="381"/>
      <c r="REV193" s="316"/>
      <c r="REW193" s="316"/>
      <c r="REX193" s="316"/>
      <c r="REY193" s="317"/>
      <c r="REZ193" s="381"/>
      <c r="RFA193" s="381"/>
      <c r="RFB193" s="381"/>
      <c r="RFC193" s="318"/>
      <c r="RFD193" s="318"/>
      <c r="RFE193" s="318"/>
      <c r="RFF193" s="381"/>
      <c r="RFG193" s="318"/>
      <c r="RFH193" s="318"/>
      <c r="RFI193" s="318"/>
      <c r="RFJ193" s="318"/>
      <c r="RFK193" s="381"/>
      <c r="RFL193" s="316"/>
      <c r="RFM193" s="316"/>
      <c r="RFN193" s="316"/>
      <c r="RFO193" s="317"/>
      <c r="RFP193" s="381"/>
      <c r="RFQ193" s="381"/>
      <c r="RFR193" s="381"/>
      <c r="RFS193" s="318"/>
      <c r="RFT193" s="318"/>
      <c r="RFU193" s="318"/>
      <c r="RFV193" s="381"/>
      <c r="RFW193" s="318"/>
      <c r="RFX193" s="318"/>
      <c r="RFY193" s="318"/>
      <c r="RFZ193" s="318"/>
      <c r="RGA193" s="381"/>
      <c r="RGB193" s="316"/>
      <c r="RGC193" s="316"/>
      <c r="RGD193" s="316"/>
      <c r="RGE193" s="317"/>
      <c r="RGF193" s="381"/>
      <c r="RGG193" s="381"/>
      <c r="RGH193" s="381"/>
      <c r="RGI193" s="318"/>
      <c r="RGJ193" s="318"/>
      <c r="RGK193" s="318"/>
      <c r="RGL193" s="381"/>
      <c r="RGM193" s="318"/>
      <c r="RGN193" s="318"/>
      <c r="RGO193" s="318"/>
      <c r="RGP193" s="318"/>
      <c r="RGQ193" s="381"/>
      <c r="RGR193" s="316"/>
      <c r="RGS193" s="316"/>
      <c r="RGT193" s="316"/>
      <c r="RGU193" s="317"/>
      <c r="RGV193" s="381"/>
      <c r="RGW193" s="381"/>
      <c r="RGX193" s="381"/>
      <c r="RGY193" s="318"/>
      <c r="RGZ193" s="318"/>
      <c r="RHA193" s="318"/>
      <c r="RHB193" s="381"/>
      <c r="RHC193" s="318"/>
      <c r="RHD193" s="318"/>
      <c r="RHE193" s="318"/>
      <c r="RHF193" s="318"/>
      <c r="RHG193" s="381"/>
      <c r="RHH193" s="316"/>
      <c r="RHI193" s="316"/>
      <c r="RHJ193" s="316"/>
      <c r="RHK193" s="317"/>
      <c r="RHL193" s="381"/>
      <c r="RHM193" s="381"/>
      <c r="RHN193" s="381"/>
      <c r="RHO193" s="318"/>
      <c r="RHP193" s="318"/>
      <c r="RHQ193" s="318"/>
      <c r="RHR193" s="381"/>
      <c r="RHS193" s="318"/>
      <c r="RHT193" s="318"/>
      <c r="RHU193" s="318"/>
      <c r="RHV193" s="318"/>
      <c r="RHW193" s="381"/>
      <c r="RHX193" s="316"/>
      <c r="RHY193" s="316"/>
      <c r="RHZ193" s="316"/>
      <c r="RIA193" s="317"/>
      <c r="RIB193" s="381"/>
      <c r="RIC193" s="381"/>
      <c r="RID193" s="381"/>
      <c r="RIE193" s="318"/>
      <c r="RIF193" s="318"/>
      <c r="RIG193" s="318"/>
      <c r="RIH193" s="381"/>
      <c r="RII193" s="318"/>
      <c r="RIJ193" s="318"/>
      <c r="RIK193" s="318"/>
      <c r="RIL193" s="318"/>
      <c r="RIM193" s="381"/>
      <c r="RIN193" s="316"/>
      <c r="RIO193" s="316"/>
      <c r="RIP193" s="316"/>
      <c r="RIQ193" s="317"/>
      <c r="RIR193" s="381"/>
      <c r="RIS193" s="381"/>
      <c r="RIT193" s="381"/>
      <c r="RIU193" s="318"/>
      <c r="RIV193" s="318"/>
      <c r="RIW193" s="318"/>
      <c r="RIX193" s="381"/>
      <c r="RIY193" s="318"/>
      <c r="RIZ193" s="318"/>
      <c r="RJA193" s="318"/>
      <c r="RJB193" s="318"/>
      <c r="RJC193" s="381"/>
      <c r="RJD193" s="316"/>
      <c r="RJE193" s="316"/>
      <c r="RJF193" s="316"/>
      <c r="RJG193" s="317"/>
      <c r="RJH193" s="381"/>
      <c r="RJI193" s="381"/>
      <c r="RJJ193" s="381"/>
      <c r="RJK193" s="318"/>
      <c r="RJL193" s="318"/>
      <c r="RJM193" s="318"/>
      <c r="RJN193" s="381"/>
      <c r="RJO193" s="318"/>
      <c r="RJP193" s="318"/>
      <c r="RJQ193" s="318"/>
      <c r="RJR193" s="318"/>
      <c r="RJS193" s="381"/>
      <c r="RJT193" s="316"/>
      <c r="RJU193" s="316"/>
      <c r="RJV193" s="316"/>
      <c r="RJW193" s="317"/>
      <c r="RJX193" s="381"/>
      <c r="RJY193" s="381"/>
      <c r="RJZ193" s="381"/>
      <c r="RKA193" s="318"/>
      <c r="RKB193" s="318"/>
      <c r="RKC193" s="318"/>
      <c r="RKD193" s="381"/>
      <c r="RKE193" s="318"/>
      <c r="RKF193" s="318"/>
      <c r="RKG193" s="318"/>
      <c r="RKH193" s="318"/>
      <c r="RKI193" s="381"/>
      <c r="RKJ193" s="316"/>
      <c r="RKK193" s="316"/>
      <c r="RKL193" s="316"/>
      <c r="RKM193" s="317"/>
      <c r="RKN193" s="381"/>
      <c r="RKO193" s="381"/>
      <c r="RKP193" s="381"/>
      <c r="RKQ193" s="318"/>
      <c r="RKR193" s="318"/>
      <c r="RKS193" s="318"/>
      <c r="RKT193" s="381"/>
      <c r="RKU193" s="318"/>
      <c r="RKV193" s="318"/>
      <c r="RKW193" s="318"/>
      <c r="RKX193" s="318"/>
      <c r="RKY193" s="381"/>
      <c r="RKZ193" s="316"/>
      <c r="RLA193" s="316"/>
      <c r="RLB193" s="316"/>
      <c r="RLC193" s="317"/>
      <c r="RLD193" s="381"/>
      <c r="RLE193" s="381"/>
      <c r="RLF193" s="381"/>
      <c r="RLG193" s="318"/>
      <c r="RLH193" s="318"/>
      <c r="RLI193" s="318"/>
      <c r="RLJ193" s="381"/>
      <c r="RLK193" s="318"/>
      <c r="RLL193" s="318"/>
      <c r="RLM193" s="318"/>
      <c r="RLN193" s="318"/>
      <c r="RLO193" s="381"/>
      <c r="RLP193" s="316"/>
      <c r="RLQ193" s="316"/>
      <c r="RLR193" s="316"/>
      <c r="RLS193" s="317"/>
      <c r="RLT193" s="381"/>
      <c r="RLU193" s="381"/>
      <c r="RLV193" s="381"/>
      <c r="RLW193" s="318"/>
      <c r="RLX193" s="318"/>
      <c r="RLY193" s="318"/>
      <c r="RLZ193" s="381"/>
      <c r="RMA193" s="318"/>
      <c r="RMB193" s="318"/>
      <c r="RMC193" s="318"/>
      <c r="RMD193" s="318"/>
      <c r="RME193" s="381"/>
      <c r="RMF193" s="316"/>
      <c r="RMG193" s="316"/>
      <c r="RMH193" s="316"/>
      <c r="RMI193" s="317"/>
      <c r="RMJ193" s="381"/>
      <c r="RMK193" s="381"/>
      <c r="RML193" s="381"/>
      <c r="RMM193" s="318"/>
      <c r="RMN193" s="318"/>
      <c r="RMO193" s="318"/>
      <c r="RMP193" s="381"/>
      <c r="RMQ193" s="318"/>
      <c r="RMR193" s="318"/>
      <c r="RMS193" s="318"/>
      <c r="RMT193" s="318"/>
      <c r="RMU193" s="381"/>
      <c r="RMV193" s="316"/>
      <c r="RMW193" s="316"/>
      <c r="RMX193" s="316"/>
      <c r="RMY193" s="317"/>
      <c r="RMZ193" s="381"/>
      <c r="RNA193" s="381"/>
      <c r="RNB193" s="381"/>
      <c r="RNC193" s="318"/>
      <c r="RND193" s="318"/>
      <c r="RNE193" s="318"/>
      <c r="RNF193" s="381"/>
      <c r="RNG193" s="318"/>
      <c r="RNH193" s="318"/>
      <c r="RNI193" s="318"/>
      <c r="RNJ193" s="318"/>
      <c r="RNK193" s="381"/>
      <c r="RNL193" s="316"/>
      <c r="RNM193" s="316"/>
      <c r="RNN193" s="316"/>
      <c r="RNO193" s="317"/>
      <c r="RNP193" s="381"/>
      <c r="RNQ193" s="381"/>
      <c r="RNR193" s="381"/>
      <c r="RNS193" s="318"/>
      <c r="RNT193" s="318"/>
      <c r="RNU193" s="318"/>
      <c r="RNV193" s="381"/>
      <c r="RNW193" s="318"/>
      <c r="RNX193" s="318"/>
      <c r="RNY193" s="318"/>
      <c r="RNZ193" s="318"/>
      <c r="ROA193" s="381"/>
      <c r="ROB193" s="316"/>
      <c r="ROC193" s="316"/>
      <c r="ROD193" s="316"/>
      <c r="ROE193" s="317"/>
      <c r="ROF193" s="381"/>
      <c r="ROG193" s="381"/>
      <c r="ROH193" s="381"/>
      <c r="ROI193" s="318"/>
      <c r="ROJ193" s="318"/>
      <c r="ROK193" s="318"/>
      <c r="ROL193" s="381"/>
      <c r="ROM193" s="318"/>
      <c r="RON193" s="318"/>
      <c r="ROO193" s="318"/>
      <c r="ROP193" s="318"/>
      <c r="ROQ193" s="381"/>
      <c r="ROR193" s="316"/>
      <c r="ROS193" s="316"/>
      <c r="ROT193" s="316"/>
      <c r="ROU193" s="317"/>
      <c r="ROV193" s="381"/>
      <c r="ROW193" s="381"/>
      <c r="ROX193" s="381"/>
      <c r="ROY193" s="318"/>
      <c r="ROZ193" s="318"/>
      <c r="RPA193" s="318"/>
      <c r="RPB193" s="381"/>
      <c r="RPC193" s="318"/>
      <c r="RPD193" s="318"/>
      <c r="RPE193" s="318"/>
      <c r="RPF193" s="318"/>
      <c r="RPG193" s="381"/>
      <c r="RPH193" s="316"/>
      <c r="RPI193" s="316"/>
      <c r="RPJ193" s="316"/>
      <c r="RPK193" s="317"/>
      <c r="RPL193" s="381"/>
      <c r="RPM193" s="381"/>
      <c r="RPN193" s="381"/>
      <c r="RPO193" s="318"/>
      <c r="RPP193" s="318"/>
      <c r="RPQ193" s="318"/>
      <c r="RPR193" s="381"/>
      <c r="RPS193" s="318"/>
      <c r="RPT193" s="318"/>
      <c r="RPU193" s="318"/>
      <c r="RPV193" s="318"/>
      <c r="RPW193" s="381"/>
      <c r="RPX193" s="316"/>
      <c r="RPY193" s="316"/>
      <c r="RPZ193" s="316"/>
      <c r="RQA193" s="317"/>
      <c r="RQB193" s="381"/>
      <c r="RQC193" s="381"/>
      <c r="RQD193" s="381"/>
      <c r="RQE193" s="318"/>
      <c r="RQF193" s="318"/>
      <c r="RQG193" s="318"/>
      <c r="RQH193" s="381"/>
      <c r="RQI193" s="318"/>
      <c r="RQJ193" s="318"/>
      <c r="RQK193" s="318"/>
      <c r="RQL193" s="318"/>
      <c r="RQM193" s="381"/>
      <c r="RQN193" s="316"/>
      <c r="RQO193" s="316"/>
      <c r="RQP193" s="316"/>
      <c r="RQQ193" s="317"/>
      <c r="RQR193" s="381"/>
      <c r="RQS193" s="381"/>
      <c r="RQT193" s="381"/>
      <c r="RQU193" s="318"/>
      <c r="RQV193" s="318"/>
      <c r="RQW193" s="318"/>
      <c r="RQX193" s="381"/>
      <c r="RQY193" s="318"/>
      <c r="RQZ193" s="318"/>
      <c r="RRA193" s="318"/>
      <c r="RRB193" s="318"/>
      <c r="RRC193" s="381"/>
      <c r="RRD193" s="316"/>
      <c r="RRE193" s="316"/>
      <c r="RRF193" s="316"/>
      <c r="RRG193" s="317"/>
      <c r="RRH193" s="381"/>
      <c r="RRI193" s="381"/>
      <c r="RRJ193" s="381"/>
      <c r="RRK193" s="318"/>
      <c r="RRL193" s="318"/>
      <c r="RRM193" s="318"/>
      <c r="RRN193" s="381"/>
      <c r="RRO193" s="318"/>
      <c r="RRP193" s="318"/>
      <c r="RRQ193" s="318"/>
      <c r="RRR193" s="318"/>
      <c r="RRS193" s="381"/>
      <c r="RRT193" s="316"/>
      <c r="RRU193" s="316"/>
      <c r="RRV193" s="316"/>
      <c r="RRW193" s="317"/>
      <c r="RRX193" s="381"/>
      <c r="RRY193" s="381"/>
      <c r="RRZ193" s="381"/>
      <c r="RSA193" s="318"/>
      <c r="RSB193" s="318"/>
      <c r="RSC193" s="318"/>
      <c r="RSD193" s="381"/>
      <c r="RSE193" s="318"/>
      <c r="RSF193" s="318"/>
      <c r="RSG193" s="318"/>
      <c r="RSH193" s="318"/>
      <c r="RSI193" s="381"/>
      <c r="RSJ193" s="316"/>
      <c r="RSK193" s="316"/>
      <c r="RSL193" s="316"/>
      <c r="RSM193" s="317"/>
      <c r="RSN193" s="381"/>
      <c r="RSO193" s="381"/>
      <c r="RSP193" s="381"/>
      <c r="RSQ193" s="318"/>
      <c r="RSR193" s="318"/>
      <c r="RSS193" s="318"/>
      <c r="RST193" s="381"/>
      <c r="RSU193" s="318"/>
      <c r="RSV193" s="318"/>
      <c r="RSW193" s="318"/>
      <c r="RSX193" s="318"/>
      <c r="RSY193" s="381"/>
      <c r="RSZ193" s="316"/>
      <c r="RTA193" s="316"/>
      <c r="RTB193" s="316"/>
      <c r="RTC193" s="317"/>
      <c r="RTD193" s="381"/>
      <c r="RTE193" s="381"/>
      <c r="RTF193" s="381"/>
      <c r="RTG193" s="318"/>
      <c r="RTH193" s="318"/>
      <c r="RTI193" s="318"/>
      <c r="RTJ193" s="381"/>
      <c r="RTK193" s="318"/>
      <c r="RTL193" s="318"/>
      <c r="RTM193" s="318"/>
      <c r="RTN193" s="318"/>
      <c r="RTO193" s="381"/>
      <c r="RTP193" s="316"/>
      <c r="RTQ193" s="316"/>
      <c r="RTR193" s="316"/>
      <c r="RTS193" s="317"/>
      <c r="RTT193" s="381"/>
      <c r="RTU193" s="381"/>
      <c r="RTV193" s="381"/>
      <c r="RTW193" s="318"/>
      <c r="RTX193" s="318"/>
      <c r="RTY193" s="318"/>
      <c r="RTZ193" s="381"/>
      <c r="RUA193" s="318"/>
      <c r="RUB193" s="318"/>
      <c r="RUC193" s="318"/>
      <c r="RUD193" s="318"/>
      <c r="RUE193" s="381"/>
      <c r="RUF193" s="316"/>
      <c r="RUG193" s="316"/>
      <c r="RUH193" s="316"/>
      <c r="RUI193" s="317"/>
      <c r="RUJ193" s="381"/>
      <c r="RUK193" s="381"/>
      <c r="RUL193" s="381"/>
      <c r="RUM193" s="318"/>
      <c r="RUN193" s="318"/>
      <c r="RUO193" s="318"/>
      <c r="RUP193" s="381"/>
      <c r="RUQ193" s="318"/>
      <c r="RUR193" s="318"/>
      <c r="RUS193" s="318"/>
      <c r="RUT193" s="318"/>
      <c r="RUU193" s="381"/>
      <c r="RUV193" s="316"/>
      <c r="RUW193" s="316"/>
      <c r="RUX193" s="316"/>
      <c r="RUY193" s="317"/>
      <c r="RUZ193" s="381"/>
      <c r="RVA193" s="381"/>
      <c r="RVB193" s="381"/>
      <c r="RVC193" s="318"/>
      <c r="RVD193" s="318"/>
      <c r="RVE193" s="318"/>
      <c r="RVF193" s="381"/>
      <c r="RVG193" s="318"/>
      <c r="RVH193" s="318"/>
      <c r="RVI193" s="318"/>
      <c r="RVJ193" s="318"/>
      <c r="RVK193" s="381"/>
      <c r="RVL193" s="316"/>
      <c r="RVM193" s="316"/>
      <c r="RVN193" s="316"/>
      <c r="RVO193" s="317"/>
      <c r="RVP193" s="381"/>
      <c r="RVQ193" s="381"/>
      <c r="RVR193" s="381"/>
      <c r="RVS193" s="318"/>
      <c r="RVT193" s="318"/>
      <c r="RVU193" s="318"/>
      <c r="RVV193" s="381"/>
      <c r="RVW193" s="318"/>
      <c r="RVX193" s="318"/>
      <c r="RVY193" s="318"/>
      <c r="RVZ193" s="318"/>
      <c r="RWA193" s="381"/>
      <c r="RWB193" s="316"/>
      <c r="RWC193" s="316"/>
      <c r="RWD193" s="316"/>
      <c r="RWE193" s="317"/>
      <c r="RWF193" s="381"/>
      <c r="RWG193" s="381"/>
      <c r="RWH193" s="381"/>
      <c r="RWI193" s="318"/>
      <c r="RWJ193" s="318"/>
      <c r="RWK193" s="318"/>
      <c r="RWL193" s="381"/>
      <c r="RWM193" s="318"/>
      <c r="RWN193" s="318"/>
      <c r="RWO193" s="318"/>
      <c r="RWP193" s="318"/>
      <c r="RWQ193" s="381"/>
      <c r="RWR193" s="316"/>
      <c r="RWS193" s="316"/>
      <c r="RWT193" s="316"/>
      <c r="RWU193" s="317"/>
      <c r="RWV193" s="381"/>
      <c r="RWW193" s="381"/>
      <c r="RWX193" s="381"/>
      <c r="RWY193" s="318"/>
      <c r="RWZ193" s="318"/>
      <c r="RXA193" s="318"/>
      <c r="RXB193" s="381"/>
      <c r="RXC193" s="318"/>
      <c r="RXD193" s="318"/>
      <c r="RXE193" s="318"/>
      <c r="RXF193" s="318"/>
      <c r="RXG193" s="381"/>
      <c r="RXH193" s="316"/>
      <c r="RXI193" s="316"/>
      <c r="RXJ193" s="316"/>
      <c r="RXK193" s="317"/>
      <c r="RXL193" s="381"/>
      <c r="RXM193" s="381"/>
      <c r="RXN193" s="381"/>
      <c r="RXO193" s="318"/>
      <c r="RXP193" s="318"/>
      <c r="RXQ193" s="318"/>
      <c r="RXR193" s="381"/>
      <c r="RXS193" s="318"/>
      <c r="RXT193" s="318"/>
      <c r="RXU193" s="318"/>
      <c r="RXV193" s="318"/>
      <c r="RXW193" s="381"/>
      <c r="RXX193" s="316"/>
      <c r="RXY193" s="316"/>
      <c r="RXZ193" s="316"/>
      <c r="RYA193" s="317"/>
      <c r="RYB193" s="381"/>
      <c r="RYC193" s="381"/>
      <c r="RYD193" s="381"/>
      <c r="RYE193" s="318"/>
      <c r="RYF193" s="318"/>
      <c r="RYG193" s="318"/>
      <c r="RYH193" s="381"/>
      <c r="RYI193" s="318"/>
      <c r="RYJ193" s="318"/>
      <c r="RYK193" s="318"/>
      <c r="RYL193" s="318"/>
      <c r="RYM193" s="381"/>
      <c r="RYN193" s="316"/>
      <c r="RYO193" s="316"/>
      <c r="RYP193" s="316"/>
      <c r="RYQ193" s="317"/>
      <c r="RYR193" s="381"/>
      <c r="RYS193" s="381"/>
      <c r="RYT193" s="381"/>
      <c r="RYU193" s="318"/>
      <c r="RYV193" s="318"/>
      <c r="RYW193" s="318"/>
      <c r="RYX193" s="381"/>
      <c r="RYY193" s="318"/>
      <c r="RYZ193" s="318"/>
      <c r="RZA193" s="318"/>
      <c r="RZB193" s="318"/>
      <c r="RZC193" s="381"/>
      <c r="RZD193" s="316"/>
      <c r="RZE193" s="316"/>
      <c r="RZF193" s="316"/>
      <c r="RZG193" s="317"/>
      <c r="RZH193" s="381"/>
      <c r="RZI193" s="381"/>
      <c r="RZJ193" s="381"/>
      <c r="RZK193" s="318"/>
      <c r="RZL193" s="318"/>
      <c r="RZM193" s="318"/>
      <c r="RZN193" s="381"/>
      <c r="RZO193" s="318"/>
      <c r="RZP193" s="318"/>
      <c r="RZQ193" s="318"/>
      <c r="RZR193" s="318"/>
      <c r="RZS193" s="381"/>
      <c r="RZT193" s="316"/>
      <c r="RZU193" s="316"/>
      <c r="RZV193" s="316"/>
      <c r="RZW193" s="317"/>
      <c r="RZX193" s="381"/>
      <c r="RZY193" s="381"/>
      <c r="RZZ193" s="381"/>
      <c r="SAA193" s="318"/>
      <c r="SAB193" s="318"/>
      <c r="SAC193" s="318"/>
      <c r="SAD193" s="381"/>
      <c r="SAE193" s="318"/>
      <c r="SAF193" s="318"/>
      <c r="SAG193" s="318"/>
      <c r="SAH193" s="318"/>
      <c r="SAI193" s="381"/>
      <c r="SAJ193" s="316"/>
      <c r="SAK193" s="316"/>
      <c r="SAL193" s="316"/>
      <c r="SAM193" s="317"/>
      <c r="SAN193" s="381"/>
      <c r="SAO193" s="381"/>
      <c r="SAP193" s="381"/>
      <c r="SAQ193" s="318"/>
      <c r="SAR193" s="318"/>
      <c r="SAS193" s="318"/>
      <c r="SAT193" s="381"/>
      <c r="SAU193" s="318"/>
      <c r="SAV193" s="318"/>
      <c r="SAW193" s="318"/>
      <c r="SAX193" s="318"/>
      <c r="SAY193" s="381"/>
      <c r="SAZ193" s="316"/>
      <c r="SBA193" s="316"/>
      <c r="SBB193" s="316"/>
      <c r="SBC193" s="317"/>
      <c r="SBD193" s="381"/>
      <c r="SBE193" s="381"/>
      <c r="SBF193" s="381"/>
      <c r="SBG193" s="318"/>
      <c r="SBH193" s="318"/>
      <c r="SBI193" s="318"/>
      <c r="SBJ193" s="381"/>
      <c r="SBK193" s="318"/>
      <c r="SBL193" s="318"/>
      <c r="SBM193" s="318"/>
      <c r="SBN193" s="318"/>
      <c r="SBO193" s="381"/>
      <c r="SBP193" s="316"/>
      <c r="SBQ193" s="316"/>
      <c r="SBR193" s="316"/>
      <c r="SBS193" s="317"/>
      <c r="SBT193" s="381"/>
      <c r="SBU193" s="381"/>
      <c r="SBV193" s="381"/>
      <c r="SBW193" s="318"/>
      <c r="SBX193" s="318"/>
      <c r="SBY193" s="318"/>
      <c r="SBZ193" s="381"/>
      <c r="SCA193" s="318"/>
      <c r="SCB193" s="318"/>
      <c r="SCC193" s="318"/>
      <c r="SCD193" s="318"/>
      <c r="SCE193" s="381"/>
      <c r="SCF193" s="316"/>
      <c r="SCG193" s="316"/>
      <c r="SCH193" s="316"/>
      <c r="SCI193" s="317"/>
      <c r="SCJ193" s="381"/>
      <c r="SCK193" s="381"/>
      <c r="SCL193" s="381"/>
      <c r="SCM193" s="318"/>
      <c r="SCN193" s="318"/>
      <c r="SCO193" s="318"/>
      <c r="SCP193" s="381"/>
      <c r="SCQ193" s="318"/>
      <c r="SCR193" s="318"/>
      <c r="SCS193" s="318"/>
      <c r="SCT193" s="318"/>
      <c r="SCU193" s="381"/>
      <c r="SCV193" s="316"/>
      <c r="SCW193" s="316"/>
      <c r="SCX193" s="316"/>
      <c r="SCY193" s="317"/>
      <c r="SCZ193" s="381"/>
      <c r="SDA193" s="381"/>
      <c r="SDB193" s="381"/>
      <c r="SDC193" s="318"/>
      <c r="SDD193" s="318"/>
      <c r="SDE193" s="318"/>
      <c r="SDF193" s="381"/>
      <c r="SDG193" s="318"/>
      <c r="SDH193" s="318"/>
      <c r="SDI193" s="318"/>
      <c r="SDJ193" s="318"/>
      <c r="SDK193" s="381"/>
      <c r="SDL193" s="316"/>
      <c r="SDM193" s="316"/>
      <c r="SDN193" s="316"/>
      <c r="SDO193" s="317"/>
      <c r="SDP193" s="381"/>
      <c r="SDQ193" s="381"/>
      <c r="SDR193" s="381"/>
      <c r="SDS193" s="318"/>
      <c r="SDT193" s="318"/>
      <c r="SDU193" s="318"/>
      <c r="SDV193" s="381"/>
      <c r="SDW193" s="318"/>
      <c r="SDX193" s="318"/>
      <c r="SDY193" s="318"/>
      <c r="SDZ193" s="318"/>
      <c r="SEA193" s="381"/>
      <c r="SEB193" s="316"/>
      <c r="SEC193" s="316"/>
      <c r="SED193" s="316"/>
      <c r="SEE193" s="317"/>
      <c r="SEF193" s="381"/>
      <c r="SEG193" s="381"/>
      <c r="SEH193" s="381"/>
      <c r="SEI193" s="318"/>
      <c r="SEJ193" s="318"/>
      <c r="SEK193" s="318"/>
      <c r="SEL193" s="381"/>
      <c r="SEM193" s="318"/>
      <c r="SEN193" s="318"/>
      <c r="SEO193" s="318"/>
      <c r="SEP193" s="318"/>
      <c r="SEQ193" s="381"/>
      <c r="SER193" s="316"/>
      <c r="SES193" s="316"/>
      <c r="SET193" s="316"/>
      <c r="SEU193" s="317"/>
      <c r="SEV193" s="381"/>
      <c r="SEW193" s="381"/>
      <c r="SEX193" s="381"/>
      <c r="SEY193" s="318"/>
      <c r="SEZ193" s="318"/>
      <c r="SFA193" s="318"/>
      <c r="SFB193" s="381"/>
      <c r="SFC193" s="318"/>
      <c r="SFD193" s="318"/>
      <c r="SFE193" s="318"/>
      <c r="SFF193" s="318"/>
      <c r="SFG193" s="381"/>
      <c r="SFH193" s="316"/>
      <c r="SFI193" s="316"/>
      <c r="SFJ193" s="316"/>
      <c r="SFK193" s="317"/>
      <c r="SFL193" s="381"/>
      <c r="SFM193" s="381"/>
      <c r="SFN193" s="381"/>
      <c r="SFO193" s="318"/>
      <c r="SFP193" s="318"/>
      <c r="SFQ193" s="318"/>
      <c r="SFR193" s="381"/>
      <c r="SFS193" s="318"/>
      <c r="SFT193" s="318"/>
      <c r="SFU193" s="318"/>
      <c r="SFV193" s="318"/>
      <c r="SFW193" s="381"/>
      <c r="SFX193" s="316"/>
      <c r="SFY193" s="316"/>
      <c r="SFZ193" s="316"/>
      <c r="SGA193" s="317"/>
      <c r="SGB193" s="381"/>
      <c r="SGC193" s="381"/>
      <c r="SGD193" s="381"/>
      <c r="SGE193" s="318"/>
      <c r="SGF193" s="318"/>
      <c r="SGG193" s="318"/>
      <c r="SGH193" s="381"/>
      <c r="SGI193" s="318"/>
      <c r="SGJ193" s="318"/>
      <c r="SGK193" s="318"/>
      <c r="SGL193" s="318"/>
      <c r="SGM193" s="381"/>
      <c r="SGN193" s="316"/>
      <c r="SGO193" s="316"/>
      <c r="SGP193" s="316"/>
      <c r="SGQ193" s="317"/>
      <c r="SGR193" s="381"/>
      <c r="SGS193" s="381"/>
      <c r="SGT193" s="381"/>
      <c r="SGU193" s="318"/>
      <c r="SGV193" s="318"/>
      <c r="SGW193" s="318"/>
      <c r="SGX193" s="381"/>
      <c r="SGY193" s="318"/>
      <c r="SGZ193" s="318"/>
      <c r="SHA193" s="318"/>
      <c r="SHB193" s="318"/>
      <c r="SHC193" s="381"/>
      <c r="SHD193" s="316"/>
      <c r="SHE193" s="316"/>
      <c r="SHF193" s="316"/>
      <c r="SHG193" s="317"/>
      <c r="SHH193" s="381"/>
      <c r="SHI193" s="381"/>
      <c r="SHJ193" s="381"/>
      <c r="SHK193" s="318"/>
      <c r="SHL193" s="318"/>
      <c r="SHM193" s="318"/>
      <c r="SHN193" s="381"/>
      <c r="SHO193" s="318"/>
      <c r="SHP193" s="318"/>
      <c r="SHQ193" s="318"/>
      <c r="SHR193" s="318"/>
      <c r="SHS193" s="381"/>
      <c r="SHT193" s="316"/>
      <c r="SHU193" s="316"/>
      <c r="SHV193" s="316"/>
      <c r="SHW193" s="317"/>
      <c r="SHX193" s="381"/>
      <c r="SHY193" s="381"/>
      <c r="SHZ193" s="381"/>
      <c r="SIA193" s="318"/>
      <c r="SIB193" s="318"/>
      <c r="SIC193" s="318"/>
      <c r="SID193" s="381"/>
      <c r="SIE193" s="318"/>
      <c r="SIF193" s="318"/>
      <c r="SIG193" s="318"/>
      <c r="SIH193" s="318"/>
      <c r="SII193" s="381"/>
      <c r="SIJ193" s="316"/>
      <c r="SIK193" s="316"/>
      <c r="SIL193" s="316"/>
      <c r="SIM193" s="317"/>
      <c r="SIN193" s="381"/>
      <c r="SIO193" s="381"/>
      <c r="SIP193" s="381"/>
      <c r="SIQ193" s="318"/>
      <c r="SIR193" s="318"/>
      <c r="SIS193" s="318"/>
      <c r="SIT193" s="381"/>
      <c r="SIU193" s="318"/>
      <c r="SIV193" s="318"/>
      <c r="SIW193" s="318"/>
      <c r="SIX193" s="318"/>
      <c r="SIY193" s="381"/>
      <c r="SIZ193" s="316"/>
      <c r="SJA193" s="316"/>
      <c r="SJB193" s="316"/>
      <c r="SJC193" s="317"/>
      <c r="SJD193" s="381"/>
      <c r="SJE193" s="381"/>
      <c r="SJF193" s="381"/>
      <c r="SJG193" s="318"/>
      <c r="SJH193" s="318"/>
      <c r="SJI193" s="318"/>
      <c r="SJJ193" s="381"/>
      <c r="SJK193" s="318"/>
      <c r="SJL193" s="318"/>
      <c r="SJM193" s="318"/>
      <c r="SJN193" s="318"/>
      <c r="SJO193" s="381"/>
      <c r="SJP193" s="316"/>
      <c r="SJQ193" s="316"/>
      <c r="SJR193" s="316"/>
      <c r="SJS193" s="317"/>
      <c r="SJT193" s="381"/>
      <c r="SJU193" s="381"/>
      <c r="SJV193" s="381"/>
      <c r="SJW193" s="318"/>
      <c r="SJX193" s="318"/>
      <c r="SJY193" s="318"/>
      <c r="SJZ193" s="381"/>
      <c r="SKA193" s="318"/>
      <c r="SKB193" s="318"/>
      <c r="SKC193" s="318"/>
      <c r="SKD193" s="318"/>
      <c r="SKE193" s="381"/>
      <c r="SKF193" s="316"/>
      <c r="SKG193" s="316"/>
      <c r="SKH193" s="316"/>
      <c r="SKI193" s="317"/>
      <c r="SKJ193" s="381"/>
      <c r="SKK193" s="381"/>
      <c r="SKL193" s="381"/>
      <c r="SKM193" s="318"/>
      <c r="SKN193" s="318"/>
      <c r="SKO193" s="318"/>
      <c r="SKP193" s="381"/>
      <c r="SKQ193" s="318"/>
      <c r="SKR193" s="318"/>
      <c r="SKS193" s="318"/>
      <c r="SKT193" s="318"/>
      <c r="SKU193" s="381"/>
      <c r="SKV193" s="316"/>
      <c r="SKW193" s="316"/>
      <c r="SKX193" s="316"/>
      <c r="SKY193" s="317"/>
      <c r="SKZ193" s="381"/>
      <c r="SLA193" s="381"/>
      <c r="SLB193" s="381"/>
      <c r="SLC193" s="318"/>
      <c r="SLD193" s="318"/>
      <c r="SLE193" s="318"/>
      <c r="SLF193" s="381"/>
      <c r="SLG193" s="318"/>
      <c r="SLH193" s="318"/>
      <c r="SLI193" s="318"/>
      <c r="SLJ193" s="318"/>
      <c r="SLK193" s="381"/>
      <c r="SLL193" s="316"/>
      <c r="SLM193" s="316"/>
      <c r="SLN193" s="316"/>
      <c r="SLO193" s="317"/>
      <c r="SLP193" s="381"/>
      <c r="SLQ193" s="381"/>
      <c r="SLR193" s="381"/>
      <c r="SLS193" s="318"/>
      <c r="SLT193" s="318"/>
      <c r="SLU193" s="318"/>
      <c r="SLV193" s="381"/>
      <c r="SLW193" s="318"/>
      <c r="SLX193" s="318"/>
      <c r="SLY193" s="318"/>
      <c r="SLZ193" s="318"/>
      <c r="SMA193" s="381"/>
      <c r="SMB193" s="316"/>
      <c r="SMC193" s="316"/>
      <c r="SMD193" s="316"/>
      <c r="SME193" s="317"/>
      <c r="SMF193" s="381"/>
      <c r="SMG193" s="381"/>
      <c r="SMH193" s="381"/>
      <c r="SMI193" s="318"/>
      <c r="SMJ193" s="318"/>
      <c r="SMK193" s="318"/>
      <c r="SML193" s="381"/>
      <c r="SMM193" s="318"/>
      <c r="SMN193" s="318"/>
      <c r="SMO193" s="318"/>
      <c r="SMP193" s="318"/>
      <c r="SMQ193" s="381"/>
      <c r="SMR193" s="316"/>
      <c r="SMS193" s="316"/>
      <c r="SMT193" s="316"/>
      <c r="SMU193" s="317"/>
      <c r="SMV193" s="381"/>
      <c r="SMW193" s="381"/>
      <c r="SMX193" s="381"/>
      <c r="SMY193" s="318"/>
      <c r="SMZ193" s="318"/>
      <c r="SNA193" s="318"/>
      <c r="SNB193" s="381"/>
      <c r="SNC193" s="318"/>
      <c r="SND193" s="318"/>
      <c r="SNE193" s="318"/>
      <c r="SNF193" s="318"/>
      <c r="SNG193" s="381"/>
      <c r="SNH193" s="316"/>
      <c r="SNI193" s="316"/>
      <c r="SNJ193" s="316"/>
      <c r="SNK193" s="317"/>
      <c r="SNL193" s="381"/>
      <c r="SNM193" s="381"/>
      <c r="SNN193" s="381"/>
      <c r="SNO193" s="318"/>
      <c r="SNP193" s="318"/>
      <c r="SNQ193" s="318"/>
      <c r="SNR193" s="381"/>
      <c r="SNS193" s="318"/>
      <c r="SNT193" s="318"/>
      <c r="SNU193" s="318"/>
      <c r="SNV193" s="318"/>
      <c r="SNW193" s="381"/>
      <c r="SNX193" s="316"/>
      <c r="SNY193" s="316"/>
      <c r="SNZ193" s="316"/>
      <c r="SOA193" s="317"/>
      <c r="SOB193" s="381"/>
      <c r="SOC193" s="381"/>
      <c r="SOD193" s="381"/>
      <c r="SOE193" s="318"/>
      <c r="SOF193" s="318"/>
      <c r="SOG193" s="318"/>
      <c r="SOH193" s="381"/>
      <c r="SOI193" s="318"/>
      <c r="SOJ193" s="318"/>
      <c r="SOK193" s="318"/>
      <c r="SOL193" s="318"/>
      <c r="SOM193" s="381"/>
      <c r="SON193" s="316"/>
      <c r="SOO193" s="316"/>
      <c r="SOP193" s="316"/>
      <c r="SOQ193" s="317"/>
      <c r="SOR193" s="381"/>
      <c r="SOS193" s="381"/>
      <c r="SOT193" s="381"/>
      <c r="SOU193" s="318"/>
      <c r="SOV193" s="318"/>
      <c r="SOW193" s="318"/>
      <c r="SOX193" s="381"/>
      <c r="SOY193" s="318"/>
      <c r="SOZ193" s="318"/>
      <c r="SPA193" s="318"/>
      <c r="SPB193" s="318"/>
      <c r="SPC193" s="381"/>
      <c r="SPD193" s="316"/>
      <c r="SPE193" s="316"/>
      <c r="SPF193" s="316"/>
      <c r="SPG193" s="317"/>
      <c r="SPH193" s="381"/>
      <c r="SPI193" s="381"/>
      <c r="SPJ193" s="381"/>
      <c r="SPK193" s="318"/>
      <c r="SPL193" s="318"/>
      <c r="SPM193" s="318"/>
      <c r="SPN193" s="381"/>
      <c r="SPO193" s="318"/>
      <c r="SPP193" s="318"/>
      <c r="SPQ193" s="318"/>
      <c r="SPR193" s="318"/>
      <c r="SPS193" s="381"/>
      <c r="SPT193" s="316"/>
      <c r="SPU193" s="316"/>
      <c r="SPV193" s="316"/>
      <c r="SPW193" s="317"/>
      <c r="SPX193" s="381"/>
      <c r="SPY193" s="381"/>
      <c r="SPZ193" s="381"/>
      <c r="SQA193" s="318"/>
      <c r="SQB193" s="318"/>
      <c r="SQC193" s="318"/>
      <c r="SQD193" s="381"/>
      <c r="SQE193" s="318"/>
      <c r="SQF193" s="318"/>
      <c r="SQG193" s="318"/>
      <c r="SQH193" s="318"/>
      <c r="SQI193" s="381"/>
      <c r="SQJ193" s="316"/>
      <c r="SQK193" s="316"/>
      <c r="SQL193" s="316"/>
      <c r="SQM193" s="317"/>
      <c r="SQN193" s="381"/>
      <c r="SQO193" s="381"/>
      <c r="SQP193" s="381"/>
      <c r="SQQ193" s="318"/>
      <c r="SQR193" s="318"/>
      <c r="SQS193" s="318"/>
      <c r="SQT193" s="381"/>
      <c r="SQU193" s="318"/>
      <c r="SQV193" s="318"/>
      <c r="SQW193" s="318"/>
      <c r="SQX193" s="318"/>
      <c r="SQY193" s="381"/>
      <c r="SQZ193" s="316"/>
      <c r="SRA193" s="316"/>
      <c r="SRB193" s="316"/>
      <c r="SRC193" s="317"/>
      <c r="SRD193" s="381"/>
      <c r="SRE193" s="381"/>
      <c r="SRF193" s="381"/>
      <c r="SRG193" s="318"/>
      <c r="SRH193" s="318"/>
      <c r="SRI193" s="318"/>
      <c r="SRJ193" s="381"/>
      <c r="SRK193" s="318"/>
      <c r="SRL193" s="318"/>
      <c r="SRM193" s="318"/>
      <c r="SRN193" s="318"/>
      <c r="SRO193" s="381"/>
      <c r="SRP193" s="316"/>
      <c r="SRQ193" s="316"/>
      <c r="SRR193" s="316"/>
      <c r="SRS193" s="317"/>
      <c r="SRT193" s="381"/>
      <c r="SRU193" s="381"/>
      <c r="SRV193" s="381"/>
      <c r="SRW193" s="318"/>
      <c r="SRX193" s="318"/>
      <c r="SRY193" s="318"/>
      <c r="SRZ193" s="381"/>
      <c r="SSA193" s="318"/>
      <c r="SSB193" s="318"/>
      <c r="SSC193" s="318"/>
      <c r="SSD193" s="318"/>
      <c r="SSE193" s="381"/>
      <c r="SSF193" s="316"/>
      <c r="SSG193" s="316"/>
      <c r="SSH193" s="316"/>
      <c r="SSI193" s="317"/>
      <c r="SSJ193" s="381"/>
      <c r="SSK193" s="381"/>
      <c r="SSL193" s="381"/>
      <c r="SSM193" s="318"/>
      <c r="SSN193" s="318"/>
      <c r="SSO193" s="318"/>
      <c r="SSP193" s="381"/>
      <c r="SSQ193" s="318"/>
      <c r="SSR193" s="318"/>
      <c r="SSS193" s="318"/>
      <c r="SST193" s="318"/>
      <c r="SSU193" s="381"/>
      <c r="SSV193" s="316"/>
      <c r="SSW193" s="316"/>
      <c r="SSX193" s="316"/>
      <c r="SSY193" s="317"/>
      <c r="SSZ193" s="381"/>
      <c r="STA193" s="381"/>
      <c r="STB193" s="381"/>
      <c r="STC193" s="318"/>
      <c r="STD193" s="318"/>
      <c r="STE193" s="318"/>
      <c r="STF193" s="381"/>
      <c r="STG193" s="318"/>
      <c r="STH193" s="318"/>
      <c r="STI193" s="318"/>
      <c r="STJ193" s="318"/>
      <c r="STK193" s="381"/>
      <c r="STL193" s="316"/>
      <c r="STM193" s="316"/>
      <c r="STN193" s="316"/>
      <c r="STO193" s="317"/>
      <c r="STP193" s="381"/>
      <c r="STQ193" s="381"/>
      <c r="STR193" s="381"/>
      <c r="STS193" s="318"/>
      <c r="STT193" s="318"/>
      <c r="STU193" s="318"/>
      <c r="STV193" s="381"/>
      <c r="STW193" s="318"/>
      <c r="STX193" s="318"/>
      <c r="STY193" s="318"/>
      <c r="STZ193" s="318"/>
      <c r="SUA193" s="381"/>
      <c r="SUB193" s="316"/>
      <c r="SUC193" s="316"/>
      <c r="SUD193" s="316"/>
      <c r="SUE193" s="317"/>
      <c r="SUF193" s="381"/>
      <c r="SUG193" s="381"/>
      <c r="SUH193" s="381"/>
      <c r="SUI193" s="318"/>
      <c r="SUJ193" s="318"/>
      <c r="SUK193" s="318"/>
      <c r="SUL193" s="381"/>
      <c r="SUM193" s="318"/>
      <c r="SUN193" s="318"/>
      <c r="SUO193" s="318"/>
      <c r="SUP193" s="318"/>
      <c r="SUQ193" s="381"/>
      <c r="SUR193" s="316"/>
      <c r="SUS193" s="316"/>
      <c r="SUT193" s="316"/>
      <c r="SUU193" s="317"/>
      <c r="SUV193" s="381"/>
      <c r="SUW193" s="381"/>
      <c r="SUX193" s="381"/>
      <c r="SUY193" s="318"/>
      <c r="SUZ193" s="318"/>
      <c r="SVA193" s="318"/>
      <c r="SVB193" s="381"/>
      <c r="SVC193" s="318"/>
      <c r="SVD193" s="318"/>
      <c r="SVE193" s="318"/>
      <c r="SVF193" s="318"/>
      <c r="SVG193" s="381"/>
      <c r="SVH193" s="316"/>
      <c r="SVI193" s="316"/>
      <c r="SVJ193" s="316"/>
      <c r="SVK193" s="317"/>
      <c r="SVL193" s="381"/>
      <c r="SVM193" s="381"/>
      <c r="SVN193" s="381"/>
      <c r="SVO193" s="318"/>
      <c r="SVP193" s="318"/>
      <c r="SVQ193" s="318"/>
      <c r="SVR193" s="381"/>
      <c r="SVS193" s="318"/>
      <c r="SVT193" s="318"/>
      <c r="SVU193" s="318"/>
      <c r="SVV193" s="318"/>
      <c r="SVW193" s="381"/>
      <c r="SVX193" s="316"/>
      <c r="SVY193" s="316"/>
      <c r="SVZ193" s="316"/>
      <c r="SWA193" s="317"/>
      <c r="SWB193" s="381"/>
      <c r="SWC193" s="381"/>
      <c r="SWD193" s="381"/>
      <c r="SWE193" s="318"/>
      <c r="SWF193" s="318"/>
      <c r="SWG193" s="318"/>
      <c r="SWH193" s="381"/>
      <c r="SWI193" s="318"/>
      <c r="SWJ193" s="318"/>
      <c r="SWK193" s="318"/>
      <c r="SWL193" s="318"/>
      <c r="SWM193" s="381"/>
      <c r="SWN193" s="316"/>
      <c r="SWO193" s="316"/>
      <c r="SWP193" s="316"/>
      <c r="SWQ193" s="317"/>
      <c r="SWR193" s="381"/>
      <c r="SWS193" s="381"/>
      <c r="SWT193" s="381"/>
      <c r="SWU193" s="318"/>
      <c r="SWV193" s="318"/>
      <c r="SWW193" s="318"/>
      <c r="SWX193" s="381"/>
      <c r="SWY193" s="318"/>
      <c r="SWZ193" s="318"/>
      <c r="SXA193" s="318"/>
      <c r="SXB193" s="318"/>
      <c r="SXC193" s="381"/>
      <c r="SXD193" s="316"/>
      <c r="SXE193" s="316"/>
      <c r="SXF193" s="316"/>
      <c r="SXG193" s="317"/>
      <c r="SXH193" s="381"/>
      <c r="SXI193" s="381"/>
      <c r="SXJ193" s="381"/>
      <c r="SXK193" s="318"/>
      <c r="SXL193" s="318"/>
      <c r="SXM193" s="318"/>
      <c r="SXN193" s="381"/>
      <c r="SXO193" s="318"/>
      <c r="SXP193" s="318"/>
      <c r="SXQ193" s="318"/>
      <c r="SXR193" s="318"/>
      <c r="SXS193" s="381"/>
      <c r="SXT193" s="316"/>
      <c r="SXU193" s="316"/>
      <c r="SXV193" s="316"/>
      <c r="SXW193" s="317"/>
      <c r="SXX193" s="381"/>
      <c r="SXY193" s="381"/>
      <c r="SXZ193" s="381"/>
      <c r="SYA193" s="318"/>
      <c r="SYB193" s="318"/>
      <c r="SYC193" s="318"/>
      <c r="SYD193" s="381"/>
      <c r="SYE193" s="318"/>
      <c r="SYF193" s="318"/>
      <c r="SYG193" s="318"/>
      <c r="SYH193" s="318"/>
      <c r="SYI193" s="381"/>
      <c r="SYJ193" s="316"/>
      <c r="SYK193" s="316"/>
      <c r="SYL193" s="316"/>
      <c r="SYM193" s="317"/>
      <c r="SYN193" s="381"/>
      <c r="SYO193" s="381"/>
      <c r="SYP193" s="381"/>
      <c r="SYQ193" s="318"/>
      <c r="SYR193" s="318"/>
      <c r="SYS193" s="318"/>
      <c r="SYT193" s="381"/>
      <c r="SYU193" s="318"/>
      <c r="SYV193" s="318"/>
      <c r="SYW193" s="318"/>
      <c r="SYX193" s="318"/>
      <c r="SYY193" s="381"/>
      <c r="SYZ193" s="316"/>
      <c r="SZA193" s="316"/>
      <c r="SZB193" s="316"/>
      <c r="SZC193" s="317"/>
      <c r="SZD193" s="381"/>
      <c r="SZE193" s="381"/>
      <c r="SZF193" s="381"/>
      <c r="SZG193" s="318"/>
      <c r="SZH193" s="318"/>
      <c r="SZI193" s="318"/>
      <c r="SZJ193" s="381"/>
      <c r="SZK193" s="318"/>
      <c r="SZL193" s="318"/>
      <c r="SZM193" s="318"/>
      <c r="SZN193" s="318"/>
      <c r="SZO193" s="381"/>
      <c r="SZP193" s="316"/>
      <c r="SZQ193" s="316"/>
      <c r="SZR193" s="316"/>
      <c r="SZS193" s="317"/>
      <c r="SZT193" s="381"/>
      <c r="SZU193" s="381"/>
      <c r="SZV193" s="381"/>
      <c r="SZW193" s="318"/>
      <c r="SZX193" s="318"/>
      <c r="SZY193" s="318"/>
      <c r="SZZ193" s="381"/>
      <c r="TAA193" s="318"/>
      <c r="TAB193" s="318"/>
      <c r="TAC193" s="318"/>
      <c r="TAD193" s="318"/>
      <c r="TAE193" s="381"/>
      <c r="TAF193" s="316"/>
      <c r="TAG193" s="316"/>
      <c r="TAH193" s="316"/>
      <c r="TAI193" s="317"/>
      <c r="TAJ193" s="381"/>
      <c r="TAK193" s="381"/>
      <c r="TAL193" s="381"/>
      <c r="TAM193" s="318"/>
      <c r="TAN193" s="318"/>
      <c r="TAO193" s="318"/>
      <c r="TAP193" s="381"/>
      <c r="TAQ193" s="318"/>
      <c r="TAR193" s="318"/>
      <c r="TAS193" s="318"/>
      <c r="TAT193" s="318"/>
      <c r="TAU193" s="381"/>
      <c r="TAV193" s="316"/>
      <c r="TAW193" s="316"/>
      <c r="TAX193" s="316"/>
      <c r="TAY193" s="317"/>
      <c r="TAZ193" s="381"/>
      <c r="TBA193" s="381"/>
      <c r="TBB193" s="381"/>
      <c r="TBC193" s="318"/>
      <c r="TBD193" s="318"/>
      <c r="TBE193" s="318"/>
      <c r="TBF193" s="381"/>
      <c r="TBG193" s="318"/>
      <c r="TBH193" s="318"/>
      <c r="TBI193" s="318"/>
      <c r="TBJ193" s="318"/>
      <c r="TBK193" s="381"/>
      <c r="TBL193" s="316"/>
      <c r="TBM193" s="316"/>
      <c r="TBN193" s="316"/>
      <c r="TBO193" s="317"/>
      <c r="TBP193" s="381"/>
      <c r="TBQ193" s="381"/>
      <c r="TBR193" s="381"/>
      <c r="TBS193" s="318"/>
      <c r="TBT193" s="318"/>
      <c r="TBU193" s="318"/>
      <c r="TBV193" s="381"/>
      <c r="TBW193" s="318"/>
      <c r="TBX193" s="318"/>
      <c r="TBY193" s="318"/>
      <c r="TBZ193" s="318"/>
      <c r="TCA193" s="381"/>
      <c r="TCB193" s="316"/>
      <c r="TCC193" s="316"/>
      <c r="TCD193" s="316"/>
      <c r="TCE193" s="317"/>
      <c r="TCF193" s="381"/>
      <c r="TCG193" s="381"/>
      <c r="TCH193" s="381"/>
      <c r="TCI193" s="318"/>
      <c r="TCJ193" s="318"/>
      <c r="TCK193" s="318"/>
      <c r="TCL193" s="381"/>
      <c r="TCM193" s="318"/>
      <c r="TCN193" s="318"/>
      <c r="TCO193" s="318"/>
      <c r="TCP193" s="318"/>
      <c r="TCQ193" s="381"/>
      <c r="TCR193" s="316"/>
      <c r="TCS193" s="316"/>
      <c r="TCT193" s="316"/>
      <c r="TCU193" s="317"/>
      <c r="TCV193" s="381"/>
      <c r="TCW193" s="381"/>
      <c r="TCX193" s="381"/>
      <c r="TCY193" s="318"/>
      <c r="TCZ193" s="318"/>
      <c r="TDA193" s="318"/>
      <c r="TDB193" s="381"/>
      <c r="TDC193" s="318"/>
      <c r="TDD193" s="318"/>
      <c r="TDE193" s="318"/>
      <c r="TDF193" s="318"/>
      <c r="TDG193" s="381"/>
      <c r="TDH193" s="316"/>
      <c r="TDI193" s="316"/>
      <c r="TDJ193" s="316"/>
      <c r="TDK193" s="317"/>
      <c r="TDL193" s="381"/>
      <c r="TDM193" s="381"/>
      <c r="TDN193" s="381"/>
      <c r="TDO193" s="318"/>
      <c r="TDP193" s="318"/>
      <c r="TDQ193" s="318"/>
      <c r="TDR193" s="381"/>
      <c r="TDS193" s="318"/>
      <c r="TDT193" s="318"/>
      <c r="TDU193" s="318"/>
      <c r="TDV193" s="318"/>
      <c r="TDW193" s="381"/>
      <c r="TDX193" s="316"/>
      <c r="TDY193" s="316"/>
      <c r="TDZ193" s="316"/>
      <c r="TEA193" s="317"/>
      <c r="TEB193" s="381"/>
      <c r="TEC193" s="381"/>
      <c r="TED193" s="381"/>
      <c r="TEE193" s="318"/>
      <c r="TEF193" s="318"/>
      <c r="TEG193" s="318"/>
      <c r="TEH193" s="381"/>
      <c r="TEI193" s="318"/>
      <c r="TEJ193" s="318"/>
      <c r="TEK193" s="318"/>
      <c r="TEL193" s="318"/>
      <c r="TEM193" s="381"/>
      <c r="TEN193" s="316"/>
      <c r="TEO193" s="316"/>
      <c r="TEP193" s="316"/>
      <c r="TEQ193" s="317"/>
      <c r="TER193" s="381"/>
      <c r="TES193" s="381"/>
      <c r="TET193" s="381"/>
      <c r="TEU193" s="318"/>
      <c r="TEV193" s="318"/>
      <c r="TEW193" s="318"/>
      <c r="TEX193" s="381"/>
      <c r="TEY193" s="318"/>
      <c r="TEZ193" s="318"/>
      <c r="TFA193" s="318"/>
      <c r="TFB193" s="318"/>
      <c r="TFC193" s="381"/>
      <c r="TFD193" s="316"/>
      <c r="TFE193" s="316"/>
      <c r="TFF193" s="316"/>
      <c r="TFG193" s="317"/>
      <c r="TFH193" s="381"/>
      <c r="TFI193" s="381"/>
      <c r="TFJ193" s="381"/>
      <c r="TFK193" s="318"/>
      <c r="TFL193" s="318"/>
      <c r="TFM193" s="318"/>
      <c r="TFN193" s="381"/>
      <c r="TFO193" s="318"/>
      <c r="TFP193" s="318"/>
      <c r="TFQ193" s="318"/>
      <c r="TFR193" s="318"/>
      <c r="TFS193" s="381"/>
      <c r="TFT193" s="316"/>
      <c r="TFU193" s="316"/>
      <c r="TFV193" s="316"/>
      <c r="TFW193" s="317"/>
      <c r="TFX193" s="381"/>
      <c r="TFY193" s="381"/>
      <c r="TFZ193" s="381"/>
      <c r="TGA193" s="318"/>
      <c r="TGB193" s="318"/>
      <c r="TGC193" s="318"/>
      <c r="TGD193" s="381"/>
      <c r="TGE193" s="318"/>
      <c r="TGF193" s="318"/>
      <c r="TGG193" s="318"/>
      <c r="TGH193" s="318"/>
      <c r="TGI193" s="381"/>
      <c r="TGJ193" s="316"/>
      <c r="TGK193" s="316"/>
      <c r="TGL193" s="316"/>
      <c r="TGM193" s="317"/>
      <c r="TGN193" s="381"/>
      <c r="TGO193" s="381"/>
      <c r="TGP193" s="381"/>
      <c r="TGQ193" s="318"/>
      <c r="TGR193" s="318"/>
      <c r="TGS193" s="318"/>
      <c r="TGT193" s="381"/>
      <c r="TGU193" s="318"/>
      <c r="TGV193" s="318"/>
      <c r="TGW193" s="318"/>
      <c r="TGX193" s="318"/>
      <c r="TGY193" s="381"/>
      <c r="TGZ193" s="316"/>
      <c r="THA193" s="316"/>
      <c r="THB193" s="316"/>
      <c r="THC193" s="317"/>
      <c r="THD193" s="381"/>
      <c r="THE193" s="381"/>
      <c r="THF193" s="381"/>
      <c r="THG193" s="318"/>
      <c r="THH193" s="318"/>
      <c r="THI193" s="318"/>
      <c r="THJ193" s="381"/>
      <c r="THK193" s="318"/>
      <c r="THL193" s="318"/>
      <c r="THM193" s="318"/>
      <c r="THN193" s="318"/>
      <c r="THO193" s="381"/>
      <c r="THP193" s="316"/>
      <c r="THQ193" s="316"/>
      <c r="THR193" s="316"/>
      <c r="THS193" s="317"/>
      <c r="THT193" s="381"/>
      <c r="THU193" s="381"/>
      <c r="THV193" s="381"/>
      <c r="THW193" s="318"/>
      <c r="THX193" s="318"/>
      <c r="THY193" s="318"/>
      <c r="THZ193" s="381"/>
      <c r="TIA193" s="318"/>
      <c r="TIB193" s="318"/>
      <c r="TIC193" s="318"/>
      <c r="TID193" s="318"/>
      <c r="TIE193" s="381"/>
      <c r="TIF193" s="316"/>
      <c r="TIG193" s="316"/>
      <c r="TIH193" s="316"/>
      <c r="TII193" s="317"/>
      <c r="TIJ193" s="381"/>
      <c r="TIK193" s="381"/>
      <c r="TIL193" s="381"/>
      <c r="TIM193" s="318"/>
      <c r="TIN193" s="318"/>
      <c r="TIO193" s="318"/>
      <c r="TIP193" s="381"/>
      <c r="TIQ193" s="318"/>
      <c r="TIR193" s="318"/>
      <c r="TIS193" s="318"/>
      <c r="TIT193" s="318"/>
      <c r="TIU193" s="381"/>
      <c r="TIV193" s="316"/>
      <c r="TIW193" s="316"/>
      <c r="TIX193" s="316"/>
      <c r="TIY193" s="317"/>
      <c r="TIZ193" s="381"/>
      <c r="TJA193" s="381"/>
      <c r="TJB193" s="381"/>
      <c r="TJC193" s="318"/>
      <c r="TJD193" s="318"/>
      <c r="TJE193" s="318"/>
      <c r="TJF193" s="381"/>
      <c r="TJG193" s="318"/>
      <c r="TJH193" s="318"/>
      <c r="TJI193" s="318"/>
      <c r="TJJ193" s="318"/>
      <c r="TJK193" s="381"/>
      <c r="TJL193" s="316"/>
      <c r="TJM193" s="316"/>
      <c r="TJN193" s="316"/>
      <c r="TJO193" s="317"/>
      <c r="TJP193" s="381"/>
      <c r="TJQ193" s="381"/>
      <c r="TJR193" s="381"/>
      <c r="TJS193" s="318"/>
      <c r="TJT193" s="318"/>
      <c r="TJU193" s="318"/>
      <c r="TJV193" s="381"/>
      <c r="TJW193" s="318"/>
      <c r="TJX193" s="318"/>
      <c r="TJY193" s="318"/>
      <c r="TJZ193" s="318"/>
      <c r="TKA193" s="381"/>
      <c r="TKB193" s="316"/>
      <c r="TKC193" s="316"/>
      <c r="TKD193" s="316"/>
      <c r="TKE193" s="317"/>
      <c r="TKF193" s="381"/>
      <c r="TKG193" s="381"/>
      <c r="TKH193" s="381"/>
      <c r="TKI193" s="318"/>
      <c r="TKJ193" s="318"/>
      <c r="TKK193" s="318"/>
      <c r="TKL193" s="381"/>
      <c r="TKM193" s="318"/>
      <c r="TKN193" s="318"/>
      <c r="TKO193" s="318"/>
      <c r="TKP193" s="318"/>
      <c r="TKQ193" s="381"/>
      <c r="TKR193" s="316"/>
      <c r="TKS193" s="316"/>
      <c r="TKT193" s="316"/>
      <c r="TKU193" s="317"/>
      <c r="TKV193" s="381"/>
      <c r="TKW193" s="381"/>
      <c r="TKX193" s="381"/>
      <c r="TKY193" s="318"/>
      <c r="TKZ193" s="318"/>
      <c r="TLA193" s="318"/>
      <c r="TLB193" s="381"/>
      <c r="TLC193" s="318"/>
      <c r="TLD193" s="318"/>
      <c r="TLE193" s="318"/>
      <c r="TLF193" s="318"/>
      <c r="TLG193" s="381"/>
      <c r="TLH193" s="316"/>
      <c r="TLI193" s="316"/>
      <c r="TLJ193" s="316"/>
      <c r="TLK193" s="317"/>
      <c r="TLL193" s="381"/>
      <c r="TLM193" s="381"/>
      <c r="TLN193" s="381"/>
      <c r="TLO193" s="318"/>
      <c r="TLP193" s="318"/>
      <c r="TLQ193" s="318"/>
      <c r="TLR193" s="381"/>
      <c r="TLS193" s="318"/>
      <c r="TLT193" s="318"/>
      <c r="TLU193" s="318"/>
      <c r="TLV193" s="318"/>
      <c r="TLW193" s="381"/>
      <c r="TLX193" s="316"/>
      <c r="TLY193" s="316"/>
      <c r="TLZ193" s="316"/>
      <c r="TMA193" s="317"/>
      <c r="TMB193" s="381"/>
      <c r="TMC193" s="381"/>
      <c r="TMD193" s="381"/>
      <c r="TME193" s="318"/>
      <c r="TMF193" s="318"/>
      <c r="TMG193" s="318"/>
      <c r="TMH193" s="381"/>
      <c r="TMI193" s="318"/>
      <c r="TMJ193" s="318"/>
      <c r="TMK193" s="318"/>
      <c r="TML193" s="318"/>
      <c r="TMM193" s="381"/>
      <c r="TMN193" s="316"/>
      <c r="TMO193" s="316"/>
      <c r="TMP193" s="316"/>
      <c r="TMQ193" s="317"/>
      <c r="TMR193" s="381"/>
      <c r="TMS193" s="381"/>
      <c r="TMT193" s="381"/>
      <c r="TMU193" s="318"/>
      <c r="TMV193" s="318"/>
      <c r="TMW193" s="318"/>
      <c r="TMX193" s="381"/>
      <c r="TMY193" s="318"/>
      <c r="TMZ193" s="318"/>
      <c r="TNA193" s="318"/>
      <c r="TNB193" s="318"/>
      <c r="TNC193" s="381"/>
      <c r="TND193" s="316"/>
      <c r="TNE193" s="316"/>
      <c r="TNF193" s="316"/>
      <c r="TNG193" s="317"/>
      <c r="TNH193" s="381"/>
      <c r="TNI193" s="381"/>
      <c r="TNJ193" s="381"/>
      <c r="TNK193" s="318"/>
      <c r="TNL193" s="318"/>
      <c r="TNM193" s="318"/>
      <c r="TNN193" s="381"/>
      <c r="TNO193" s="318"/>
      <c r="TNP193" s="318"/>
      <c r="TNQ193" s="318"/>
      <c r="TNR193" s="318"/>
      <c r="TNS193" s="381"/>
      <c r="TNT193" s="316"/>
      <c r="TNU193" s="316"/>
      <c r="TNV193" s="316"/>
      <c r="TNW193" s="317"/>
      <c r="TNX193" s="381"/>
      <c r="TNY193" s="381"/>
      <c r="TNZ193" s="381"/>
      <c r="TOA193" s="318"/>
      <c r="TOB193" s="318"/>
      <c r="TOC193" s="318"/>
      <c r="TOD193" s="381"/>
      <c r="TOE193" s="318"/>
      <c r="TOF193" s="318"/>
      <c r="TOG193" s="318"/>
      <c r="TOH193" s="318"/>
      <c r="TOI193" s="381"/>
      <c r="TOJ193" s="316"/>
      <c r="TOK193" s="316"/>
      <c r="TOL193" s="316"/>
      <c r="TOM193" s="317"/>
      <c r="TON193" s="381"/>
      <c r="TOO193" s="381"/>
      <c r="TOP193" s="381"/>
      <c r="TOQ193" s="318"/>
      <c r="TOR193" s="318"/>
      <c r="TOS193" s="318"/>
      <c r="TOT193" s="381"/>
      <c r="TOU193" s="318"/>
      <c r="TOV193" s="318"/>
      <c r="TOW193" s="318"/>
      <c r="TOX193" s="318"/>
      <c r="TOY193" s="381"/>
      <c r="TOZ193" s="316"/>
      <c r="TPA193" s="316"/>
      <c r="TPB193" s="316"/>
      <c r="TPC193" s="317"/>
      <c r="TPD193" s="381"/>
      <c r="TPE193" s="381"/>
      <c r="TPF193" s="381"/>
      <c r="TPG193" s="318"/>
      <c r="TPH193" s="318"/>
      <c r="TPI193" s="318"/>
      <c r="TPJ193" s="381"/>
      <c r="TPK193" s="318"/>
      <c r="TPL193" s="318"/>
      <c r="TPM193" s="318"/>
      <c r="TPN193" s="318"/>
      <c r="TPO193" s="381"/>
      <c r="TPP193" s="316"/>
      <c r="TPQ193" s="316"/>
      <c r="TPR193" s="316"/>
      <c r="TPS193" s="317"/>
      <c r="TPT193" s="381"/>
      <c r="TPU193" s="381"/>
      <c r="TPV193" s="381"/>
      <c r="TPW193" s="318"/>
      <c r="TPX193" s="318"/>
      <c r="TPY193" s="318"/>
      <c r="TPZ193" s="381"/>
      <c r="TQA193" s="318"/>
      <c r="TQB193" s="318"/>
      <c r="TQC193" s="318"/>
      <c r="TQD193" s="318"/>
      <c r="TQE193" s="381"/>
      <c r="TQF193" s="316"/>
      <c r="TQG193" s="316"/>
      <c r="TQH193" s="316"/>
      <c r="TQI193" s="317"/>
      <c r="TQJ193" s="381"/>
      <c r="TQK193" s="381"/>
      <c r="TQL193" s="381"/>
      <c r="TQM193" s="318"/>
      <c r="TQN193" s="318"/>
      <c r="TQO193" s="318"/>
      <c r="TQP193" s="381"/>
      <c r="TQQ193" s="318"/>
      <c r="TQR193" s="318"/>
      <c r="TQS193" s="318"/>
      <c r="TQT193" s="318"/>
      <c r="TQU193" s="381"/>
      <c r="TQV193" s="316"/>
      <c r="TQW193" s="316"/>
      <c r="TQX193" s="316"/>
      <c r="TQY193" s="317"/>
      <c r="TQZ193" s="381"/>
      <c r="TRA193" s="381"/>
      <c r="TRB193" s="381"/>
      <c r="TRC193" s="318"/>
      <c r="TRD193" s="318"/>
      <c r="TRE193" s="318"/>
      <c r="TRF193" s="381"/>
      <c r="TRG193" s="318"/>
      <c r="TRH193" s="318"/>
      <c r="TRI193" s="318"/>
      <c r="TRJ193" s="318"/>
      <c r="TRK193" s="381"/>
      <c r="TRL193" s="316"/>
      <c r="TRM193" s="316"/>
      <c r="TRN193" s="316"/>
      <c r="TRO193" s="317"/>
      <c r="TRP193" s="381"/>
      <c r="TRQ193" s="381"/>
      <c r="TRR193" s="381"/>
      <c r="TRS193" s="318"/>
      <c r="TRT193" s="318"/>
      <c r="TRU193" s="318"/>
      <c r="TRV193" s="381"/>
      <c r="TRW193" s="318"/>
      <c r="TRX193" s="318"/>
      <c r="TRY193" s="318"/>
      <c r="TRZ193" s="318"/>
      <c r="TSA193" s="381"/>
      <c r="TSB193" s="316"/>
      <c r="TSC193" s="316"/>
      <c r="TSD193" s="316"/>
      <c r="TSE193" s="317"/>
      <c r="TSF193" s="381"/>
      <c r="TSG193" s="381"/>
      <c r="TSH193" s="381"/>
      <c r="TSI193" s="318"/>
      <c r="TSJ193" s="318"/>
      <c r="TSK193" s="318"/>
      <c r="TSL193" s="381"/>
      <c r="TSM193" s="318"/>
      <c r="TSN193" s="318"/>
      <c r="TSO193" s="318"/>
      <c r="TSP193" s="318"/>
      <c r="TSQ193" s="381"/>
      <c r="TSR193" s="316"/>
      <c r="TSS193" s="316"/>
      <c r="TST193" s="316"/>
      <c r="TSU193" s="317"/>
      <c r="TSV193" s="381"/>
      <c r="TSW193" s="381"/>
      <c r="TSX193" s="381"/>
      <c r="TSY193" s="318"/>
      <c r="TSZ193" s="318"/>
      <c r="TTA193" s="318"/>
      <c r="TTB193" s="381"/>
      <c r="TTC193" s="318"/>
      <c r="TTD193" s="318"/>
      <c r="TTE193" s="318"/>
      <c r="TTF193" s="318"/>
      <c r="TTG193" s="381"/>
      <c r="TTH193" s="316"/>
      <c r="TTI193" s="316"/>
      <c r="TTJ193" s="316"/>
      <c r="TTK193" s="317"/>
      <c r="TTL193" s="381"/>
      <c r="TTM193" s="381"/>
      <c r="TTN193" s="381"/>
      <c r="TTO193" s="318"/>
      <c r="TTP193" s="318"/>
      <c r="TTQ193" s="318"/>
      <c r="TTR193" s="381"/>
      <c r="TTS193" s="318"/>
      <c r="TTT193" s="318"/>
      <c r="TTU193" s="318"/>
      <c r="TTV193" s="318"/>
      <c r="TTW193" s="381"/>
      <c r="TTX193" s="316"/>
      <c r="TTY193" s="316"/>
      <c r="TTZ193" s="316"/>
      <c r="TUA193" s="317"/>
      <c r="TUB193" s="381"/>
      <c r="TUC193" s="381"/>
      <c r="TUD193" s="381"/>
      <c r="TUE193" s="318"/>
      <c r="TUF193" s="318"/>
      <c r="TUG193" s="318"/>
      <c r="TUH193" s="381"/>
      <c r="TUI193" s="318"/>
      <c r="TUJ193" s="318"/>
      <c r="TUK193" s="318"/>
      <c r="TUL193" s="318"/>
      <c r="TUM193" s="381"/>
      <c r="TUN193" s="316"/>
      <c r="TUO193" s="316"/>
      <c r="TUP193" s="316"/>
      <c r="TUQ193" s="317"/>
      <c r="TUR193" s="381"/>
      <c r="TUS193" s="381"/>
      <c r="TUT193" s="381"/>
      <c r="TUU193" s="318"/>
      <c r="TUV193" s="318"/>
      <c r="TUW193" s="318"/>
      <c r="TUX193" s="381"/>
      <c r="TUY193" s="318"/>
      <c r="TUZ193" s="318"/>
      <c r="TVA193" s="318"/>
      <c r="TVB193" s="318"/>
      <c r="TVC193" s="381"/>
      <c r="TVD193" s="316"/>
      <c r="TVE193" s="316"/>
      <c r="TVF193" s="316"/>
      <c r="TVG193" s="317"/>
      <c r="TVH193" s="381"/>
      <c r="TVI193" s="381"/>
      <c r="TVJ193" s="381"/>
      <c r="TVK193" s="318"/>
      <c r="TVL193" s="318"/>
      <c r="TVM193" s="318"/>
      <c r="TVN193" s="381"/>
      <c r="TVO193" s="318"/>
      <c r="TVP193" s="318"/>
      <c r="TVQ193" s="318"/>
      <c r="TVR193" s="318"/>
      <c r="TVS193" s="381"/>
      <c r="TVT193" s="316"/>
      <c r="TVU193" s="316"/>
      <c r="TVV193" s="316"/>
      <c r="TVW193" s="317"/>
      <c r="TVX193" s="381"/>
      <c r="TVY193" s="381"/>
      <c r="TVZ193" s="381"/>
      <c r="TWA193" s="318"/>
      <c r="TWB193" s="318"/>
      <c r="TWC193" s="318"/>
      <c r="TWD193" s="381"/>
      <c r="TWE193" s="318"/>
      <c r="TWF193" s="318"/>
      <c r="TWG193" s="318"/>
      <c r="TWH193" s="318"/>
      <c r="TWI193" s="381"/>
      <c r="TWJ193" s="316"/>
      <c r="TWK193" s="316"/>
      <c r="TWL193" s="316"/>
      <c r="TWM193" s="317"/>
      <c r="TWN193" s="381"/>
      <c r="TWO193" s="381"/>
      <c r="TWP193" s="381"/>
      <c r="TWQ193" s="318"/>
      <c r="TWR193" s="318"/>
      <c r="TWS193" s="318"/>
      <c r="TWT193" s="381"/>
      <c r="TWU193" s="318"/>
      <c r="TWV193" s="318"/>
      <c r="TWW193" s="318"/>
      <c r="TWX193" s="318"/>
      <c r="TWY193" s="381"/>
      <c r="TWZ193" s="316"/>
      <c r="TXA193" s="316"/>
      <c r="TXB193" s="316"/>
      <c r="TXC193" s="317"/>
      <c r="TXD193" s="381"/>
      <c r="TXE193" s="381"/>
      <c r="TXF193" s="381"/>
      <c r="TXG193" s="318"/>
      <c r="TXH193" s="318"/>
      <c r="TXI193" s="318"/>
      <c r="TXJ193" s="381"/>
      <c r="TXK193" s="318"/>
      <c r="TXL193" s="318"/>
      <c r="TXM193" s="318"/>
      <c r="TXN193" s="318"/>
      <c r="TXO193" s="381"/>
      <c r="TXP193" s="316"/>
      <c r="TXQ193" s="316"/>
      <c r="TXR193" s="316"/>
      <c r="TXS193" s="317"/>
      <c r="TXT193" s="381"/>
      <c r="TXU193" s="381"/>
      <c r="TXV193" s="381"/>
      <c r="TXW193" s="318"/>
      <c r="TXX193" s="318"/>
      <c r="TXY193" s="318"/>
      <c r="TXZ193" s="381"/>
      <c r="TYA193" s="318"/>
      <c r="TYB193" s="318"/>
      <c r="TYC193" s="318"/>
      <c r="TYD193" s="318"/>
      <c r="TYE193" s="381"/>
      <c r="TYF193" s="316"/>
      <c r="TYG193" s="316"/>
      <c r="TYH193" s="316"/>
      <c r="TYI193" s="317"/>
      <c r="TYJ193" s="381"/>
      <c r="TYK193" s="381"/>
      <c r="TYL193" s="381"/>
      <c r="TYM193" s="318"/>
      <c r="TYN193" s="318"/>
      <c r="TYO193" s="318"/>
      <c r="TYP193" s="381"/>
      <c r="TYQ193" s="318"/>
      <c r="TYR193" s="318"/>
      <c r="TYS193" s="318"/>
      <c r="TYT193" s="318"/>
      <c r="TYU193" s="381"/>
      <c r="TYV193" s="316"/>
      <c r="TYW193" s="316"/>
      <c r="TYX193" s="316"/>
      <c r="TYY193" s="317"/>
      <c r="TYZ193" s="381"/>
      <c r="TZA193" s="381"/>
      <c r="TZB193" s="381"/>
      <c r="TZC193" s="318"/>
      <c r="TZD193" s="318"/>
      <c r="TZE193" s="318"/>
      <c r="TZF193" s="381"/>
      <c r="TZG193" s="318"/>
      <c r="TZH193" s="318"/>
      <c r="TZI193" s="318"/>
      <c r="TZJ193" s="318"/>
      <c r="TZK193" s="381"/>
      <c r="TZL193" s="316"/>
      <c r="TZM193" s="316"/>
      <c r="TZN193" s="316"/>
      <c r="TZO193" s="317"/>
      <c r="TZP193" s="381"/>
      <c r="TZQ193" s="381"/>
      <c r="TZR193" s="381"/>
      <c r="TZS193" s="318"/>
      <c r="TZT193" s="318"/>
      <c r="TZU193" s="318"/>
      <c r="TZV193" s="381"/>
      <c r="TZW193" s="318"/>
      <c r="TZX193" s="318"/>
      <c r="TZY193" s="318"/>
      <c r="TZZ193" s="318"/>
      <c r="UAA193" s="381"/>
      <c r="UAB193" s="316"/>
      <c r="UAC193" s="316"/>
      <c r="UAD193" s="316"/>
      <c r="UAE193" s="317"/>
      <c r="UAF193" s="381"/>
      <c r="UAG193" s="381"/>
      <c r="UAH193" s="381"/>
      <c r="UAI193" s="318"/>
      <c r="UAJ193" s="318"/>
      <c r="UAK193" s="318"/>
      <c r="UAL193" s="381"/>
      <c r="UAM193" s="318"/>
      <c r="UAN193" s="318"/>
      <c r="UAO193" s="318"/>
      <c r="UAP193" s="318"/>
      <c r="UAQ193" s="381"/>
      <c r="UAR193" s="316"/>
      <c r="UAS193" s="316"/>
      <c r="UAT193" s="316"/>
      <c r="UAU193" s="317"/>
      <c r="UAV193" s="381"/>
      <c r="UAW193" s="381"/>
      <c r="UAX193" s="381"/>
      <c r="UAY193" s="318"/>
      <c r="UAZ193" s="318"/>
      <c r="UBA193" s="318"/>
      <c r="UBB193" s="381"/>
      <c r="UBC193" s="318"/>
      <c r="UBD193" s="318"/>
      <c r="UBE193" s="318"/>
      <c r="UBF193" s="318"/>
      <c r="UBG193" s="381"/>
      <c r="UBH193" s="316"/>
      <c r="UBI193" s="316"/>
      <c r="UBJ193" s="316"/>
      <c r="UBK193" s="317"/>
      <c r="UBL193" s="381"/>
      <c r="UBM193" s="381"/>
      <c r="UBN193" s="381"/>
      <c r="UBO193" s="318"/>
      <c r="UBP193" s="318"/>
      <c r="UBQ193" s="318"/>
      <c r="UBR193" s="381"/>
      <c r="UBS193" s="318"/>
      <c r="UBT193" s="318"/>
      <c r="UBU193" s="318"/>
      <c r="UBV193" s="318"/>
      <c r="UBW193" s="381"/>
      <c r="UBX193" s="316"/>
      <c r="UBY193" s="316"/>
      <c r="UBZ193" s="316"/>
      <c r="UCA193" s="317"/>
      <c r="UCB193" s="381"/>
      <c r="UCC193" s="381"/>
      <c r="UCD193" s="381"/>
      <c r="UCE193" s="318"/>
      <c r="UCF193" s="318"/>
      <c r="UCG193" s="318"/>
      <c r="UCH193" s="381"/>
      <c r="UCI193" s="318"/>
      <c r="UCJ193" s="318"/>
      <c r="UCK193" s="318"/>
      <c r="UCL193" s="318"/>
      <c r="UCM193" s="381"/>
      <c r="UCN193" s="316"/>
      <c r="UCO193" s="316"/>
      <c r="UCP193" s="316"/>
      <c r="UCQ193" s="317"/>
      <c r="UCR193" s="381"/>
      <c r="UCS193" s="381"/>
      <c r="UCT193" s="381"/>
      <c r="UCU193" s="318"/>
      <c r="UCV193" s="318"/>
      <c r="UCW193" s="318"/>
      <c r="UCX193" s="381"/>
      <c r="UCY193" s="318"/>
      <c r="UCZ193" s="318"/>
      <c r="UDA193" s="318"/>
      <c r="UDB193" s="318"/>
      <c r="UDC193" s="381"/>
      <c r="UDD193" s="316"/>
      <c r="UDE193" s="316"/>
      <c r="UDF193" s="316"/>
      <c r="UDG193" s="317"/>
      <c r="UDH193" s="381"/>
      <c r="UDI193" s="381"/>
      <c r="UDJ193" s="381"/>
      <c r="UDK193" s="318"/>
      <c r="UDL193" s="318"/>
      <c r="UDM193" s="318"/>
      <c r="UDN193" s="381"/>
      <c r="UDO193" s="318"/>
      <c r="UDP193" s="318"/>
      <c r="UDQ193" s="318"/>
      <c r="UDR193" s="318"/>
      <c r="UDS193" s="381"/>
      <c r="UDT193" s="316"/>
      <c r="UDU193" s="316"/>
      <c r="UDV193" s="316"/>
      <c r="UDW193" s="317"/>
      <c r="UDX193" s="381"/>
      <c r="UDY193" s="381"/>
      <c r="UDZ193" s="381"/>
      <c r="UEA193" s="318"/>
      <c r="UEB193" s="318"/>
      <c r="UEC193" s="318"/>
      <c r="UED193" s="381"/>
      <c r="UEE193" s="318"/>
      <c r="UEF193" s="318"/>
      <c r="UEG193" s="318"/>
      <c r="UEH193" s="318"/>
      <c r="UEI193" s="381"/>
      <c r="UEJ193" s="316"/>
      <c r="UEK193" s="316"/>
      <c r="UEL193" s="316"/>
      <c r="UEM193" s="317"/>
      <c r="UEN193" s="381"/>
      <c r="UEO193" s="381"/>
      <c r="UEP193" s="381"/>
      <c r="UEQ193" s="318"/>
      <c r="UER193" s="318"/>
      <c r="UES193" s="318"/>
      <c r="UET193" s="381"/>
      <c r="UEU193" s="318"/>
      <c r="UEV193" s="318"/>
      <c r="UEW193" s="318"/>
      <c r="UEX193" s="318"/>
      <c r="UEY193" s="381"/>
      <c r="UEZ193" s="316"/>
      <c r="UFA193" s="316"/>
      <c r="UFB193" s="316"/>
      <c r="UFC193" s="317"/>
      <c r="UFD193" s="381"/>
      <c r="UFE193" s="381"/>
      <c r="UFF193" s="381"/>
      <c r="UFG193" s="318"/>
      <c r="UFH193" s="318"/>
      <c r="UFI193" s="318"/>
      <c r="UFJ193" s="381"/>
      <c r="UFK193" s="318"/>
      <c r="UFL193" s="318"/>
      <c r="UFM193" s="318"/>
      <c r="UFN193" s="318"/>
      <c r="UFO193" s="381"/>
      <c r="UFP193" s="316"/>
      <c r="UFQ193" s="316"/>
      <c r="UFR193" s="316"/>
      <c r="UFS193" s="317"/>
      <c r="UFT193" s="381"/>
      <c r="UFU193" s="381"/>
      <c r="UFV193" s="381"/>
      <c r="UFW193" s="318"/>
      <c r="UFX193" s="318"/>
      <c r="UFY193" s="318"/>
      <c r="UFZ193" s="381"/>
      <c r="UGA193" s="318"/>
      <c r="UGB193" s="318"/>
      <c r="UGC193" s="318"/>
      <c r="UGD193" s="318"/>
      <c r="UGE193" s="381"/>
      <c r="UGF193" s="316"/>
      <c r="UGG193" s="316"/>
      <c r="UGH193" s="316"/>
      <c r="UGI193" s="317"/>
      <c r="UGJ193" s="381"/>
      <c r="UGK193" s="381"/>
      <c r="UGL193" s="381"/>
      <c r="UGM193" s="318"/>
      <c r="UGN193" s="318"/>
      <c r="UGO193" s="318"/>
      <c r="UGP193" s="381"/>
      <c r="UGQ193" s="318"/>
      <c r="UGR193" s="318"/>
      <c r="UGS193" s="318"/>
      <c r="UGT193" s="318"/>
      <c r="UGU193" s="381"/>
      <c r="UGV193" s="316"/>
      <c r="UGW193" s="316"/>
      <c r="UGX193" s="316"/>
      <c r="UGY193" s="317"/>
      <c r="UGZ193" s="381"/>
      <c r="UHA193" s="381"/>
      <c r="UHB193" s="381"/>
      <c r="UHC193" s="318"/>
      <c r="UHD193" s="318"/>
      <c r="UHE193" s="318"/>
      <c r="UHF193" s="381"/>
      <c r="UHG193" s="318"/>
      <c r="UHH193" s="318"/>
      <c r="UHI193" s="318"/>
      <c r="UHJ193" s="318"/>
      <c r="UHK193" s="381"/>
      <c r="UHL193" s="316"/>
      <c r="UHM193" s="316"/>
      <c r="UHN193" s="316"/>
      <c r="UHO193" s="317"/>
      <c r="UHP193" s="381"/>
      <c r="UHQ193" s="381"/>
      <c r="UHR193" s="381"/>
      <c r="UHS193" s="318"/>
      <c r="UHT193" s="318"/>
      <c r="UHU193" s="318"/>
      <c r="UHV193" s="381"/>
      <c r="UHW193" s="318"/>
      <c r="UHX193" s="318"/>
      <c r="UHY193" s="318"/>
      <c r="UHZ193" s="318"/>
      <c r="UIA193" s="381"/>
      <c r="UIB193" s="316"/>
      <c r="UIC193" s="316"/>
      <c r="UID193" s="316"/>
      <c r="UIE193" s="317"/>
      <c r="UIF193" s="381"/>
      <c r="UIG193" s="381"/>
      <c r="UIH193" s="381"/>
      <c r="UII193" s="318"/>
      <c r="UIJ193" s="318"/>
      <c r="UIK193" s="318"/>
      <c r="UIL193" s="381"/>
      <c r="UIM193" s="318"/>
      <c r="UIN193" s="318"/>
      <c r="UIO193" s="318"/>
      <c r="UIP193" s="318"/>
      <c r="UIQ193" s="381"/>
      <c r="UIR193" s="316"/>
      <c r="UIS193" s="316"/>
      <c r="UIT193" s="316"/>
      <c r="UIU193" s="317"/>
      <c r="UIV193" s="381"/>
      <c r="UIW193" s="381"/>
      <c r="UIX193" s="381"/>
      <c r="UIY193" s="318"/>
      <c r="UIZ193" s="318"/>
      <c r="UJA193" s="318"/>
      <c r="UJB193" s="381"/>
      <c r="UJC193" s="318"/>
      <c r="UJD193" s="318"/>
      <c r="UJE193" s="318"/>
      <c r="UJF193" s="318"/>
      <c r="UJG193" s="381"/>
      <c r="UJH193" s="316"/>
      <c r="UJI193" s="316"/>
      <c r="UJJ193" s="316"/>
      <c r="UJK193" s="317"/>
      <c r="UJL193" s="381"/>
      <c r="UJM193" s="381"/>
      <c r="UJN193" s="381"/>
      <c r="UJO193" s="318"/>
      <c r="UJP193" s="318"/>
      <c r="UJQ193" s="318"/>
      <c r="UJR193" s="381"/>
      <c r="UJS193" s="318"/>
      <c r="UJT193" s="318"/>
      <c r="UJU193" s="318"/>
      <c r="UJV193" s="318"/>
      <c r="UJW193" s="381"/>
      <c r="UJX193" s="316"/>
      <c r="UJY193" s="316"/>
      <c r="UJZ193" s="316"/>
      <c r="UKA193" s="317"/>
      <c r="UKB193" s="381"/>
      <c r="UKC193" s="381"/>
      <c r="UKD193" s="381"/>
      <c r="UKE193" s="318"/>
      <c r="UKF193" s="318"/>
      <c r="UKG193" s="318"/>
      <c r="UKH193" s="381"/>
      <c r="UKI193" s="318"/>
      <c r="UKJ193" s="318"/>
      <c r="UKK193" s="318"/>
      <c r="UKL193" s="318"/>
      <c r="UKM193" s="381"/>
      <c r="UKN193" s="316"/>
      <c r="UKO193" s="316"/>
      <c r="UKP193" s="316"/>
      <c r="UKQ193" s="317"/>
      <c r="UKR193" s="381"/>
      <c r="UKS193" s="381"/>
      <c r="UKT193" s="381"/>
      <c r="UKU193" s="318"/>
      <c r="UKV193" s="318"/>
      <c r="UKW193" s="318"/>
      <c r="UKX193" s="381"/>
      <c r="UKY193" s="318"/>
      <c r="UKZ193" s="318"/>
      <c r="ULA193" s="318"/>
      <c r="ULB193" s="318"/>
      <c r="ULC193" s="381"/>
      <c r="ULD193" s="316"/>
      <c r="ULE193" s="316"/>
      <c r="ULF193" s="316"/>
      <c r="ULG193" s="317"/>
      <c r="ULH193" s="381"/>
      <c r="ULI193" s="381"/>
      <c r="ULJ193" s="381"/>
      <c r="ULK193" s="318"/>
      <c r="ULL193" s="318"/>
      <c r="ULM193" s="318"/>
      <c r="ULN193" s="381"/>
      <c r="ULO193" s="318"/>
      <c r="ULP193" s="318"/>
      <c r="ULQ193" s="318"/>
      <c r="ULR193" s="318"/>
      <c r="ULS193" s="381"/>
      <c r="ULT193" s="316"/>
      <c r="ULU193" s="316"/>
      <c r="ULV193" s="316"/>
      <c r="ULW193" s="317"/>
      <c r="ULX193" s="381"/>
      <c r="ULY193" s="381"/>
      <c r="ULZ193" s="381"/>
      <c r="UMA193" s="318"/>
      <c r="UMB193" s="318"/>
      <c r="UMC193" s="318"/>
      <c r="UMD193" s="381"/>
      <c r="UME193" s="318"/>
      <c r="UMF193" s="318"/>
      <c r="UMG193" s="318"/>
      <c r="UMH193" s="318"/>
      <c r="UMI193" s="381"/>
      <c r="UMJ193" s="316"/>
      <c r="UMK193" s="316"/>
      <c r="UML193" s="316"/>
      <c r="UMM193" s="317"/>
      <c r="UMN193" s="381"/>
      <c r="UMO193" s="381"/>
      <c r="UMP193" s="381"/>
      <c r="UMQ193" s="318"/>
      <c r="UMR193" s="318"/>
      <c r="UMS193" s="318"/>
      <c r="UMT193" s="381"/>
      <c r="UMU193" s="318"/>
      <c r="UMV193" s="318"/>
      <c r="UMW193" s="318"/>
      <c r="UMX193" s="318"/>
      <c r="UMY193" s="381"/>
      <c r="UMZ193" s="316"/>
      <c r="UNA193" s="316"/>
      <c r="UNB193" s="316"/>
      <c r="UNC193" s="317"/>
      <c r="UND193" s="381"/>
      <c r="UNE193" s="381"/>
      <c r="UNF193" s="381"/>
      <c r="UNG193" s="318"/>
      <c r="UNH193" s="318"/>
      <c r="UNI193" s="318"/>
      <c r="UNJ193" s="381"/>
      <c r="UNK193" s="318"/>
      <c r="UNL193" s="318"/>
      <c r="UNM193" s="318"/>
      <c r="UNN193" s="318"/>
      <c r="UNO193" s="381"/>
      <c r="UNP193" s="316"/>
      <c r="UNQ193" s="316"/>
      <c r="UNR193" s="316"/>
      <c r="UNS193" s="317"/>
      <c r="UNT193" s="381"/>
      <c r="UNU193" s="381"/>
      <c r="UNV193" s="381"/>
      <c r="UNW193" s="318"/>
      <c r="UNX193" s="318"/>
      <c r="UNY193" s="318"/>
      <c r="UNZ193" s="381"/>
      <c r="UOA193" s="318"/>
      <c r="UOB193" s="318"/>
      <c r="UOC193" s="318"/>
      <c r="UOD193" s="318"/>
      <c r="UOE193" s="381"/>
      <c r="UOF193" s="316"/>
      <c r="UOG193" s="316"/>
      <c r="UOH193" s="316"/>
      <c r="UOI193" s="317"/>
      <c r="UOJ193" s="381"/>
      <c r="UOK193" s="381"/>
      <c r="UOL193" s="381"/>
      <c r="UOM193" s="318"/>
      <c r="UON193" s="318"/>
      <c r="UOO193" s="318"/>
      <c r="UOP193" s="381"/>
      <c r="UOQ193" s="318"/>
      <c r="UOR193" s="318"/>
      <c r="UOS193" s="318"/>
      <c r="UOT193" s="318"/>
      <c r="UOU193" s="381"/>
      <c r="UOV193" s="316"/>
      <c r="UOW193" s="316"/>
      <c r="UOX193" s="316"/>
      <c r="UOY193" s="317"/>
      <c r="UOZ193" s="381"/>
      <c r="UPA193" s="381"/>
      <c r="UPB193" s="381"/>
      <c r="UPC193" s="318"/>
      <c r="UPD193" s="318"/>
      <c r="UPE193" s="318"/>
      <c r="UPF193" s="381"/>
      <c r="UPG193" s="318"/>
      <c r="UPH193" s="318"/>
      <c r="UPI193" s="318"/>
      <c r="UPJ193" s="318"/>
      <c r="UPK193" s="381"/>
      <c r="UPL193" s="316"/>
      <c r="UPM193" s="316"/>
      <c r="UPN193" s="316"/>
      <c r="UPO193" s="317"/>
      <c r="UPP193" s="381"/>
      <c r="UPQ193" s="381"/>
      <c r="UPR193" s="381"/>
      <c r="UPS193" s="318"/>
      <c r="UPT193" s="318"/>
      <c r="UPU193" s="318"/>
      <c r="UPV193" s="381"/>
      <c r="UPW193" s="318"/>
      <c r="UPX193" s="318"/>
      <c r="UPY193" s="318"/>
      <c r="UPZ193" s="318"/>
      <c r="UQA193" s="381"/>
      <c r="UQB193" s="316"/>
      <c r="UQC193" s="316"/>
      <c r="UQD193" s="316"/>
      <c r="UQE193" s="317"/>
      <c r="UQF193" s="381"/>
      <c r="UQG193" s="381"/>
      <c r="UQH193" s="381"/>
      <c r="UQI193" s="318"/>
      <c r="UQJ193" s="318"/>
      <c r="UQK193" s="318"/>
      <c r="UQL193" s="381"/>
      <c r="UQM193" s="318"/>
      <c r="UQN193" s="318"/>
      <c r="UQO193" s="318"/>
      <c r="UQP193" s="318"/>
      <c r="UQQ193" s="381"/>
      <c r="UQR193" s="316"/>
      <c r="UQS193" s="316"/>
      <c r="UQT193" s="316"/>
      <c r="UQU193" s="317"/>
      <c r="UQV193" s="381"/>
      <c r="UQW193" s="381"/>
      <c r="UQX193" s="381"/>
      <c r="UQY193" s="318"/>
      <c r="UQZ193" s="318"/>
      <c r="URA193" s="318"/>
      <c r="URB193" s="381"/>
      <c r="URC193" s="318"/>
      <c r="URD193" s="318"/>
      <c r="URE193" s="318"/>
      <c r="URF193" s="318"/>
      <c r="URG193" s="381"/>
      <c r="URH193" s="316"/>
      <c r="URI193" s="316"/>
      <c r="URJ193" s="316"/>
      <c r="URK193" s="317"/>
      <c r="URL193" s="381"/>
      <c r="URM193" s="381"/>
      <c r="URN193" s="381"/>
      <c r="URO193" s="318"/>
      <c r="URP193" s="318"/>
      <c r="URQ193" s="318"/>
      <c r="URR193" s="381"/>
      <c r="URS193" s="318"/>
      <c r="URT193" s="318"/>
      <c r="URU193" s="318"/>
      <c r="URV193" s="318"/>
      <c r="URW193" s="381"/>
      <c r="URX193" s="316"/>
      <c r="URY193" s="316"/>
      <c r="URZ193" s="316"/>
      <c r="USA193" s="317"/>
      <c r="USB193" s="381"/>
      <c r="USC193" s="381"/>
      <c r="USD193" s="381"/>
      <c r="USE193" s="318"/>
      <c r="USF193" s="318"/>
      <c r="USG193" s="318"/>
      <c r="USH193" s="381"/>
      <c r="USI193" s="318"/>
      <c r="USJ193" s="318"/>
      <c r="USK193" s="318"/>
      <c r="USL193" s="318"/>
      <c r="USM193" s="381"/>
      <c r="USN193" s="316"/>
      <c r="USO193" s="316"/>
      <c r="USP193" s="316"/>
      <c r="USQ193" s="317"/>
      <c r="USR193" s="381"/>
      <c r="USS193" s="381"/>
      <c r="UST193" s="381"/>
      <c r="USU193" s="318"/>
      <c r="USV193" s="318"/>
      <c r="USW193" s="318"/>
      <c r="USX193" s="381"/>
      <c r="USY193" s="318"/>
      <c r="USZ193" s="318"/>
      <c r="UTA193" s="318"/>
      <c r="UTB193" s="318"/>
      <c r="UTC193" s="381"/>
      <c r="UTD193" s="316"/>
      <c r="UTE193" s="316"/>
      <c r="UTF193" s="316"/>
      <c r="UTG193" s="317"/>
      <c r="UTH193" s="381"/>
      <c r="UTI193" s="381"/>
      <c r="UTJ193" s="381"/>
      <c r="UTK193" s="318"/>
      <c r="UTL193" s="318"/>
      <c r="UTM193" s="318"/>
      <c r="UTN193" s="381"/>
      <c r="UTO193" s="318"/>
      <c r="UTP193" s="318"/>
      <c r="UTQ193" s="318"/>
      <c r="UTR193" s="318"/>
      <c r="UTS193" s="381"/>
      <c r="UTT193" s="316"/>
      <c r="UTU193" s="316"/>
      <c r="UTV193" s="316"/>
      <c r="UTW193" s="317"/>
      <c r="UTX193" s="381"/>
      <c r="UTY193" s="381"/>
      <c r="UTZ193" s="381"/>
      <c r="UUA193" s="318"/>
      <c r="UUB193" s="318"/>
      <c r="UUC193" s="318"/>
      <c r="UUD193" s="381"/>
      <c r="UUE193" s="318"/>
      <c r="UUF193" s="318"/>
      <c r="UUG193" s="318"/>
      <c r="UUH193" s="318"/>
      <c r="UUI193" s="381"/>
      <c r="UUJ193" s="316"/>
      <c r="UUK193" s="316"/>
      <c r="UUL193" s="316"/>
      <c r="UUM193" s="317"/>
      <c r="UUN193" s="381"/>
      <c r="UUO193" s="381"/>
      <c r="UUP193" s="381"/>
      <c r="UUQ193" s="318"/>
      <c r="UUR193" s="318"/>
      <c r="UUS193" s="318"/>
      <c r="UUT193" s="381"/>
      <c r="UUU193" s="318"/>
      <c r="UUV193" s="318"/>
      <c r="UUW193" s="318"/>
      <c r="UUX193" s="318"/>
      <c r="UUY193" s="381"/>
      <c r="UUZ193" s="316"/>
      <c r="UVA193" s="316"/>
      <c r="UVB193" s="316"/>
      <c r="UVC193" s="317"/>
      <c r="UVD193" s="381"/>
      <c r="UVE193" s="381"/>
      <c r="UVF193" s="381"/>
      <c r="UVG193" s="318"/>
      <c r="UVH193" s="318"/>
      <c r="UVI193" s="318"/>
      <c r="UVJ193" s="381"/>
      <c r="UVK193" s="318"/>
      <c r="UVL193" s="318"/>
      <c r="UVM193" s="318"/>
      <c r="UVN193" s="318"/>
      <c r="UVO193" s="381"/>
      <c r="UVP193" s="316"/>
      <c r="UVQ193" s="316"/>
      <c r="UVR193" s="316"/>
      <c r="UVS193" s="317"/>
      <c r="UVT193" s="381"/>
      <c r="UVU193" s="381"/>
      <c r="UVV193" s="381"/>
      <c r="UVW193" s="318"/>
      <c r="UVX193" s="318"/>
      <c r="UVY193" s="318"/>
      <c r="UVZ193" s="381"/>
      <c r="UWA193" s="318"/>
      <c r="UWB193" s="318"/>
      <c r="UWC193" s="318"/>
      <c r="UWD193" s="318"/>
      <c r="UWE193" s="381"/>
      <c r="UWF193" s="316"/>
      <c r="UWG193" s="316"/>
      <c r="UWH193" s="316"/>
      <c r="UWI193" s="317"/>
      <c r="UWJ193" s="381"/>
      <c r="UWK193" s="381"/>
      <c r="UWL193" s="381"/>
      <c r="UWM193" s="318"/>
      <c r="UWN193" s="318"/>
      <c r="UWO193" s="318"/>
      <c r="UWP193" s="381"/>
      <c r="UWQ193" s="318"/>
      <c r="UWR193" s="318"/>
      <c r="UWS193" s="318"/>
      <c r="UWT193" s="318"/>
      <c r="UWU193" s="381"/>
      <c r="UWV193" s="316"/>
      <c r="UWW193" s="316"/>
      <c r="UWX193" s="316"/>
      <c r="UWY193" s="317"/>
      <c r="UWZ193" s="381"/>
      <c r="UXA193" s="381"/>
      <c r="UXB193" s="381"/>
      <c r="UXC193" s="318"/>
      <c r="UXD193" s="318"/>
      <c r="UXE193" s="318"/>
      <c r="UXF193" s="381"/>
      <c r="UXG193" s="318"/>
      <c r="UXH193" s="318"/>
      <c r="UXI193" s="318"/>
      <c r="UXJ193" s="318"/>
      <c r="UXK193" s="381"/>
      <c r="UXL193" s="316"/>
      <c r="UXM193" s="316"/>
      <c r="UXN193" s="316"/>
      <c r="UXO193" s="317"/>
      <c r="UXP193" s="381"/>
      <c r="UXQ193" s="381"/>
      <c r="UXR193" s="381"/>
      <c r="UXS193" s="318"/>
      <c r="UXT193" s="318"/>
      <c r="UXU193" s="318"/>
      <c r="UXV193" s="381"/>
      <c r="UXW193" s="318"/>
      <c r="UXX193" s="318"/>
      <c r="UXY193" s="318"/>
      <c r="UXZ193" s="318"/>
      <c r="UYA193" s="381"/>
      <c r="UYB193" s="316"/>
      <c r="UYC193" s="316"/>
      <c r="UYD193" s="316"/>
      <c r="UYE193" s="317"/>
      <c r="UYF193" s="381"/>
      <c r="UYG193" s="381"/>
      <c r="UYH193" s="381"/>
      <c r="UYI193" s="318"/>
      <c r="UYJ193" s="318"/>
      <c r="UYK193" s="318"/>
      <c r="UYL193" s="381"/>
      <c r="UYM193" s="318"/>
      <c r="UYN193" s="318"/>
      <c r="UYO193" s="318"/>
      <c r="UYP193" s="318"/>
      <c r="UYQ193" s="381"/>
      <c r="UYR193" s="316"/>
      <c r="UYS193" s="316"/>
      <c r="UYT193" s="316"/>
      <c r="UYU193" s="317"/>
      <c r="UYV193" s="381"/>
      <c r="UYW193" s="381"/>
      <c r="UYX193" s="381"/>
      <c r="UYY193" s="318"/>
      <c r="UYZ193" s="318"/>
      <c r="UZA193" s="318"/>
      <c r="UZB193" s="381"/>
      <c r="UZC193" s="318"/>
      <c r="UZD193" s="318"/>
      <c r="UZE193" s="318"/>
      <c r="UZF193" s="318"/>
      <c r="UZG193" s="381"/>
      <c r="UZH193" s="316"/>
      <c r="UZI193" s="316"/>
      <c r="UZJ193" s="316"/>
      <c r="UZK193" s="317"/>
      <c r="UZL193" s="381"/>
      <c r="UZM193" s="381"/>
      <c r="UZN193" s="381"/>
      <c r="UZO193" s="318"/>
      <c r="UZP193" s="318"/>
      <c r="UZQ193" s="318"/>
      <c r="UZR193" s="381"/>
      <c r="UZS193" s="318"/>
      <c r="UZT193" s="318"/>
      <c r="UZU193" s="318"/>
      <c r="UZV193" s="318"/>
      <c r="UZW193" s="381"/>
      <c r="UZX193" s="316"/>
      <c r="UZY193" s="316"/>
      <c r="UZZ193" s="316"/>
      <c r="VAA193" s="317"/>
      <c r="VAB193" s="381"/>
      <c r="VAC193" s="381"/>
      <c r="VAD193" s="381"/>
      <c r="VAE193" s="318"/>
      <c r="VAF193" s="318"/>
      <c r="VAG193" s="318"/>
      <c r="VAH193" s="381"/>
      <c r="VAI193" s="318"/>
      <c r="VAJ193" s="318"/>
      <c r="VAK193" s="318"/>
      <c r="VAL193" s="318"/>
      <c r="VAM193" s="381"/>
      <c r="VAN193" s="316"/>
      <c r="VAO193" s="316"/>
      <c r="VAP193" s="316"/>
      <c r="VAQ193" s="317"/>
      <c r="VAR193" s="381"/>
      <c r="VAS193" s="381"/>
      <c r="VAT193" s="381"/>
      <c r="VAU193" s="318"/>
      <c r="VAV193" s="318"/>
      <c r="VAW193" s="318"/>
      <c r="VAX193" s="381"/>
      <c r="VAY193" s="318"/>
      <c r="VAZ193" s="318"/>
      <c r="VBA193" s="318"/>
      <c r="VBB193" s="318"/>
      <c r="VBC193" s="381"/>
      <c r="VBD193" s="316"/>
      <c r="VBE193" s="316"/>
      <c r="VBF193" s="316"/>
      <c r="VBG193" s="317"/>
      <c r="VBH193" s="381"/>
      <c r="VBI193" s="381"/>
      <c r="VBJ193" s="381"/>
      <c r="VBK193" s="318"/>
      <c r="VBL193" s="318"/>
      <c r="VBM193" s="318"/>
      <c r="VBN193" s="381"/>
      <c r="VBO193" s="318"/>
      <c r="VBP193" s="318"/>
      <c r="VBQ193" s="318"/>
      <c r="VBR193" s="318"/>
      <c r="VBS193" s="381"/>
      <c r="VBT193" s="316"/>
      <c r="VBU193" s="316"/>
      <c r="VBV193" s="316"/>
      <c r="VBW193" s="317"/>
      <c r="VBX193" s="381"/>
      <c r="VBY193" s="381"/>
      <c r="VBZ193" s="381"/>
      <c r="VCA193" s="318"/>
      <c r="VCB193" s="318"/>
      <c r="VCC193" s="318"/>
      <c r="VCD193" s="381"/>
      <c r="VCE193" s="318"/>
      <c r="VCF193" s="318"/>
      <c r="VCG193" s="318"/>
      <c r="VCH193" s="318"/>
      <c r="VCI193" s="381"/>
      <c r="VCJ193" s="316"/>
      <c r="VCK193" s="316"/>
      <c r="VCL193" s="316"/>
      <c r="VCM193" s="317"/>
      <c r="VCN193" s="381"/>
      <c r="VCO193" s="381"/>
      <c r="VCP193" s="381"/>
      <c r="VCQ193" s="318"/>
      <c r="VCR193" s="318"/>
      <c r="VCS193" s="318"/>
      <c r="VCT193" s="381"/>
      <c r="VCU193" s="318"/>
      <c r="VCV193" s="318"/>
      <c r="VCW193" s="318"/>
      <c r="VCX193" s="318"/>
      <c r="VCY193" s="381"/>
      <c r="VCZ193" s="316"/>
      <c r="VDA193" s="316"/>
      <c r="VDB193" s="316"/>
      <c r="VDC193" s="317"/>
      <c r="VDD193" s="381"/>
      <c r="VDE193" s="381"/>
      <c r="VDF193" s="381"/>
      <c r="VDG193" s="318"/>
      <c r="VDH193" s="318"/>
      <c r="VDI193" s="318"/>
      <c r="VDJ193" s="381"/>
      <c r="VDK193" s="318"/>
      <c r="VDL193" s="318"/>
      <c r="VDM193" s="318"/>
      <c r="VDN193" s="318"/>
      <c r="VDO193" s="381"/>
      <c r="VDP193" s="316"/>
      <c r="VDQ193" s="316"/>
      <c r="VDR193" s="316"/>
      <c r="VDS193" s="317"/>
      <c r="VDT193" s="381"/>
      <c r="VDU193" s="381"/>
      <c r="VDV193" s="381"/>
      <c r="VDW193" s="318"/>
      <c r="VDX193" s="318"/>
      <c r="VDY193" s="318"/>
      <c r="VDZ193" s="381"/>
      <c r="VEA193" s="318"/>
      <c r="VEB193" s="318"/>
      <c r="VEC193" s="318"/>
      <c r="VED193" s="318"/>
      <c r="VEE193" s="381"/>
      <c r="VEF193" s="316"/>
      <c r="VEG193" s="316"/>
      <c r="VEH193" s="316"/>
      <c r="VEI193" s="317"/>
      <c r="VEJ193" s="381"/>
      <c r="VEK193" s="381"/>
      <c r="VEL193" s="381"/>
      <c r="VEM193" s="318"/>
      <c r="VEN193" s="318"/>
      <c r="VEO193" s="318"/>
      <c r="VEP193" s="381"/>
      <c r="VEQ193" s="318"/>
      <c r="VER193" s="318"/>
      <c r="VES193" s="318"/>
      <c r="VET193" s="318"/>
      <c r="VEU193" s="381"/>
      <c r="VEV193" s="316"/>
      <c r="VEW193" s="316"/>
      <c r="VEX193" s="316"/>
      <c r="VEY193" s="317"/>
      <c r="VEZ193" s="381"/>
      <c r="VFA193" s="381"/>
      <c r="VFB193" s="381"/>
      <c r="VFC193" s="318"/>
      <c r="VFD193" s="318"/>
      <c r="VFE193" s="318"/>
      <c r="VFF193" s="381"/>
      <c r="VFG193" s="318"/>
      <c r="VFH193" s="318"/>
      <c r="VFI193" s="318"/>
      <c r="VFJ193" s="318"/>
      <c r="VFK193" s="381"/>
      <c r="VFL193" s="316"/>
      <c r="VFM193" s="316"/>
      <c r="VFN193" s="316"/>
      <c r="VFO193" s="317"/>
      <c r="VFP193" s="381"/>
      <c r="VFQ193" s="381"/>
      <c r="VFR193" s="381"/>
      <c r="VFS193" s="318"/>
      <c r="VFT193" s="318"/>
      <c r="VFU193" s="318"/>
      <c r="VFV193" s="381"/>
      <c r="VFW193" s="318"/>
      <c r="VFX193" s="318"/>
      <c r="VFY193" s="318"/>
      <c r="VFZ193" s="318"/>
      <c r="VGA193" s="381"/>
      <c r="VGB193" s="316"/>
      <c r="VGC193" s="316"/>
      <c r="VGD193" s="316"/>
      <c r="VGE193" s="317"/>
      <c r="VGF193" s="381"/>
      <c r="VGG193" s="381"/>
      <c r="VGH193" s="381"/>
      <c r="VGI193" s="318"/>
      <c r="VGJ193" s="318"/>
      <c r="VGK193" s="318"/>
      <c r="VGL193" s="381"/>
      <c r="VGM193" s="318"/>
      <c r="VGN193" s="318"/>
      <c r="VGO193" s="318"/>
      <c r="VGP193" s="318"/>
      <c r="VGQ193" s="381"/>
      <c r="VGR193" s="316"/>
      <c r="VGS193" s="316"/>
      <c r="VGT193" s="316"/>
      <c r="VGU193" s="317"/>
      <c r="VGV193" s="381"/>
      <c r="VGW193" s="381"/>
      <c r="VGX193" s="381"/>
      <c r="VGY193" s="318"/>
      <c r="VGZ193" s="318"/>
      <c r="VHA193" s="318"/>
      <c r="VHB193" s="381"/>
      <c r="VHC193" s="318"/>
      <c r="VHD193" s="318"/>
      <c r="VHE193" s="318"/>
      <c r="VHF193" s="318"/>
      <c r="VHG193" s="381"/>
      <c r="VHH193" s="316"/>
      <c r="VHI193" s="316"/>
      <c r="VHJ193" s="316"/>
      <c r="VHK193" s="317"/>
      <c r="VHL193" s="381"/>
      <c r="VHM193" s="381"/>
      <c r="VHN193" s="381"/>
      <c r="VHO193" s="318"/>
      <c r="VHP193" s="318"/>
      <c r="VHQ193" s="318"/>
      <c r="VHR193" s="381"/>
      <c r="VHS193" s="318"/>
      <c r="VHT193" s="318"/>
      <c r="VHU193" s="318"/>
      <c r="VHV193" s="318"/>
      <c r="VHW193" s="381"/>
      <c r="VHX193" s="316"/>
      <c r="VHY193" s="316"/>
      <c r="VHZ193" s="316"/>
      <c r="VIA193" s="317"/>
      <c r="VIB193" s="381"/>
      <c r="VIC193" s="381"/>
      <c r="VID193" s="381"/>
      <c r="VIE193" s="318"/>
      <c r="VIF193" s="318"/>
      <c r="VIG193" s="318"/>
      <c r="VIH193" s="381"/>
      <c r="VII193" s="318"/>
      <c r="VIJ193" s="318"/>
      <c r="VIK193" s="318"/>
      <c r="VIL193" s="318"/>
      <c r="VIM193" s="381"/>
      <c r="VIN193" s="316"/>
      <c r="VIO193" s="316"/>
      <c r="VIP193" s="316"/>
      <c r="VIQ193" s="317"/>
      <c r="VIR193" s="381"/>
      <c r="VIS193" s="381"/>
      <c r="VIT193" s="381"/>
      <c r="VIU193" s="318"/>
      <c r="VIV193" s="318"/>
      <c r="VIW193" s="318"/>
      <c r="VIX193" s="381"/>
      <c r="VIY193" s="318"/>
      <c r="VIZ193" s="318"/>
      <c r="VJA193" s="318"/>
      <c r="VJB193" s="318"/>
      <c r="VJC193" s="381"/>
      <c r="VJD193" s="316"/>
      <c r="VJE193" s="316"/>
      <c r="VJF193" s="316"/>
      <c r="VJG193" s="317"/>
      <c r="VJH193" s="381"/>
      <c r="VJI193" s="381"/>
      <c r="VJJ193" s="381"/>
      <c r="VJK193" s="318"/>
      <c r="VJL193" s="318"/>
      <c r="VJM193" s="318"/>
      <c r="VJN193" s="381"/>
      <c r="VJO193" s="318"/>
      <c r="VJP193" s="318"/>
      <c r="VJQ193" s="318"/>
      <c r="VJR193" s="318"/>
      <c r="VJS193" s="381"/>
      <c r="VJT193" s="316"/>
      <c r="VJU193" s="316"/>
      <c r="VJV193" s="316"/>
      <c r="VJW193" s="317"/>
      <c r="VJX193" s="381"/>
      <c r="VJY193" s="381"/>
      <c r="VJZ193" s="381"/>
      <c r="VKA193" s="318"/>
      <c r="VKB193" s="318"/>
      <c r="VKC193" s="318"/>
      <c r="VKD193" s="381"/>
      <c r="VKE193" s="318"/>
      <c r="VKF193" s="318"/>
      <c r="VKG193" s="318"/>
      <c r="VKH193" s="318"/>
      <c r="VKI193" s="381"/>
      <c r="VKJ193" s="316"/>
      <c r="VKK193" s="316"/>
      <c r="VKL193" s="316"/>
      <c r="VKM193" s="317"/>
      <c r="VKN193" s="381"/>
      <c r="VKO193" s="381"/>
      <c r="VKP193" s="381"/>
      <c r="VKQ193" s="318"/>
      <c r="VKR193" s="318"/>
      <c r="VKS193" s="318"/>
      <c r="VKT193" s="381"/>
      <c r="VKU193" s="318"/>
      <c r="VKV193" s="318"/>
      <c r="VKW193" s="318"/>
      <c r="VKX193" s="318"/>
      <c r="VKY193" s="381"/>
      <c r="VKZ193" s="316"/>
      <c r="VLA193" s="316"/>
      <c r="VLB193" s="316"/>
      <c r="VLC193" s="317"/>
      <c r="VLD193" s="381"/>
      <c r="VLE193" s="381"/>
      <c r="VLF193" s="381"/>
      <c r="VLG193" s="318"/>
      <c r="VLH193" s="318"/>
      <c r="VLI193" s="318"/>
      <c r="VLJ193" s="381"/>
      <c r="VLK193" s="318"/>
      <c r="VLL193" s="318"/>
      <c r="VLM193" s="318"/>
      <c r="VLN193" s="318"/>
      <c r="VLO193" s="381"/>
      <c r="VLP193" s="316"/>
      <c r="VLQ193" s="316"/>
      <c r="VLR193" s="316"/>
      <c r="VLS193" s="317"/>
      <c r="VLT193" s="381"/>
      <c r="VLU193" s="381"/>
      <c r="VLV193" s="381"/>
      <c r="VLW193" s="318"/>
      <c r="VLX193" s="318"/>
      <c r="VLY193" s="318"/>
      <c r="VLZ193" s="381"/>
      <c r="VMA193" s="318"/>
      <c r="VMB193" s="318"/>
      <c r="VMC193" s="318"/>
      <c r="VMD193" s="318"/>
      <c r="VME193" s="381"/>
      <c r="VMF193" s="316"/>
      <c r="VMG193" s="316"/>
      <c r="VMH193" s="316"/>
      <c r="VMI193" s="317"/>
      <c r="VMJ193" s="381"/>
      <c r="VMK193" s="381"/>
      <c r="VML193" s="381"/>
      <c r="VMM193" s="318"/>
      <c r="VMN193" s="318"/>
      <c r="VMO193" s="318"/>
      <c r="VMP193" s="381"/>
      <c r="VMQ193" s="318"/>
      <c r="VMR193" s="318"/>
      <c r="VMS193" s="318"/>
      <c r="VMT193" s="318"/>
      <c r="VMU193" s="381"/>
      <c r="VMV193" s="316"/>
      <c r="VMW193" s="316"/>
      <c r="VMX193" s="316"/>
      <c r="VMY193" s="317"/>
      <c r="VMZ193" s="381"/>
      <c r="VNA193" s="381"/>
      <c r="VNB193" s="381"/>
      <c r="VNC193" s="318"/>
      <c r="VND193" s="318"/>
      <c r="VNE193" s="318"/>
      <c r="VNF193" s="381"/>
      <c r="VNG193" s="318"/>
      <c r="VNH193" s="318"/>
      <c r="VNI193" s="318"/>
      <c r="VNJ193" s="318"/>
      <c r="VNK193" s="381"/>
      <c r="VNL193" s="316"/>
      <c r="VNM193" s="316"/>
      <c r="VNN193" s="316"/>
      <c r="VNO193" s="317"/>
      <c r="VNP193" s="381"/>
      <c r="VNQ193" s="381"/>
      <c r="VNR193" s="381"/>
      <c r="VNS193" s="318"/>
      <c r="VNT193" s="318"/>
      <c r="VNU193" s="318"/>
      <c r="VNV193" s="381"/>
      <c r="VNW193" s="318"/>
      <c r="VNX193" s="318"/>
      <c r="VNY193" s="318"/>
      <c r="VNZ193" s="318"/>
      <c r="VOA193" s="381"/>
      <c r="VOB193" s="316"/>
      <c r="VOC193" s="316"/>
      <c r="VOD193" s="316"/>
      <c r="VOE193" s="317"/>
      <c r="VOF193" s="381"/>
      <c r="VOG193" s="381"/>
      <c r="VOH193" s="381"/>
      <c r="VOI193" s="318"/>
      <c r="VOJ193" s="318"/>
      <c r="VOK193" s="318"/>
      <c r="VOL193" s="381"/>
      <c r="VOM193" s="318"/>
      <c r="VON193" s="318"/>
      <c r="VOO193" s="318"/>
      <c r="VOP193" s="318"/>
      <c r="VOQ193" s="381"/>
      <c r="VOR193" s="316"/>
      <c r="VOS193" s="316"/>
      <c r="VOT193" s="316"/>
      <c r="VOU193" s="317"/>
      <c r="VOV193" s="381"/>
      <c r="VOW193" s="381"/>
      <c r="VOX193" s="381"/>
      <c r="VOY193" s="318"/>
      <c r="VOZ193" s="318"/>
      <c r="VPA193" s="318"/>
      <c r="VPB193" s="381"/>
      <c r="VPC193" s="318"/>
      <c r="VPD193" s="318"/>
      <c r="VPE193" s="318"/>
      <c r="VPF193" s="318"/>
      <c r="VPG193" s="381"/>
      <c r="VPH193" s="316"/>
      <c r="VPI193" s="316"/>
      <c r="VPJ193" s="316"/>
      <c r="VPK193" s="317"/>
      <c r="VPL193" s="381"/>
      <c r="VPM193" s="381"/>
      <c r="VPN193" s="381"/>
      <c r="VPO193" s="318"/>
      <c r="VPP193" s="318"/>
      <c r="VPQ193" s="318"/>
      <c r="VPR193" s="381"/>
      <c r="VPS193" s="318"/>
      <c r="VPT193" s="318"/>
      <c r="VPU193" s="318"/>
      <c r="VPV193" s="318"/>
      <c r="VPW193" s="381"/>
      <c r="VPX193" s="316"/>
      <c r="VPY193" s="316"/>
      <c r="VPZ193" s="316"/>
      <c r="VQA193" s="317"/>
      <c r="VQB193" s="381"/>
      <c r="VQC193" s="381"/>
      <c r="VQD193" s="381"/>
      <c r="VQE193" s="318"/>
      <c r="VQF193" s="318"/>
      <c r="VQG193" s="318"/>
      <c r="VQH193" s="381"/>
      <c r="VQI193" s="318"/>
      <c r="VQJ193" s="318"/>
      <c r="VQK193" s="318"/>
      <c r="VQL193" s="318"/>
      <c r="VQM193" s="381"/>
      <c r="VQN193" s="316"/>
      <c r="VQO193" s="316"/>
      <c r="VQP193" s="316"/>
      <c r="VQQ193" s="317"/>
      <c r="VQR193" s="381"/>
      <c r="VQS193" s="381"/>
      <c r="VQT193" s="381"/>
      <c r="VQU193" s="318"/>
      <c r="VQV193" s="318"/>
      <c r="VQW193" s="318"/>
      <c r="VQX193" s="381"/>
      <c r="VQY193" s="318"/>
      <c r="VQZ193" s="318"/>
      <c r="VRA193" s="318"/>
      <c r="VRB193" s="318"/>
      <c r="VRC193" s="381"/>
      <c r="VRD193" s="316"/>
      <c r="VRE193" s="316"/>
      <c r="VRF193" s="316"/>
      <c r="VRG193" s="317"/>
      <c r="VRH193" s="381"/>
      <c r="VRI193" s="381"/>
      <c r="VRJ193" s="381"/>
      <c r="VRK193" s="318"/>
      <c r="VRL193" s="318"/>
      <c r="VRM193" s="318"/>
      <c r="VRN193" s="381"/>
      <c r="VRO193" s="318"/>
      <c r="VRP193" s="318"/>
      <c r="VRQ193" s="318"/>
      <c r="VRR193" s="318"/>
      <c r="VRS193" s="381"/>
      <c r="VRT193" s="316"/>
      <c r="VRU193" s="316"/>
      <c r="VRV193" s="316"/>
      <c r="VRW193" s="317"/>
      <c r="VRX193" s="381"/>
      <c r="VRY193" s="381"/>
      <c r="VRZ193" s="381"/>
      <c r="VSA193" s="318"/>
      <c r="VSB193" s="318"/>
      <c r="VSC193" s="318"/>
      <c r="VSD193" s="381"/>
      <c r="VSE193" s="318"/>
      <c r="VSF193" s="318"/>
      <c r="VSG193" s="318"/>
      <c r="VSH193" s="318"/>
      <c r="VSI193" s="381"/>
      <c r="VSJ193" s="316"/>
      <c r="VSK193" s="316"/>
      <c r="VSL193" s="316"/>
      <c r="VSM193" s="317"/>
      <c r="VSN193" s="381"/>
      <c r="VSO193" s="381"/>
      <c r="VSP193" s="381"/>
      <c r="VSQ193" s="318"/>
      <c r="VSR193" s="318"/>
      <c r="VSS193" s="318"/>
      <c r="VST193" s="381"/>
      <c r="VSU193" s="318"/>
      <c r="VSV193" s="318"/>
      <c r="VSW193" s="318"/>
      <c r="VSX193" s="318"/>
      <c r="VSY193" s="381"/>
      <c r="VSZ193" s="316"/>
      <c r="VTA193" s="316"/>
      <c r="VTB193" s="316"/>
      <c r="VTC193" s="317"/>
      <c r="VTD193" s="381"/>
      <c r="VTE193" s="381"/>
      <c r="VTF193" s="381"/>
      <c r="VTG193" s="318"/>
      <c r="VTH193" s="318"/>
      <c r="VTI193" s="318"/>
      <c r="VTJ193" s="381"/>
      <c r="VTK193" s="318"/>
      <c r="VTL193" s="318"/>
      <c r="VTM193" s="318"/>
      <c r="VTN193" s="318"/>
      <c r="VTO193" s="381"/>
      <c r="VTP193" s="316"/>
      <c r="VTQ193" s="316"/>
      <c r="VTR193" s="316"/>
      <c r="VTS193" s="317"/>
      <c r="VTT193" s="381"/>
      <c r="VTU193" s="381"/>
      <c r="VTV193" s="381"/>
      <c r="VTW193" s="318"/>
      <c r="VTX193" s="318"/>
      <c r="VTY193" s="318"/>
      <c r="VTZ193" s="381"/>
      <c r="VUA193" s="318"/>
      <c r="VUB193" s="318"/>
      <c r="VUC193" s="318"/>
      <c r="VUD193" s="318"/>
      <c r="VUE193" s="381"/>
      <c r="VUF193" s="316"/>
      <c r="VUG193" s="316"/>
      <c r="VUH193" s="316"/>
      <c r="VUI193" s="317"/>
      <c r="VUJ193" s="381"/>
      <c r="VUK193" s="381"/>
      <c r="VUL193" s="381"/>
      <c r="VUM193" s="318"/>
      <c r="VUN193" s="318"/>
      <c r="VUO193" s="318"/>
      <c r="VUP193" s="381"/>
      <c r="VUQ193" s="318"/>
      <c r="VUR193" s="318"/>
      <c r="VUS193" s="318"/>
      <c r="VUT193" s="318"/>
      <c r="VUU193" s="381"/>
      <c r="VUV193" s="316"/>
      <c r="VUW193" s="316"/>
      <c r="VUX193" s="316"/>
      <c r="VUY193" s="317"/>
      <c r="VUZ193" s="381"/>
      <c r="VVA193" s="381"/>
      <c r="VVB193" s="381"/>
      <c r="VVC193" s="318"/>
      <c r="VVD193" s="318"/>
      <c r="VVE193" s="318"/>
      <c r="VVF193" s="381"/>
      <c r="VVG193" s="318"/>
      <c r="VVH193" s="318"/>
      <c r="VVI193" s="318"/>
      <c r="VVJ193" s="318"/>
      <c r="VVK193" s="381"/>
      <c r="VVL193" s="316"/>
      <c r="VVM193" s="316"/>
      <c r="VVN193" s="316"/>
      <c r="VVO193" s="317"/>
      <c r="VVP193" s="381"/>
      <c r="VVQ193" s="381"/>
      <c r="VVR193" s="381"/>
      <c r="VVS193" s="318"/>
      <c r="VVT193" s="318"/>
      <c r="VVU193" s="318"/>
      <c r="VVV193" s="381"/>
      <c r="VVW193" s="318"/>
      <c r="VVX193" s="318"/>
      <c r="VVY193" s="318"/>
      <c r="VVZ193" s="318"/>
      <c r="VWA193" s="381"/>
      <c r="VWB193" s="316"/>
      <c r="VWC193" s="316"/>
      <c r="VWD193" s="316"/>
      <c r="VWE193" s="317"/>
      <c r="VWF193" s="381"/>
      <c r="VWG193" s="381"/>
      <c r="VWH193" s="381"/>
      <c r="VWI193" s="318"/>
      <c r="VWJ193" s="318"/>
      <c r="VWK193" s="318"/>
      <c r="VWL193" s="381"/>
      <c r="VWM193" s="318"/>
      <c r="VWN193" s="318"/>
      <c r="VWO193" s="318"/>
      <c r="VWP193" s="318"/>
      <c r="VWQ193" s="381"/>
      <c r="VWR193" s="316"/>
      <c r="VWS193" s="316"/>
      <c r="VWT193" s="316"/>
      <c r="VWU193" s="317"/>
      <c r="VWV193" s="381"/>
      <c r="VWW193" s="381"/>
      <c r="VWX193" s="381"/>
      <c r="VWY193" s="318"/>
      <c r="VWZ193" s="318"/>
      <c r="VXA193" s="318"/>
      <c r="VXB193" s="381"/>
      <c r="VXC193" s="318"/>
      <c r="VXD193" s="318"/>
      <c r="VXE193" s="318"/>
      <c r="VXF193" s="318"/>
      <c r="VXG193" s="381"/>
      <c r="VXH193" s="316"/>
      <c r="VXI193" s="316"/>
      <c r="VXJ193" s="316"/>
      <c r="VXK193" s="317"/>
      <c r="VXL193" s="381"/>
      <c r="VXM193" s="381"/>
      <c r="VXN193" s="381"/>
      <c r="VXO193" s="318"/>
      <c r="VXP193" s="318"/>
      <c r="VXQ193" s="318"/>
      <c r="VXR193" s="381"/>
      <c r="VXS193" s="318"/>
      <c r="VXT193" s="318"/>
      <c r="VXU193" s="318"/>
      <c r="VXV193" s="318"/>
      <c r="VXW193" s="381"/>
      <c r="VXX193" s="316"/>
      <c r="VXY193" s="316"/>
      <c r="VXZ193" s="316"/>
      <c r="VYA193" s="317"/>
      <c r="VYB193" s="381"/>
      <c r="VYC193" s="381"/>
      <c r="VYD193" s="381"/>
      <c r="VYE193" s="318"/>
      <c r="VYF193" s="318"/>
      <c r="VYG193" s="318"/>
      <c r="VYH193" s="381"/>
      <c r="VYI193" s="318"/>
      <c r="VYJ193" s="318"/>
      <c r="VYK193" s="318"/>
      <c r="VYL193" s="318"/>
      <c r="VYM193" s="381"/>
      <c r="VYN193" s="316"/>
      <c r="VYO193" s="316"/>
      <c r="VYP193" s="316"/>
      <c r="VYQ193" s="317"/>
      <c r="VYR193" s="381"/>
      <c r="VYS193" s="381"/>
      <c r="VYT193" s="381"/>
      <c r="VYU193" s="318"/>
      <c r="VYV193" s="318"/>
      <c r="VYW193" s="318"/>
      <c r="VYX193" s="381"/>
      <c r="VYY193" s="318"/>
      <c r="VYZ193" s="318"/>
      <c r="VZA193" s="318"/>
      <c r="VZB193" s="318"/>
      <c r="VZC193" s="381"/>
      <c r="VZD193" s="316"/>
      <c r="VZE193" s="316"/>
      <c r="VZF193" s="316"/>
      <c r="VZG193" s="317"/>
      <c r="VZH193" s="381"/>
      <c r="VZI193" s="381"/>
      <c r="VZJ193" s="381"/>
      <c r="VZK193" s="318"/>
      <c r="VZL193" s="318"/>
      <c r="VZM193" s="318"/>
      <c r="VZN193" s="381"/>
      <c r="VZO193" s="318"/>
      <c r="VZP193" s="318"/>
      <c r="VZQ193" s="318"/>
      <c r="VZR193" s="318"/>
      <c r="VZS193" s="381"/>
      <c r="VZT193" s="316"/>
      <c r="VZU193" s="316"/>
      <c r="VZV193" s="316"/>
      <c r="VZW193" s="317"/>
      <c r="VZX193" s="381"/>
      <c r="VZY193" s="381"/>
      <c r="VZZ193" s="381"/>
      <c r="WAA193" s="318"/>
      <c r="WAB193" s="318"/>
      <c r="WAC193" s="318"/>
      <c r="WAD193" s="381"/>
      <c r="WAE193" s="318"/>
      <c r="WAF193" s="318"/>
      <c r="WAG193" s="318"/>
      <c r="WAH193" s="318"/>
      <c r="WAI193" s="381"/>
      <c r="WAJ193" s="316"/>
      <c r="WAK193" s="316"/>
      <c r="WAL193" s="316"/>
      <c r="WAM193" s="317"/>
      <c r="WAN193" s="381"/>
      <c r="WAO193" s="381"/>
      <c r="WAP193" s="381"/>
      <c r="WAQ193" s="318"/>
      <c r="WAR193" s="318"/>
      <c r="WAS193" s="318"/>
      <c r="WAT193" s="381"/>
      <c r="WAU193" s="318"/>
      <c r="WAV193" s="318"/>
      <c r="WAW193" s="318"/>
      <c r="WAX193" s="318"/>
      <c r="WAY193" s="381"/>
      <c r="WAZ193" s="316"/>
      <c r="WBA193" s="316"/>
      <c r="WBB193" s="316"/>
      <c r="WBC193" s="317"/>
      <c r="WBD193" s="381"/>
      <c r="WBE193" s="381"/>
      <c r="WBF193" s="381"/>
      <c r="WBG193" s="318"/>
      <c r="WBH193" s="318"/>
      <c r="WBI193" s="318"/>
      <c r="WBJ193" s="381"/>
      <c r="WBK193" s="318"/>
      <c r="WBL193" s="318"/>
      <c r="WBM193" s="318"/>
      <c r="WBN193" s="318"/>
      <c r="WBO193" s="381"/>
      <c r="WBP193" s="316"/>
      <c r="WBQ193" s="316"/>
      <c r="WBR193" s="316"/>
      <c r="WBS193" s="317"/>
      <c r="WBT193" s="381"/>
      <c r="WBU193" s="381"/>
      <c r="WBV193" s="381"/>
      <c r="WBW193" s="318"/>
      <c r="WBX193" s="318"/>
      <c r="WBY193" s="318"/>
      <c r="WBZ193" s="381"/>
      <c r="WCA193" s="318"/>
      <c r="WCB193" s="318"/>
      <c r="WCC193" s="318"/>
      <c r="WCD193" s="318"/>
      <c r="WCE193" s="381"/>
      <c r="WCF193" s="316"/>
      <c r="WCG193" s="316"/>
      <c r="WCH193" s="316"/>
      <c r="WCI193" s="317"/>
      <c r="WCJ193" s="381"/>
      <c r="WCK193" s="381"/>
      <c r="WCL193" s="381"/>
      <c r="WCM193" s="318"/>
      <c r="WCN193" s="318"/>
      <c r="WCO193" s="318"/>
      <c r="WCP193" s="381"/>
      <c r="WCQ193" s="318"/>
      <c r="WCR193" s="318"/>
      <c r="WCS193" s="318"/>
      <c r="WCT193" s="318"/>
      <c r="WCU193" s="381"/>
      <c r="WCV193" s="316"/>
      <c r="WCW193" s="316"/>
      <c r="WCX193" s="316"/>
      <c r="WCY193" s="317"/>
      <c r="WCZ193" s="381"/>
      <c r="WDA193" s="381"/>
      <c r="WDB193" s="381"/>
      <c r="WDC193" s="318"/>
      <c r="WDD193" s="318"/>
      <c r="WDE193" s="318"/>
      <c r="WDF193" s="381"/>
      <c r="WDG193" s="318"/>
      <c r="WDH193" s="318"/>
      <c r="WDI193" s="318"/>
      <c r="WDJ193" s="318"/>
      <c r="WDK193" s="381"/>
      <c r="WDL193" s="316"/>
      <c r="WDM193" s="316"/>
      <c r="WDN193" s="316"/>
      <c r="WDO193" s="317"/>
      <c r="WDP193" s="381"/>
      <c r="WDQ193" s="381"/>
      <c r="WDR193" s="381"/>
      <c r="WDS193" s="318"/>
      <c r="WDT193" s="318"/>
      <c r="WDU193" s="318"/>
      <c r="WDV193" s="381"/>
      <c r="WDW193" s="318"/>
      <c r="WDX193" s="318"/>
      <c r="WDY193" s="318"/>
      <c r="WDZ193" s="318"/>
      <c r="WEA193" s="381"/>
      <c r="WEB193" s="316"/>
      <c r="WEC193" s="316"/>
      <c r="WED193" s="316"/>
      <c r="WEE193" s="317"/>
      <c r="WEF193" s="381"/>
      <c r="WEG193" s="381"/>
      <c r="WEH193" s="381"/>
      <c r="WEI193" s="318"/>
      <c r="WEJ193" s="318"/>
      <c r="WEK193" s="318"/>
      <c r="WEL193" s="381"/>
      <c r="WEM193" s="318"/>
      <c r="WEN193" s="318"/>
      <c r="WEO193" s="318"/>
      <c r="WEP193" s="318"/>
      <c r="WEQ193" s="381"/>
      <c r="WER193" s="316"/>
      <c r="WES193" s="316"/>
      <c r="WET193" s="316"/>
      <c r="WEU193" s="317"/>
      <c r="WEV193" s="381"/>
      <c r="WEW193" s="381"/>
      <c r="WEX193" s="381"/>
      <c r="WEY193" s="318"/>
      <c r="WEZ193" s="318"/>
      <c r="WFA193" s="318"/>
      <c r="WFB193" s="381"/>
      <c r="WFC193" s="318"/>
      <c r="WFD193" s="318"/>
      <c r="WFE193" s="318"/>
      <c r="WFF193" s="318"/>
      <c r="WFG193" s="381"/>
      <c r="WFH193" s="316"/>
      <c r="WFI193" s="316"/>
      <c r="WFJ193" s="316"/>
      <c r="WFK193" s="317"/>
      <c r="WFL193" s="381"/>
      <c r="WFM193" s="381"/>
      <c r="WFN193" s="381"/>
      <c r="WFO193" s="318"/>
      <c r="WFP193" s="318"/>
      <c r="WFQ193" s="318"/>
      <c r="WFR193" s="381"/>
      <c r="WFS193" s="318"/>
      <c r="WFT193" s="318"/>
      <c r="WFU193" s="318"/>
      <c r="WFV193" s="318"/>
      <c r="WFW193" s="381"/>
      <c r="WFX193" s="316"/>
      <c r="WFY193" s="316"/>
      <c r="WFZ193" s="316"/>
      <c r="WGA193" s="317"/>
      <c r="WGB193" s="381"/>
      <c r="WGC193" s="381"/>
      <c r="WGD193" s="381"/>
      <c r="WGE193" s="318"/>
      <c r="WGF193" s="318"/>
      <c r="WGG193" s="318"/>
      <c r="WGH193" s="381"/>
      <c r="WGI193" s="318"/>
      <c r="WGJ193" s="318"/>
      <c r="WGK193" s="318"/>
      <c r="WGL193" s="318"/>
      <c r="WGM193" s="381"/>
      <c r="WGN193" s="316"/>
      <c r="WGO193" s="316"/>
      <c r="WGP193" s="316"/>
      <c r="WGQ193" s="317"/>
      <c r="WGR193" s="381"/>
      <c r="WGS193" s="381"/>
      <c r="WGT193" s="381"/>
      <c r="WGU193" s="318"/>
      <c r="WGV193" s="318"/>
      <c r="WGW193" s="318"/>
      <c r="WGX193" s="381"/>
      <c r="WGY193" s="318"/>
      <c r="WGZ193" s="318"/>
      <c r="WHA193" s="318"/>
      <c r="WHB193" s="318"/>
      <c r="WHC193" s="381"/>
      <c r="WHD193" s="316"/>
      <c r="WHE193" s="316"/>
      <c r="WHF193" s="316"/>
      <c r="WHG193" s="317"/>
      <c r="WHH193" s="381"/>
      <c r="WHI193" s="381"/>
      <c r="WHJ193" s="381"/>
      <c r="WHK193" s="318"/>
      <c r="WHL193" s="318"/>
      <c r="WHM193" s="318"/>
      <c r="WHN193" s="381"/>
      <c r="WHO193" s="318"/>
      <c r="WHP193" s="318"/>
      <c r="WHQ193" s="318"/>
      <c r="WHR193" s="318"/>
      <c r="WHS193" s="381"/>
      <c r="WHT193" s="316"/>
      <c r="WHU193" s="316"/>
      <c r="WHV193" s="316"/>
      <c r="WHW193" s="317"/>
      <c r="WHX193" s="381"/>
      <c r="WHY193" s="381"/>
      <c r="WHZ193" s="381"/>
      <c r="WIA193" s="318"/>
      <c r="WIB193" s="318"/>
      <c r="WIC193" s="318"/>
      <c r="WID193" s="381"/>
      <c r="WIE193" s="318"/>
      <c r="WIF193" s="318"/>
      <c r="WIG193" s="318"/>
      <c r="WIH193" s="318"/>
      <c r="WII193" s="381"/>
      <c r="WIJ193" s="316"/>
      <c r="WIK193" s="316"/>
      <c r="WIL193" s="316"/>
      <c r="WIM193" s="317"/>
      <c r="WIN193" s="381"/>
      <c r="WIO193" s="381"/>
      <c r="WIP193" s="381"/>
      <c r="WIQ193" s="318"/>
      <c r="WIR193" s="318"/>
      <c r="WIS193" s="318"/>
      <c r="WIT193" s="381"/>
      <c r="WIU193" s="318"/>
      <c r="WIV193" s="318"/>
      <c r="WIW193" s="318"/>
      <c r="WIX193" s="318"/>
      <c r="WIY193" s="381"/>
      <c r="WIZ193" s="316"/>
      <c r="WJA193" s="316"/>
      <c r="WJB193" s="316"/>
      <c r="WJC193" s="317"/>
      <c r="WJD193" s="381"/>
      <c r="WJE193" s="381"/>
      <c r="WJF193" s="381"/>
      <c r="WJG193" s="318"/>
      <c r="WJH193" s="318"/>
      <c r="WJI193" s="318"/>
      <c r="WJJ193" s="381"/>
      <c r="WJK193" s="318"/>
      <c r="WJL193" s="318"/>
      <c r="WJM193" s="318"/>
      <c r="WJN193" s="318"/>
      <c r="WJO193" s="381"/>
      <c r="WJP193" s="316"/>
      <c r="WJQ193" s="316"/>
      <c r="WJR193" s="316"/>
      <c r="WJS193" s="317"/>
      <c r="WJT193" s="381"/>
      <c r="WJU193" s="381"/>
      <c r="WJV193" s="381"/>
      <c r="WJW193" s="318"/>
      <c r="WJX193" s="318"/>
      <c r="WJY193" s="318"/>
      <c r="WJZ193" s="381"/>
      <c r="WKA193" s="318"/>
      <c r="WKB193" s="318"/>
      <c r="WKC193" s="318"/>
      <c r="WKD193" s="318"/>
      <c r="WKE193" s="381"/>
      <c r="WKF193" s="316"/>
      <c r="WKG193" s="316"/>
      <c r="WKH193" s="316"/>
      <c r="WKI193" s="317"/>
      <c r="WKJ193" s="381"/>
      <c r="WKK193" s="381"/>
      <c r="WKL193" s="381"/>
      <c r="WKM193" s="318"/>
      <c r="WKN193" s="318"/>
      <c r="WKO193" s="318"/>
      <c r="WKP193" s="381"/>
      <c r="WKQ193" s="318"/>
      <c r="WKR193" s="318"/>
      <c r="WKS193" s="318"/>
      <c r="WKT193" s="318"/>
      <c r="WKU193" s="381"/>
      <c r="WKV193" s="316"/>
      <c r="WKW193" s="316"/>
      <c r="WKX193" s="316"/>
      <c r="WKY193" s="317"/>
      <c r="WKZ193" s="381"/>
      <c r="WLA193" s="381"/>
      <c r="WLB193" s="381"/>
      <c r="WLC193" s="318"/>
      <c r="WLD193" s="318"/>
      <c r="WLE193" s="318"/>
      <c r="WLF193" s="381"/>
      <c r="WLG193" s="318"/>
      <c r="WLH193" s="318"/>
      <c r="WLI193" s="318"/>
      <c r="WLJ193" s="318"/>
      <c r="WLK193" s="381"/>
      <c r="WLL193" s="316"/>
      <c r="WLM193" s="316"/>
      <c r="WLN193" s="316"/>
      <c r="WLO193" s="317"/>
      <c r="WLP193" s="381"/>
      <c r="WLQ193" s="381"/>
      <c r="WLR193" s="381"/>
      <c r="WLS193" s="318"/>
      <c r="WLT193" s="318"/>
      <c r="WLU193" s="318"/>
      <c r="WLV193" s="381"/>
      <c r="WLW193" s="318"/>
      <c r="WLX193" s="318"/>
      <c r="WLY193" s="318"/>
      <c r="WLZ193" s="318"/>
      <c r="WMA193" s="381"/>
      <c r="WMB193" s="316"/>
      <c r="WMC193" s="316"/>
      <c r="WMD193" s="316"/>
      <c r="WME193" s="317"/>
      <c r="WMF193" s="381"/>
      <c r="WMG193" s="381"/>
      <c r="WMH193" s="381"/>
      <c r="WMI193" s="318"/>
      <c r="WMJ193" s="318"/>
      <c r="WMK193" s="318"/>
      <c r="WML193" s="381"/>
      <c r="WMM193" s="318"/>
      <c r="WMN193" s="318"/>
      <c r="WMO193" s="318"/>
      <c r="WMP193" s="318"/>
      <c r="WMQ193" s="381"/>
      <c r="WMR193" s="316"/>
      <c r="WMS193" s="316"/>
      <c r="WMT193" s="316"/>
      <c r="WMU193" s="317"/>
      <c r="WMV193" s="381"/>
      <c r="WMW193" s="381"/>
      <c r="WMX193" s="381"/>
      <c r="WMY193" s="318"/>
      <c r="WMZ193" s="318"/>
      <c r="WNA193" s="318"/>
      <c r="WNB193" s="381"/>
      <c r="WNC193" s="318"/>
      <c r="WND193" s="318"/>
      <c r="WNE193" s="318"/>
      <c r="WNF193" s="318"/>
      <c r="WNG193" s="381"/>
      <c r="WNH193" s="316"/>
      <c r="WNI193" s="316"/>
      <c r="WNJ193" s="316"/>
      <c r="WNK193" s="317"/>
      <c r="WNL193" s="381"/>
      <c r="WNM193" s="381"/>
      <c r="WNN193" s="381"/>
      <c r="WNO193" s="318"/>
      <c r="WNP193" s="318"/>
      <c r="WNQ193" s="318"/>
      <c r="WNR193" s="381"/>
      <c r="WNS193" s="318"/>
      <c r="WNT193" s="318"/>
      <c r="WNU193" s="318"/>
      <c r="WNV193" s="318"/>
      <c r="WNW193" s="381"/>
      <c r="WNX193" s="316"/>
      <c r="WNY193" s="316"/>
      <c r="WNZ193" s="316"/>
      <c r="WOA193" s="317"/>
      <c r="WOB193" s="381"/>
      <c r="WOC193" s="381"/>
      <c r="WOD193" s="381"/>
      <c r="WOE193" s="318"/>
      <c r="WOF193" s="318"/>
      <c r="WOG193" s="318"/>
      <c r="WOH193" s="381"/>
      <c r="WOI193" s="318"/>
      <c r="WOJ193" s="318"/>
      <c r="WOK193" s="318"/>
      <c r="WOL193" s="318"/>
      <c r="WOM193" s="381"/>
      <c r="WON193" s="316"/>
      <c r="WOO193" s="316"/>
      <c r="WOP193" s="316"/>
      <c r="WOQ193" s="317"/>
      <c r="WOR193" s="381"/>
      <c r="WOS193" s="381"/>
      <c r="WOT193" s="381"/>
      <c r="WOU193" s="318"/>
      <c r="WOV193" s="318"/>
      <c r="WOW193" s="318"/>
      <c r="WOX193" s="381"/>
      <c r="WOY193" s="318"/>
      <c r="WOZ193" s="318"/>
      <c r="WPA193" s="318"/>
      <c r="WPB193" s="318"/>
      <c r="WPC193" s="381"/>
      <c r="WPD193" s="316"/>
      <c r="WPE193" s="316"/>
      <c r="WPF193" s="316"/>
      <c r="WPG193" s="317"/>
      <c r="WPH193" s="381"/>
      <c r="WPI193" s="381"/>
      <c r="WPJ193" s="381"/>
      <c r="WPK193" s="318"/>
      <c r="WPL193" s="318"/>
      <c r="WPM193" s="318"/>
      <c r="WPN193" s="381"/>
      <c r="WPO193" s="318"/>
      <c r="WPP193" s="318"/>
      <c r="WPQ193" s="318"/>
      <c r="WPR193" s="318"/>
      <c r="WPS193" s="381"/>
      <c r="WPT193" s="316"/>
      <c r="WPU193" s="316"/>
      <c r="WPV193" s="316"/>
      <c r="WPW193" s="317"/>
      <c r="WPX193" s="381"/>
      <c r="WPY193" s="381"/>
      <c r="WPZ193" s="381"/>
      <c r="WQA193" s="318"/>
      <c r="WQB193" s="318"/>
      <c r="WQC193" s="318"/>
      <c r="WQD193" s="381"/>
      <c r="WQE193" s="318"/>
      <c r="WQF193" s="318"/>
      <c r="WQG193" s="318"/>
      <c r="WQH193" s="318"/>
      <c r="WQI193" s="381"/>
      <c r="WQJ193" s="316"/>
      <c r="WQK193" s="316"/>
      <c r="WQL193" s="316"/>
      <c r="WQM193" s="317"/>
      <c r="WQN193" s="381"/>
      <c r="WQO193" s="381"/>
      <c r="WQP193" s="381"/>
      <c r="WQQ193" s="318"/>
      <c r="WQR193" s="318"/>
      <c r="WQS193" s="318"/>
      <c r="WQT193" s="381"/>
      <c r="WQU193" s="318"/>
      <c r="WQV193" s="318"/>
      <c r="WQW193" s="318"/>
      <c r="WQX193" s="318"/>
      <c r="WQY193" s="381"/>
      <c r="WQZ193" s="316"/>
      <c r="WRA193" s="316"/>
      <c r="WRB193" s="316"/>
      <c r="WRC193" s="317"/>
      <c r="WRD193" s="381"/>
      <c r="WRE193" s="381"/>
      <c r="WRF193" s="381"/>
      <c r="WRG193" s="318"/>
      <c r="WRH193" s="318"/>
      <c r="WRI193" s="318"/>
      <c r="WRJ193" s="381"/>
      <c r="WRK193" s="318"/>
      <c r="WRL193" s="318"/>
      <c r="WRM193" s="318"/>
      <c r="WRN193" s="318"/>
      <c r="WRO193" s="381"/>
      <c r="WRP193" s="316"/>
      <c r="WRQ193" s="316"/>
      <c r="WRR193" s="316"/>
      <c r="WRS193" s="317"/>
      <c r="WRT193" s="381"/>
      <c r="WRU193" s="381"/>
      <c r="WRV193" s="381"/>
      <c r="WRW193" s="318"/>
      <c r="WRX193" s="318"/>
      <c r="WRY193" s="318"/>
      <c r="WRZ193" s="381"/>
      <c r="WSA193" s="318"/>
      <c r="WSB193" s="318"/>
      <c r="WSC193" s="318"/>
      <c r="WSD193" s="318"/>
      <c r="WSE193" s="381"/>
      <c r="WSF193" s="316"/>
      <c r="WSG193" s="316"/>
      <c r="WSH193" s="316"/>
      <c r="WSI193" s="317"/>
      <c r="WSJ193" s="381"/>
      <c r="WSK193" s="381"/>
      <c r="WSL193" s="381"/>
      <c r="WSM193" s="318"/>
      <c r="WSN193" s="318"/>
      <c r="WSO193" s="318"/>
      <c r="WSP193" s="381"/>
      <c r="WSQ193" s="318"/>
      <c r="WSR193" s="318"/>
      <c r="WSS193" s="318"/>
      <c r="WST193" s="318"/>
      <c r="WSU193" s="381"/>
      <c r="WSV193" s="316"/>
      <c r="WSW193" s="316"/>
      <c r="WSX193" s="316"/>
      <c r="WSY193" s="317"/>
      <c r="WSZ193" s="381"/>
      <c r="WTA193" s="381"/>
      <c r="WTB193" s="381"/>
      <c r="WTC193" s="318"/>
      <c r="WTD193" s="318"/>
      <c r="WTE193" s="318"/>
      <c r="WTF193" s="381"/>
      <c r="WTG193" s="318"/>
      <c r="WTH193" s="318"/>
      <c r="WTI193" s="318"/>
      <c r="WTJ193" s="318"/>
      <c r="WTK193" s="381"/>
      <c r="WTL193" s="316"/>
      <c r="WTM193" s="316"/>
      <c r="WTN193" s="316"/>
      <c r="WTO193" s="317"/>
      <c r="WTP193" s="381"/>
      <c r="WTQ193" s="381"/>
      <c r="WTR193" s="381"/>
      <c r="WTS193" s="318"/>
      <c r="WTT193" s="318"/>
      <c r="WTU193" s="318"/>
      <c r="WTV193" s="381"/>
      <c r="WTW193" s="318"/>
      <c r="WTX193" s="318"/>
      <c r="WTY193" s="318"/>
      <c r="WTZ193" s="318"/>
      <c r="WUA193" s="381"/>
      <c r="WUB193" s="316"/>
      <c r="WUC193" s="316"/>
      <c r="WUD193" s="316"/>
      <c r="WUE193" s="317"/>
      <c r="WUF193" s="381"/>
      <c r="WUG193" s="381"/>
      <c r="WUH193" s="381"/>
      <c r="WUI193" s="318"/>
      <c r="WUJ193" s="318"/>
      <c r="WUK193" s="318"/>
      <c r="WUL193" s="381"/>
      <c r="WUM193" s="318"/>
      <c r="WUN193" s="318"/>
      <c r="WUO193" s="318"/>
      <c r="WUP193" s="318"/>
      <c r="WUQ193" s="381"/>
      <c r="WUR193" s="316"/>
      <c r="WUS193" s="316"/>
      <c r="WUT193" s="316"/>
      <c r="WUU193" s="317"/>
      <c r="WUV193" s="381"/>
      <c r="WUW193" s="381"/>
      <c r="WUX193" s="381"/>
      <c r="WUY193" s="318"/>
      <c r="WUZ193" s="318"/>
      <c r="WVA193" s="318"/>
      <c r="WVB193" s="381"/>
      <c r="WVC193" s="318"/>
      <c r="WVD193" s="318"/>
      <c r="WVE193" s="318"/>
      <c r="WVF193" s="318"/>
      <c r="WVG193" s="381"/>
      <c r="WVH193" s="316"/>
      <c r="WVI193" s="316"/>
      <c r="WVJ193" s="316"/>
      <c r="WVK193" s="317"/>
      <c r="WVL193" s="381"/>
      <c r="WVM193" s="381"/>
      <c r="WVN193" s="381"/>
      <c r="WVO193" s="318"/>
      <c r="WVP193" s="318"/>
      <c r="WVQ193" s="318"/>
      <c r="WVR193" s="381"/>
      <c r="WVS193" s="318"/>
      <c r="WVT193" s="318"/>
      <c r="WVU193" s="318"/>
      <c r="WVV193" s="318"/>
      <c r="WVW193" s="381"/>
      <c r="WVX193" s="316"/>
      <c r="WVY193" s="316"/>
      <c r="WVZ193" s="316"/>
      <c r="WWA193" s="317"/>
      <c r="WWB193" s="381"/>
      <c r="WWC193" s="381"/>
      <c r="WWD193" s="381"/>
      <c r="WWE193" s="318"/>
      <c r="WWF193" s="318"/>
      <c r="WWG193" s="318"/>
      <c r="WWH193" s="381"/>
      <c r="WWI193" s="318"/>
      <c r="WWJ193" s="318"/>
      <c r="WWK193" s="318"/>
      <c r="WWL193" s="318"/>
      <c r="WWM193" s="381"/>
      <c r="WWN193" s="316"/>
      <c r="WWO193" s="316"/>
      <c r="WWP193" s="316"/>
      <c r="WWQ193" s="317"/>
      <c r="WWR193" s="381"/>
      <c r="WWS193" s="381"/>
      <c r="WWT193" s="381"/>
      <c r="WWU193" s="318"/>
      <c r="WWV193" s="318"/>
      <c r="WWW193" s="318"/>
      <c r="WWX193" s="381"/>
      <c r="WWY193" s="318"/>
      <c r="WWZ193" s="318"/>
      <c r="WXA193" s="318"/>
      <c r="WXB193" s="318"/>
      <c r="WXC193" s="381"/>
      <c r="WXD193" s="316"/>
      <c r="WXE193" s="316"/>
      <c r="WXF193" s="316"/>
      <c r="WXG193" s="317"/>
      <c r="WXH193" s="381"/>
      <c r="WXI193" s="381"/>
      <c r="WXJ193" s="381"/>
      <c r="WXK193" s="318"/>
      <c r="WXL193" s="318"/>
      <c r="WXM193" s="318"/>
      <c r="WXN193" s="381"/>
      <c r="WXO193" s="318"/>
      <c r="WXP193" s="318"/>
      <c r="WXQ193" s="318"/>
      <c r="WXR193" s="318"/>
      <c r="WXS193" s="381"/>
      <c r="WXT193" s="316"/>
      <c r="WXU193" s="316"/>
      <c r="WXV193" s="316"/>
      <c r="WXW193" s="317"/>
      <c r="WXX193" s="381"/>
      <c r="WXY193" s="381"/>
      <c r="WXZ193" s="381"/>
      <c r="WYA193" s="318"/>
      <c r="WYB193" s="318"/>
      <c r="WYC193" s="318"/>
      <c r="WYD193" s="381"/>
      <c r="WYE193" s="318"/>
      <c r="WYF193" s="318"/>
      <c r="WYG193" s="318"/>
      <c r="WYH193" s="318"/>
      <c r="WYI193" s="381"/>
      <c r="WYJ193" s="316"/>
      <c r="WYK193" s="316"/>
      <c r="WYL193" s="316"/>
      <c r="WYM193" s="317"/>
      <c r="WYN193" s="381"/>
      <c r="WYO193" s="381"/>
      <c r="WYP193" s="381"/>
      <c r="WYQ193" s="318"/>
      <c r="WYR193" s="318"/>
      <c r="WYS193" s="318"/>
      <c r="WYT193" s="381"/>
      <c r="WYU193" s="318"/>
      <c r="WYV193" s="318"/>
      <c r="WYW193" s="318"/>
      <c r="WYX193" s="318"/>
      <c r="WYY193" s="381"/>
      <c r="WYZ193" s="316"/>
      <c r="WZA193" s="316"/>
      <c r="WZB193" s="316"/>
      <c r="WZC193" s="317"/>
      <c r="WZD193" s="381"/>
      <c r="WZE193" s="381"/>
      <c r="WZF193" s="381"/>
      <c r="WZG193" s="318"/>
      <c r="WZH193" s="318"/>
      <c r="WZI193" s="318"/>
      <c r="WZJ193" s="381"/>
      <c r="WZK193" s="318"/>
      <c r="WZL193" s="318"/>
      <c r="WZM193" s="318"/>
      <c r="WZN193" s="318"/>
      <c r="WZO193" s="381"/>
      <c r="WZP193" s="316"/>
      <c r="WZQ193" s="316"/>
      <c r="WZR193" s="316"/>
      <c r="WZS193" s="317"/>
      <c r="WZT193" s="381"/>
      <c r="WZU193" s="381"/>
      <c r="WZV193" s="381"/>
      <c r="WZW193" s="318"/>
      <c r="WZX193" s="318"/>
      <c r="WZY193" s="318"/>
      <c r="WZZ193" s="381"/>
      <c r="XAA193" s="318"/>
      <c r="XAB193" s="318"/>
      <c r="XAC193" s="318"/>
      <c r="XAD193" s="318"/>
      <c r="XAE193" s="381"/>
      <c r="XAF193" s="316"/>
      <c r="XAG193" s="316"/>
      <c r="XAH193" s="316"/>
      <c r="XAI193" s="317"/>
      <c r="XAJ193" s="381"/>
      <c r="XAK193" s="381"/>
      <c r="XAL193" s="381"/>
      <c r="XAM193" s="318"/>
      <c r="XAN193" s="318"/>
      <c r="XAO193" s="318"/>
      <c r="XAP193" s="381"/>
      <c r="XAQ193" s="318"/>
      <c r="XAR193" s="318"/>
      <c r="XAS193" s="318"/>
      <c r="XAT193" s="318"/>
      <c r="XAU193" s="381"/>
      <c r="XAV193" s="316"/>
      <c r="XAW193" s="316"/>
      <c r="XAX193" s="316"/>
      <c r="XAY193" s="317"/>
      <c r="XAZ193" s="381"/>
      <c r="XBA193" s="381"/>
      <c r="XBB193" s="381"/>
      <c r="XBC193" s="318"/>
      <c r="XBD193" s="318"/>
      <c r="XBE193" s="318"/>
      <c r="XBF193" s="381"/>
      <c r="XBG193" s="318"/>
      <c r="XBH193" s="318"/>
      <c r="XBI193" s="318"/>
      <c r="XBJ193" s="318"/>
      <c r="XBK193" s="381"/>
      <c r="XBL193" s="316"/>
      <c r="XBM193" s="316"/>
      <c r="XBN193" s="316"/>
      <c r="XBO193" s="317"/>
      <c r="XBP193" s="381"/>
      <c r="XBQ193" s="381"/>
      <c r="XBR193" s="381"/>
      <c r="XBS193" s="318"/>
      <c r="XBT193" s="318"/>
      <c r="XBU193" s="318"/>
      <c r="XBV193" s="381"/>
      <c r="XBW193" s="318"/>
      <c r="XBX193" s="318"/>
      <c r="XBY193" s="318"/>
      <c r="XBZ193" s="318"/>
      <c r="XCA193" s="381"/>
      <c r="XCB193" s="316"/>
      <c r="XCC193" s="316"/>
      <c r="XCD193" s="316"/>
      <c r="XCE193" s="317"/>
      <c r="XCF193" s="381"/>
      <c r="XCG193" s="381"/>
      <c r="XCH193" s="381"/>
      <c r="XCI193" s="318"/>
      <c r="XCJ193" s="318"/>
      <c r="XCK193" s="318"/>
      <c r="XCL193" s="381"/>
      <c r="XCM193" s="318"/>
      <c r="XCN193" s="318"/>
      <c r="XCO193" s="318"/>
      <c r="XCP193" s="318"/>
      <c r="XCQ193" s="381"/>
      <c r="XCR193" s="316"/>
      <c r="XCS193" s="316"/>
      <c r="XCT193" s="316"/>
      <c r="XCU193" s="317"/>
      <c r="XCV193" s="381"/>
      <c r="XCW193" s="381"/>
      <c r="XCX193" s="381"/>
      <c r="XCY193" s="318"/>
      <c r="XCZ193" s="318"/>
      <c r="XDA193" s="318"/>
      <c r="XDB193" s="381"/>
      <c r="XDC193" s="318"/>
      <c r="XDD193" s="318"/>
      <c r="XDE193" s="318"/>
      <c r="XDF193" s="318"/>
      <c r="XDG193" s="381"/>
      <c r="XDH193" s="316"/>
      <c r="XDI193" s="316"/>
      <c r="XDJ193" s="316"/>
      <c r="XDK193" s="317"/>
      <c r="XDL193" s="381"/>
      <c r="XDM193" s="381"/>
      <c r="XDN193" s="381"/>
      <c r="XDO193" s="318"/>
      <c r="XDP193" s="318"/>
      <c r="XDQ193" s="318"/>
      <c r="XDR193" s="381"/>
      <c r="XDS193" s="318"/>
      <c r="XDT193" s="318"/>
      <c r="XDU193" s="318"/>
      <c r="XDV193" s="318"/>
      <c r="XDW193" s="381"/>
      <c r="XDX193" s="316"/>
      <c r="XDY193" s="316"/>
      <c r="XDZ193" s="316"/>
      <c r="XEA193" s="317"/>
      <c r="XEB193" s="381"/>
      <c r="XEC193" s="381"/>
      <c r="XED193" s="381"/>
      <c r="XEE193" s="318"/>
      <c r="XEF193" s="318"/>
      <c r="XEG193" s="318"/>
      <c r="XEH193" s="381"/>
      <c r="XEI193" s="318"/>
      <c r="XEJ193" s="318"/>
      <c r="XEK193" s="318"/>
      <c r="XEL193" s="318"/>
      <c r="XEM193" s="381"/>
      <c r="XEN193" s="316"/>
      <c r="XEO193" s="316"/>
      <c r="XEP193" s="316"/>
      <c r="XEQ193" s="317"/>
      <c r="XER193" s="381"/>
      <c r="XES193" s="381"/>
      <c r="XET193" s="381"/>
      <c r="XEU193" s="318"/>
      <c r="XEV193" s="318"/>
      <c r="XEW193" s="318"/>
      <c r="XEX193" s="381"/>
      <c r="XEY193" s="318"/>
      <c r="XEZ193" s="318"/>
      <c r="XFA193" s="318"/>
      <c r="XFB193" s="318"/>
      <c r="XFC193" s="381"/>
    </row>
    <row r="194" spans="1:16383" s="328" customFormat="1" ht="16.5" customHeight="1">
      <c r="A194" s="316" t="s">
        <v>659</v>
      </c>
      <c r="B194" s="316" t="s">
        <v>414</v>
      </c>
      <c r="C194" s="316"/>
      <c r="D194" s="344" t="s">
        <v>415</v>
      </c>
      <c r="E194" s="318">
        <f>E195</f>
        <v>45115700</v>
      </c>
      <c r="F194" s="318">
        <f t="shared" ref="F194:P194" si="74">F195</f>
        <v>45115700</v>
      </c>
      <c r="G194" s="318">
        <f t="shared" si="74"/>
        <v>33868900</v>
      </c>
      <c r="H194" s="318">
        <f t="shared" si="74"/>
        <v>995300</v>
      </c>
      <c r="I194" s="318">
        <f t="shared" si="74"/>
        <v>0</v>
      </c>
      <c r="J194" s="318">
        <f t="shared" si="74"/>
        <v>314900</v>
      </c>
      <c r="K194" s="318">
        <f t="shared" si="74"/>
        <v>0</v>
      </c>
      <c r="L194" s="318">
        <f t="shared" si="74"/>
        <v>314900</v>
      </c>
      <c r="M194" s="318">
        <f t="shared" si="74"/>
        <v>171490</v>
      </c>
      <c r="N194" s="318">
        <f t="shared" si="74"/>
        <v>0</v>
      </c>
      <c r="O194" s="318">
        <f t="shared" si="74"/>
        <v>0</v>
      </c>
      <c r="P194" s="318">
        <f t="shared" si="74"/>
        <v>45430600</v>
      </c>
      <c r="Q194" s="337"/>
      <c r="R194" s="327"/>
      <c r="S194" s="327"/>
      <c r="T194" s="324"/>
      <c r="U194" s="327"/>
    </row>
    <row r="195" spans="1:16383" s="336" customFormat="1" ht="32.25" customHeight="1">
      <c r="A195" s="319" t="s">
        <v>440</v>
      </c>
      <c r="B195" s="319" t="s">
        <v>413</v>
      </c>
      <c r="C195" s="319" t="s">
        <v>206</v>
      </c>
      <c r="D195" s="333" t="s">
        <v>258</v>
      </c>
      <c r="E195" s="321">
        <f>31115700+14000000</f>
        <v>45115700</v>
      </c>
      <c r="F195" s="321">
        <f>E195-I195</f>
        <v>45115700</v>
      </c>
      <c r="G195" s="321">
        <f>22398900+11470000</f>
        <v>33868900</v>
      </c>
      <c r="H195" s="321">
        <v>995300</v>
      </c>
      <c r="I195" s="321">
        <v>0</v>
      </c>
      <c r="J195" s="321">
        <v>314900</v>
      </c>
      <c r="K195" s="321">
        <v>0</v>
      </c>
      <c r="L195" s="321">
        <v>314900</v>
      </c>
      <c r="M195" s="321">
        <v>171490</v>
      </c>
      <c r="N195" s="321">
        <v>0</v>
      </c>
      <c r="O195" s="321">
        <v>0</v>
      </c>
      <c r="P195" s="321">
        <f t="shared" ref="P195" si="75">J195+E195</f>
        <v>45430600</v>
      </c>
      <c r="Q195" s="335"/>
      <c r="R195" s="335"/>
      <c r="S195" s="335"/>
      <c r="T195" s="335"/>
      <c r="U195" s="335"/>
    </row>
    <row r="196" spans="1:16383" s="230" customFormat="1" ht="18" customHeight="1">
      <c r="A196" s="316" t="s">
        <v>466</v>
      </c>
      <c r="B196" s="316" t="s">
        <v>467</v>
      </c>
      <c r="D196" s="382" t="s">
        <v>891</v>
      </c>
      <c r="E196" s="318">
        <f>E197</f>
        <v>3271900</v>
      </c>
      <c r="F196" s="318">
        <f t="shared" ref="F196:P196" si="76">F197</f>
        <v>3271900</v>
      </c>
      <c r="G196" s="318">
        <f t="shared" si="76"/>
        <v>0</v>
      </c>
      <c r="H196" s="318">
        <f t="shared" si="76"/>
        <v>0</v>
      </c>
      <c r="I196" s="318">
        <f t="shared" si="76"/>
        <v>0</v>
      </c>
      <c r="J196" s="318">
        <f t="shared" si="76"/>
        <v>0</v>
      </c>
      <c r="K196" s="318">
        <f t="shared" si="76"/>
        <v>0</v>
      </c>
      <c r="L196" s="318">
        <f t="shared" si="76"/>
        <v>0</v>
      </c>
      <c r="M196" s="318">
        <f t="shared" si="76"/>
        <v>0</v>
      </c>
      <c r="N196" s="318">
        <f t="shared" si="76"/>
        <v>0</v>
      </c>
      <c r="O196" s="318">
        <f t="shared" si="76"/>
        <v>0</v>
      </c>
      <c r="P196" s="318">
        <f t="shared" si="76"/>
        <v>3271900</v>
      </c>
      <c r="Q196" s="377"/>
      <c r="R196" s="377"/>
      <c r="S196" s="378"/>
      <c r="T196" s="379"/>
      <c r="U196" s="379"/>
      <c r="V196" s="380"/>
      <c r="W196" s="318"/>
      <c r="X196" s="318"/>
      <c r="Y196" s="318"/>
      <c r="Z196" s="381"/>
      <c r="AA196" s="318"/>
      <c r="AB196" s="318"/>
      <c r="AC196" s="318"/>
      <c r="AD196" s="318"/>
      <c r="AE196" s="381"/>
      <c r="AF196" s="316"/>
      <c r="AG196" s="316"/>
      <c r="AH196" s="316"/>
      <c r="AI196" s="317"/>
      <c r="AJ196" s="381"/>
      <c r="AK196" s="381"/>
      <c r="AL196" s="381"/>
      <c r="AM196" s="318"/>
      <c r="AN196" s="318"/>
      <c r="AO196" s="318"/>
      <c r="AP196" s="381"/>
      <c r="AQ196" s="318"/>
      <c r="AR196" s="318"/>
      <c r="AS196" s="318"/>
      <c r="AT196" s="318"/>
      <c r="AU196" s="381"/>
      <c r="AV196" s="316"/>
      <c r="AW196" s="316"/>
      <c r="AX196" s="316"/>
      <c r="AY196" s="317"/>
      <c r="AZ196" s="381"/>
      <c r="BA196" s="381"/>
      <c r="BB196" s="381"/>
      <c r="BC196" s="318"/>
      <c r="BD196" s="318"/>
      <c r="BE196" s="318"/>
      <c r="BF196" s="381"/>
      <c r="BG196" s="318"/>
      <c r="BH196" s="318"/>
      <c r="BI196" s="318"/>
      <c r="BJ196" s="318"/>
      <c r="BK196" s="381"/>
      <c r="BL196" s="316"/>
      <c r="BM196" s="316"/>
      <c r="BN196" s="316"/>
      <c r="BO196" s="317"/>
      <c r="BP196" s="381"/>
      <c r="BQ196" s="381"/>
      <c r="BR196" s="381"/>
      <c r="BS196" s="318"/>
      <c r="BT196" s="318"/>
      <c r="BU196" s="318"/>
      <c r="BV196" s="381"/>
      <c r="BW196" s="318"/>
      <c r="BX196" s="318"/>
      <c r="BY196" s="318"/>
      <c r="BZ196" s="318"/>
      <c r="CA196" s="381"/>
      <c r="CB196" s="316"/>
      <c r="CC196" s="316"/>
      <c r="CD196" s="316"/>
      <c r="CE196" s="317"/>
      <c r="CF196" s="381"/>
      <c r="CG196" s="381"/>
      <c r="CH196" s="381"/>
      <c r="CI196" s="318"/>
      <c r="CJ196" s="318"/>
      <c r="CK196" s="318"/>
      <c r="CL196" s="381"/>
      <c r="CM196" s="318"/>
      <c r="CN196" s="318"/>
      <c r="CO196" s="318"/>
      <c r="CP196" s="318"/>
      <c r="CQ196" s="381"/>
      <c r="CR196" s="316"/>
      <c r="CS196" s="316"/>
      <c r="CT196" s="316"/>
      <c r="CU196" s="317"/>
      <c r="CV196" s="381"/>
      <c r="CW196" s="381"/>
      <c r="CX196" s="381"/>
      <c r="CY196" s="318"/>
      <c r="CZ196" s="318"/>
      <c r="DA196" s="318"/>
      <c r="DB196" s="381"/>
      <c r="DC196" s="318"/>
      <c r="DD196" s="318"/>
      <c r="DE196" s="318"/>
      <c r="DF196" s="318"/>
      <c r="DG196" s="381"/>
      <c r="DH196" s="316"/>
      <c r="DI196" s="316"/>
      <c r="DJ196" s="316"/>
      <c r="DK196" s="317"/>
      <c r="DL196" s="381"/>
      <c r="DM196" s="381"/>
      <c r="DN196" s="381"/>
      <c r="DO196" s="318"/>
      <c r="DP196" s="318"/>
      <c r="DQ196" s="318"/>
      <c r="DR196" s="381"/>
      <c r="DS196" s="318"/>
      <c r="DT196" s="318"/>
      <c r="DU196" s="318"/>
      <c r="DV196" s="318"/>
      <c r="DW196" s="381"/>
      <c r="DX196" s="316"/>
      <c r="DY196" s="316"/>
      <c r="DZ196" s="316"/>
      <c r="EA196" s="317"/>
      <c r="EB196" s="381"/>
      <c r="EC196" s="381"/>
      <c r="ED196" s="381"/>
      <c r="EE196" s="318"/>
      <c r="EF196" s="318"/>
      <c r="EG196" s="318"/>
      <c r="EH196" s="381"/>
      <c r="EI196" s="318"/>
      <c r="EJ196" s="318"/>
      <c r="EK196" s="318"/>
      <c r="EL196" s="318"/>
      <c r="EM196" s="381"/>
      <c r="EN196" s="316"/>
      <c r="EO196" s="316"/>
      <c r="EP196" s="316"/>
      <c r="EQ196" s="317"/>
      <c r="ER196" s="381"/>
      <c r="ES196" s="381"/>
      <c r="ET196" s="381"/>
      <c r="EU196" s="318"/>
      <c r="EV196" s="318"/>
      <c r="EW196" s="318"/>
      <c r="EX196" s="381"/>
      <c r="EY196" s="318"/>
      <c r="EZ196" s="318"/>
      <c r="FA196" s="318"/>
      <c r="FB196" s="318"/>
      <c r="FC196" s="381"/>
      <c r="FD196" s="316"/>
      <c r="FE196" s="316"/>
      <c r="FF196" s="316"/>
      <c r="FG196" s="317"/>
      <c r="FH196" s="381"/>
      <c r="FI196" s="381"/>
      <c r="FJ196" s="381"/>
      <c r="FK196" s="318"/>
      <c r="FL196" s="318"/>
      <c r="FM196" s="318"/>
      <c r="FN196" s="381"/>
      <c r="FO196" s="318"/>
      <c r="FP196" s="318"/>
      <c r="FQ196" s="318"/>
      <c r="FR196" s="318"/>
      <c r="FS196" s="381"/>
      <c r="FT196" s="316"/>
      <c r="FU196" s="316"/>
      <c r="FV196" s="316"/>
      <c r="FW196" s="317"/>
      <c r="FX196" s="381"/>
      <c r="FY196" s="381"/>
      <c r="FZ196" s="381"/>
      <c r="GA196" s="318"/>
      <c r="GB196" s="318"/>
      <c r="GC196" s="318"/>
      <c r="GD196" s="381"/>
      <c r="GE196" s="318"/>
      <c r="GF196" s="318"/>
      <c r="GG196" s="318"/>
      <c r="GH196" s="318"/>
      <c r="GI196" s="381"/>
      <c r="GJ196" s="316"/>
      <c r="GK196" s="316"/>
      <c r="GL196" s="316"/>
      <c r="GM196" s="317"/>
      <c r="GN196" s="381"/>
      <c r="GO196" s="381"/>
      <c r="GP196" s="381"/>
      <c r="GQ196" s="318"/>
      <c r="GR196" s="318"/>
      <c r="GS196" s="318"/>
      <c r="GT196" s="381"/>
      <c r="GU196" s="318"/>
      <c r="GV196" s="318"/>
      <c r="GW196" s="318"/>
      <c r="GX196" s="318"/>
      <c r="GY196" s="381"/>
      <c r="GZ196" s="316"/>
      <c r="HA196" s="316"/>
      <c r="HB196" s="316"/>
      <c r="HC196" s="317"/>
      <c r="HD196" s="381"/>
      <c r="HE196" s="381"/>
      <c r="HF196" s="381"/>
      <c r="HG196" s="318"/>
      <c r="HH196" s="318"/>
      <c r="HI196" s="318"/>
      <c r="HJ196" s="381"/>
      <c r="HK196" s="318"/>
      <c r="HL196" s="318"/>
      <c r="HM196" s="318"/>
      <c r="HN196" s="318"/>
      <c r="HO196" s="381"/>
      <c r="HP196" s="316"/>
      <c r="HQ196" s="316"/>
      <c r="HR196" s="316"/>
      <c r="HS196" s="317"/>
      <c r="HT196" s="381"/>
      <c r="HU196" s="381"/>
      <c r="HV196" s="381"/>
      <c r="HW196" s="318"/>
      <c r="HX196" s="318"/>
      <c r="HY196" s="318"/>
      <c r="HZ196" s="381"/>
      <c r="IA196" s="318"/>
      <c r="IB196" s="318"/>
      <c r="IC196" s="318"/>
      <c r="ID196" s="318"/>
      <c r="IE196" s="381"/>
      <c r="IF196" s="316"/>
      <c r="IG196" s="316"/>
      <c r="IH196" s="316"/>
      <c r="II196" s="317"/>
      <c r="IJ196" s="381"/>
      <c r="IK196" s="381"/>
      <c r="IL196" s="381"/>
      <c r="IM196" s="318"/>
      <c r="IN196" s="318"/>
      <c r="IO196" s="318"/>
      <c r="IP196" s="381"/>
      <c r="IQ196" s="318"/>
      <c r="IR196" s="318"/>
      <c r="IS196" s="318"/>
      <c r="IT196" s="318"/>
      <c r="IU196" s="381"/>
      <c r="IV196" s="316"/>
      <c r="IW196" s="316"/>
      <c r="IX196" s="316"/>
      <c r="IY196" s="317"/>
      <c r="IZ196" s="381"/>
      <c r="JA196" s="381"/>
      <c r="JB196" s="381"/>
      <c r="JC196" s="318"/>
      <c r="JD196" s="318"/>
      <c r="JE196" s="318"/>
      <c r="JF196" s="381"/>
      <c r="JG196" s="318"/>
      <c r="JH196" s="318"/>
      <c r="JI196" s="318"/>
      <c r="JJ196" s="318"/>
      <c r="JK196" s="381"/>
      <c r="JL196" s="316"/>
      <c r="JM196" s="316"/>
      <c r="JN196" s="316"/>
      <c r="JO196" s="317"/>
      <c r="JP196" s="381"/>
      <c r="JQ196" s="381"/>
      <c r="JR196" s="381"/>
      <c r="JS196" s="318"/>
      <c r="JT196" s="318"/>
      <c r="JU196" s="318"/>
      <c r="JV196" s="381"/>
      <c r="JW196" s="318"/>
      <c r="JX196" s="318"/>
      <c r="JY196" s="318"/>
      <c r="JZ196" s="318"/>
      <c r="KA196" s="381"/>
      <c r="KB196" s="316"/>
      <c r="KC196" s="316"/>
      <c r="KD196" s="316"/>
      <c r="KE196" s="317"/>
      <c r="KF196" s="381"/>
      <c r="KG196" s="381"/>
      <c r="KH196" s="381"/>
      <c r="KI196" s="318"/>
      <c r="KJ196" s="318"/>
      <c r="KK196" s="318"/>
      <c r="KL196" s="381"/>
      <c r="KM196" s="318"/>
      <c r="KN196" s="318"/>
      <c r="KO196" s="318"/>
      <c r="KP196" s="318"/>
      <c r="KQ196" s="381"/>
      <c r="KR196" s="316"/>
      <c r="KS196" s="316"/>
      <c r="KT196" s="316"/>
      <c r="KU196" s="317"/>
      <c r="KV196" s="381"/>
      <c r="KW196" s="381"/>
      <c r="KX196" s="381"/>
      <c r="KY196" s="318"/>
      <c r="KZ196" s="318"/>
      <c r="LA196" s="318"/>
      <c r="LB196" s="381"/>
      <c r="LC196" s="318"/>
      <c r="LD196" s="318"/>
      <c r="LE196" s="318"/>
      <c r="LF196" s="318"/>
      <c r="LG196" s="381"/>
      <c r="LH196" s="316"/>
      <c r="LI196" s="316"/>
      <c r="LJ196" s="316"/>
      <c r="LK196" s="317"/>
      <c r="LL196" s="381"/>
      <c r="LM196" s="381"/>
      <c r="LN196" s="381"/>
      <c r="LO196" s="318"/>
      <c r="LP196" s="318"/>
      <c r="LQ196" s="318"/>
      <c r="LR196" s="381"/>
      <c r="LS196" s="318"/>
      <c r="LT196" s="318"/>
      <c r="LU196" s="318"/>
      <c r="LV196" s="318"/>
      <c r="LW196" s="381"/>
      <c r="LX196" s="316"/>
      <c r="LY196" s="316"/>
      <c r="LZ196" s="316"/>
      <c r="MA196" s="317"/>
      <c r="MB196" s="381"/>
      <c r="MC196" s="381"/>
      <c r="MD196" s="381"/>
      <c r="ME196" s="318"/>
      <c r="MF196" s="318"/>
      <c r="MG196" s="318"/>
      <c r="MH196" s="381"/>
      <c r="MI196" s="318"/>
      <c r="MJ196" s="318"/>
      <c r="MK196" s="318"/>
      <c r="ML196" s="318"/>
      <c r="MM196" s="381"/>
      <c r="MN196" s="316"/>
      <c r="MO196" s="316"/>
      <c r="MP196" s="316"/>
      <c r="MQ196" s="317"/>
      <c r="MR196" s="381"/>
      <c r="MS196" s="381"/>
      <c r="MT196" s="381"/>
      <c r="MU196" s="318"/>
      <c r="MV196" s="318"/>
      <c r="MW196" s="318"/>
      <c r="MX196" s="381"/>
      <c r="MY196" s="318"/>
      <c r="MZ196" s="318"/>
      <c r="NA196" s="318"/>
      <c r="NB196" s="318"/>
      <c r="NC196" s="381"/>
      <c r="ND196" s="316"/>
      <c r="NE196" s="316"/>
      <c r="NF196" s="316"/>
      <c r="NG196" s="317"/>
      <c r="NH196" s="381"/>
      <c r="NI196" s="381"/>
      <c r="NJ196" s="381"/>
      <c r="NK196" s="318"/>
      <c r="NL196" s="318"/>
      <c r="NM196" s="318"/>
      <c r="NN196" s="381"/>
      <c r="NO196" s="318"/>
      <c r="NP196" s="318"/>
      <c r="NQ196" s="318"/>
      <c r="NR196" s="318"/>
      <c r="NS196" s="381"/>
      <c r="NT196" s="316"/>
      <c r="NU196" s="316"/>
      <c r="NV196" s="316"/>
      <c r="NW196" s="317"/>
      <c r="NX196" s="381"/>
      <c r="NY196" s="381"/>
      <c r="NZ196" s="381"/>
      <c r="OA196" s="318"/>
      <c r="OB196" s="318"/>
      <c r="OC196" s="318"/>
      <c r="OD196" s="381"/>
      <c r="OE196" s="318"/>
      <c r="OF196" s="318"/>
      <c r="OG196" s="318"/>
      <c r="OH196" s="318"/>
      <c r="OI196" s="381"/>
      <c r="OJ196" s="316"/>
      <c r="OK196" s="316"/>
      <c r="OL196" s="316"/>
      <c r="OM196" s="317"/>
      <c r="ON196" s="381"/>
      <c r="OO196" s="381"/>
      <c r="OP196" s="381"/>
      <c r="OQ196" s="318"/>
      <c r="OR196" s="318"/>
      <c r="OS196" s="318"/>
      <c r="OT196" s="381"/>
      <c r="OU196" s="318"/>
      <c r="OV196" s="318"/>
      <c r="OW196" s="318"/>
      <c r="OX196" s="318"/>
      <c r="OY196" s="381"/>
      <c r="OZ196" s="316"/>
      <c r="PA196" s="316"/>
      <c r="PB196" s="316"/>
      <c r="PC196" s="317"/>
      <c r="PD196" s="381"/>
      <c r="PE196" s="381"/>
      <c r="PF196" s="381"/>
      <c r="PG196" s="318"/>
      <c r="PH196" s="318"/>
      <c r="PI196" s="318"/>
      <c r="PJ196" s="381"/>
      <c r="PK196" s="318"/>
      <c r="PL196" s="318"/>
      <c r="PM196" s="318"/>
      <c r="PN196" s="318"/>
      <c r="PO196" s="381"/>
      <c r="PP196" s="316"/>
      <c r="PQ196" s="316"/>
      <c r="PR196" s="316"/>
      <c r="PS196" s="317"/>
      <c r="PT196" s="381"/>
      <c r="PU196" s="381"/>
      <c r="PV196" s="381"/>
      <c r="PW196" s="318"/>
      <c r="PX196" s="318"/>
      <c r="PY196" s="318"/>
      <c r="PZ196" s="381"/>
      <c r="QA196" s="318"/>
      <c r="QB196" s="318"/>
      <c r="QC196" s="318"/>
      <c r="QD196" s="318"/>
      <c r="QE196" s="381"/>
      <c r="QF196" s="316"/>
      <c r="QG196" s="316"/>
      <c r="QH196" s="316"/>
      <c r="QI196" s="317"/>
      <c r="QJ196" s="381"/>
      <c r="QK196" s="381"/>
      <c r="QL196" s="381"/>
      <c r="QM196" s="318"/>
      <c r="QN196" s="318"/>
      <c r="QO196" s="318"/>
      <c r="QP196" s="381"/>
      <c r="QQ196" s="318"/>
      <c r="QR196" s="318"/>
      <c r="QS196" s="318"/>
      <c r="QT196" s="318"/>
      <c r="QU196" s="381"/>
      <c r="QV196" s="316"/>
      <c r="QW196" s="316"/>
      <c r="QX196" s="316"/>
      <c r="QY196" s="317"/>
      <c r="QZ196" s="381"/>
      <c r="RA196" s="381"/>
      <c r="RB196" s="381"/>
      <c r="RC196" s="318"/>
      <c r="RD196" s="318"/>
      <c r="RE196" s="318"/>
      <c r="RF196" s="381"/>
      <c r="RG196" s="318"/>
      <c r="RH196" s="318"/>
      <c r="RI196" s="318"/>
      <c r="RJ196" s="318"/>
      <c r="RK196" s="381"/>
      <c r="RL196" s="316"/>
      <c r="RM196" s="316"/>
      <c r="RN196" s="316"/>
      <c r="RO196" s="317"/>
      <c r="RP196" s="381"/>
      <c r="RQ196" s="381"/>
      <c r="RR196" s="381"/>
      <c r="RS196" s="318"/>
      <c r="RT196" s="318"/>
      <c r="RU196" s="318"/>
      <c r="RV196" s="381"/>
      <c r="RW196" s="318"/>
      <c r="RX196" s="318"/>
      <c r="RY196" s="318"/>
      <c r="RZ196" s="318"/>
      <c r="SA196" s="381"/>
      <c r="SB196" s="316"/>
      <c r="SC196" s="316"/>
      <c r="SD196" s="316"/>
      <c r="SE196" s="317"/>
      <c r="SF196" s="381"/>
      <c r="SG196" s="381"/>
      <c r="SH196" s="381"/>
      <c r="SI196" s="318"/>
      <c r="SJ196" s="318"/>
      <c r="SK196" s="318"/>
      <c r="SL196" s="381"/>
      <c r="SM196" s="318"/>
      <c r="SN196" s="318"/>
      <c r="SO196" s="318"/>
      <c r="SP196" s="318"/>
      <c r="SQ196" s="381"/>
      <c r="SR196" s="316"/>
      <c r="SS196" s="316"/>
      <c r="ST196" s="316"/>
      <c r="SU196" s="317"/>
      <c r="SV196" s="381"/>
      <c r="SW196" s="381"/>
      <c r="SX196" s="381"/>
      <c r="SY196" s="318"/>
      <c r="SZ196" s="318"/>
      <c r="TA196" s="318"/>
      <c r="TB196" s="381"/>
      <c r="TC196" s="318"/>
      <c r="TD196" s="318"/>
      <c r="TE196" s="318"/>
      <c r="TF196" s="318"/>
      <c r="TG196" s="381"/>
      <c r="TH196" s="316"/>
      <c r="TI196" s="316"/>
      <c r="TJ196" s="316"/>
      <c r="TK196" s="317"/>
      <c r="TL196" s="381"/>
      <c r="TM196" s="381"/>
      <c r="TN196" s="381"/>
      <c r="TO196" s="318"/>
      <c r="TP196" s="318"/>
      <c r="TQ196" s="318"/>
      <c r="TR196" s="381"/>
      <c r="TS196" s="318"/>
      <c r="TT196" s="318"/>
      <c r="TU196" s="318"/>
      <c r="TV196" s="318"/>
      <c r="TW196" s="381"/>
      <c r="TX196" s="316"/>
      <c r="TY196" s="316"/>
      <c r="TZ196" s="316"/>
      <c r="UA196" s="317"/>
      <c r="UB196" s="381"/>
      <c r="UC196" s="381"/>
      <c r="UD196" s="381"/>
      <c r="UE196" s="318"/>
      <c r="UF196" s="318"/>
      <c r="UG196" s="318"/>
      <c r="UH196" s="381"/>
      <c r="UI196" s="318"/>
      <c r="UJ196" s="318"/>
      <c r="UK196" s="318"/>
      <c r="UL196" s="318"/>
      <c r="UM196" s="381"/>
      <c r="UN196" s="316"/>
      <c r="UO196" s="316"/>
      <c r="UP196" s="316"/>
      <c r="UQ196" s="317"/>
      <c r="UR196" s="381"/>
      <c r="US196" s="381"/>
      <c r="UT196" s="381"/>
      <c r="UU196" s="318"/>
      <c r="UV196" s="318"/>
      <c r="UW196" s="318"/>
      <c r="UX196" s="381"/>
      <c r="UY196" s="318"/>
      <c r="UZ196" s="318"/>
      <c r="VA196" s="318"/>
      <c r="VB196" s="318"/>
      <c r="VC196" s="381"/>
      <c r="VD196" s="316"/>
      <c r="VE196" s="316"/>
      <c r="VF196" s="316"/>
      <c r="VG196" s="317"/>
      <c r="VH196" s="381"/>
      <c r="VI196" s="381"/>
      <c r="VJ196" s="381"/>
      <c r="VK196" s="318"/>
      <c r="VL196" s="318"/>
      <c r="VM196" s="318"/>
      <c r="VN196" s="381"/>
      <c r="VO196" s="318"/>
      <c r="VP196" s="318"/>
      <c r="VQ196" s="318"/>
      <c r="VR196" s="318"/>
      <c r="VS196" s="381"/>
      <c r="VT196" s="316"/>
      <c r="VU196" s="316"/>
      <c r="VV196" s="316"/>
      <c r="VW196" s="317"/>
      <c r="VX196" s="381"/>
      <c r="VY196" s="381"/>
      <c r="VZ196" s="381"/>
      <c r="WA196" s="318"/>
      <c r="WB196" s="318"/>
      <c r="WC196" s="318"/>
      <c r="WD196" s="381"/>
      <c r="WE196" s="318"/>
      <c r="WF196" s="318"/>
      <c r="WG196" s="318"/>
      <c r="WH196" s="318"/>
      <c r="WI196" s="381"/>
      <c r="WJ196" s="316"/>
      <c r="WK196" s="316"/>
      <c r="WL196" s="316"/>
      <c r="WM196" s="317"/>
      <c r="WN196" s="381"/>
      <c r="WO196" s="381"/>
      <c r="WP196" s="381"/>
      <c r="WQ196" s="318"/>
      <c r="WR196" s="318"/>
      <c r="WS196" s="318"/>
      <c r="WT196" s="381"/>
      <c r="WU196" s="318"/>
      <c r="WV196" s="318"/>
      <c r="WW196" s="318"/>
      <c r="WX196" s="318"/>
      <c r="WY196" s="381"/>
      <c r="WZ196" s="316"/>
      <c r="XA196" s="316"/>
      <c r="XB196" s="316"/>
      <c r="XC196" s="317"/>
      <c r="XD196" s="381"/>
      <c r="XE196" s="381"/>
      <c r="XF196" s="381"/>
      <c r="XG196" s="318"/>
      <c r="XH196" s="318"/>
      <c r="XI196" s="318"/>
      <c r="XJ196" s="381"/>
      <c r="XK196" s="318"/>
      <c r="XL196" s="318"/>
      <c r="XM196" s="318"/>
      <c r="XN196" s="318"/>
      <c r="XO196" s="381"/>
      <c r="XP196" s="316"/>
      <c r="XQ196" s="316"/>
      <c r="XR196" s="316"/>
      <c r="XS196" s="317"/>
      <c r="XT196" s="381"/>
      <c r="XU196" s="381"/>
      <c r="XV196" s="381"/>
      <c r="XW196" s="318"/>
      <c r="XX196" s="318"/>
      <c r="XY196" s="318"/>
      <c r="XZ196" s="381"/>
      <c r="YA196" s="318"/>
      <c r="YB196" s="318"/>
      <c r="YC196" s="318"/>
      <c r="YD196" s="318"/>
      <c r="YE196" s="381"/>
      <c r="YF196" s="316"/>
      <c r="YG196" s="316"/>
      <c r="YH196" s="316"/>
      <c r="YI196" s="317"/>
      <c r="YJ196" s="381"/>
      <c r="YK196" s="381"/>
      <c r="YL196" s="381"/>
      <c r="YM196" s="318"/>
      <c r="YN196" s="318"/>
      <c r="YO196" s="318"/>
      <c r="YP196" s="381"/>
      <c r="YQ196" s="318"/>
      <c r="YR196" s="318"/>
      <c r="YS196" s="318"/>
      <c r="YT196" s="318"/>
      <c r="YU196" s="381"/>
      <c r="YV196" s="316"/>
      <c r="YW196" s="316"/>
      <c r="YX196" s="316"/>
      <c r="YY196" s="317"/>
      <c r="YZ196" s="381"/>
      <c r="ZA196" s="381"/>
      <c r="ZB196" s="381"/>
      <c r="ZC196" s="318"/>
      <c r="ZD196" s="318"/>
      <c r="ZE196" s="318"/>
      <c r="ZF196" s="381"/>
      <c r="ZG196" s="318"/>
      <c r="ZH196" s="318"/>
      <c r="ZI196" s="318"/>
      <c r="ZJ196" s="318"/>
      <c r="ZK196" s="381"/>
      <c r="ZL196" s="316"/>
      <c r="ZM196" s="316"/>
      <c r="ZN196" s="316"/>
      <c r="ZO196" s="317"/>
      <c r="ZP196" s="381"/>
      <c r="ZQ196" s="381"/>
      <c r="ZR196" s="381"/>
      <c r="ZS196" s="318"/>
      <c r="ZT196" s="318"/>
      <c r="ZU196" s="318"/>
      <c r="ZV196" s="381"/>
      <c r="ZW196" s="318"/>
      <c r="ZX196" s="318"/>
      <c r="ZY196" s="318"/>
      <c r="ZZ196" s="318"/>
      <c r="AAA196" s="381"/>
      <c r="AAB196" s="316"/>
      <c r="AAC196" s="316"/>
      <c r="AAD196" s="316"/>
      <c r="AAE196" s="317"/>
      <c r="AAF196" s="381"/>
      <c r="AAG196" s="381"/>
      <c r="AAH196" s="381"/>
      <c r="AAI196" s="318"/>
      <c r="AAJ196" s="318"/>
      <c r="AAK196" s="318"/>
      <c r="AAL196" s="381"/>
      <c r="AAM196" s="318"/>
      <c r="AAN196" s="318"/>
      <c r="AAO196" s="318"/>
      <c r="AAP196" s="318"/>
      <c r="AAQ196" s="381"/>
      <c r="AAR196" s="316"/>
      <c r="AAS196" s="316"/>
      <c r="AAT196" s="316"/>
      <c r="AAU196" s="317"/>
      <c r="AAV196" s="381"/>
      <c r="AAW196" s="381"/>
      <c r="AAX196" s="381"/>
      <c r="AAY196" s="318"/>
      <c r="AAZ196" s="318"/>
      <c r="ABA196" s="318"/>
      <c r="ABB196" s="381"/>
      <c r="ABC196" s="318"/>
      <c r="ABD196" s="318"/>
      <c r="ABE196" s="318"/>
      <c r="ABF196" s="318"/>
      <c r="ABG196" s="381"/>
      <c r="ABH196" s="316"/>
      <c r="ABI196" s="316"/>
      <c r="ABJ196" s="316"/>
      <c r="ABK196" s="317"/>
      <c r="ABL196" s="381"/>
      <c r="ABM196" s="381"/>
      <c r="ABN196" s="381"/>
      <c r="ABO196" s="318"/>
      <c r="ABP196" s="318"/>
      <c r="ABQ196" s="318"/>
      <c r="ABR196" s="381"/>
      <c r="ABS196" s="318"/>
      <c r="ABT196" s="318"/>
      <c r="ABU196" s="318"/>
      <c r="ABV196" s="318"/>
      <c r="ABW196" s="381"/>
      <c r="ABX196" s="316"/>
      <c r="ABY196" s="316"/>
      <c r="ABZ196" s="316"/>
      <c r="ACA196" s="317"/>
      <c r="ACB196" s="381"/>
      <c r="ACC196" s="381"/>
      <c r="ACD196" s="381"/>
      <c r="ACE196" s="318"/>
      <c r="ACF196" s="318"/>
      <c r="ACG196" s="318"/>
      <c r="ACH196" s="381"/>
      <c r="ACI196" s="318"/>
      <c r="ACJ196" s="318"/>
      <c r="ACK196" s="318"/>
      <c r="ACL196" s="318"/>
      <c r="ACM196" s="381"/>
      <c r="ACN196" s="316"/>
      <c r="ACO196" s="316"/>
      <c r="ACP196" s="316"/>
      <c r="ACQ196" s="317"/>
      <c r="ACR196" s="381"/>
      <c r="ACS196" s="381"/>
      <c r="ACT196" s="381"/>
      <c r="ACU196" s="318"/>
      <c r="ACV196" s="318"/>
      <c r="ACW196" s="318"/>
      <c r="ACX196" s="381"/>
      <c r="ACY196" s="318"/>
      <c r="ACZ196" s="318"/>
      <c r="ADA196" s="318"/>
      <c r="ADB196" s="318"/>
      <c r="ADC196" s="381"/>
      <c r="ADD196" s="316"/>
      <c r="ADE196" s="316"/>
      <c r="ADF196" s="316"/>
      <c r="ADG196" s="317"/>
      <c r="ADH196" s="381"/>
      <c r="ADI196" s="381"/>
      <c r="ADJ196" s="381"/>
      <c r="ADK196" s="318"/>
      <c r="ADL196" s="318"/>
      <c r="ADM196" s="318"/>
      <c r="ADN196" s="381"/>
      <c r="ADO196" s="318"/>
      <c r="ADP196" s="318"/>
      <c r="ADQ196" s="318"/>
      <c r="ADR196" s="318"/>
      <c r="ADS196" s="381"/>
      <c r="ADT196" s="316"/>
      <c r="ADU196" s="316"/>
      <c r="ADV196" s="316"/>
      <c r="ADW196" s="317"/>
      <c r="ADX196" s="381"/>
      <c r="ADY196" s="381"/>
      <c r="ADZ196" s="381"/>
      <c r="AEA196" s="318"/>
      <c r="AEB196" s="318"/>
      <c r="AEC196" s="318"/>
      <c r="AED196" s="381"/>
      <c r="AEE196" s="318"/>
      <c r="AEF196" s="318"/>
      <c r="AEG196" s="318"/>
      <c r="AEH196" s="318"/>
      <c r="AEI196" s="381"/>
      <c r="AEJ196" s="316"/>
      <c r="AEK196" s="316"/>
      <c r="AEL196" s="316"/>
      <c r="AEM196" s="317"/>
      <c r="AEN196" s="381"/>
      <c r="AEO196" s="381"/>
      <c r="AEP196" s="381"/>
      <c r="AEQ196" s="318"/>
      <c r="AER196" s="318"/>
      <c r="AES196" s="318"/>
      <c r="AET196" s="381"/>
      <c r="AEU196" s="318"/>
      <c r="AEV196" s="318"/>
      <c r="AEW196" s="318"/>
      <c r="AEX196" s="318"/>
      <c r="AEY196" s="381"/>
      <c r="AEZ196" s="316"/>
      <c r="AFA196" s="316"/>
      <c r="AFB196" s="316"/>
      <c r="AFC196" s="317"/>
      <c r="AFD196" s="381"/>
      <c r="AFE196" s="381"/>
      <c r="AFF196" s="381"/>
      <c r="AFG196" s="318"/>
      <c r="AFH196" s="318"/>
      <c r="AFI196" s="318"/>
      <c r="AFJ196" s="381"/>
      <c r="AFK196" s="318"/>
      <c r="AFL196" s="318"/>
      <c r="AFM196" s="318"/>
      <c r="AFN196" s="318"/>
      <c r="AFO196" s="381"/>
      <c r="AFP196" s="316"/>
      <c r="AFQ196" s="316"/>
      <c r="AFR196" s="316"/>
      <c r="AFS196" s="317"/>
      <c r="AFT196" s="381"/>
      <c r="AFU196" s="381"/>
      <c r="AFV196" s="381"/>
      <c r="AFW196" s="318"/>
      <c r="AFX196" s="318"/>
      <c r="AFY196" s="318"/>
      <c r="AFZ196" s="381"/>
      <c r="AGA196" s="318"/>
      <c r="AGB196" s="318"/>
      <c r="AGC196" s="318"/>
      <c r="AGD196" s="318"/>
      <c r="AGE196" s="381"/>
      <c r="AGF196" s="316"/>
      <c r="AGG196" s="316"/>
      <c r="AGH196" s="316"/>
      <c r="AGI196" s="317"/>
      <c r="AGJ196" s="381"/>
      <c r="AGK196" s="381"/>
      <c r="AGL196" s="381"/>
      <c r="AGM196" s="318"/>
      <c r="AGN196" s="318"/>
      <c r="AGO196" s="318"/>
      <c r="AGP196" s="381"/>
      <c r="AGQ196" s="318"/>
      <c r="AGR196" s="318"/>
      <c r="AGS196" s="318"/>
      <c r="AGT196" s="318"/>
      <c r="AGU196" s="381"/>
      <c r="AGV196" s="316"/>
      <c r="AGW196" s="316"/>
      <c r="AGX196" s="316"/>
      <c r="AGY196" s="317"/>
      <c r="AGZ196" s="381"/>
      <c r="AHA196" s="381"/>
      <c r="AHB196" s="381"/>
      <c r="AHC196" s="318"/>
      <c r="AHD196" s="318"/>
      <c r="AHE196" s="318"/>
      <c r="AHF196" s="381"/>
      <c r="AHG196" s="318"/>
      <c r="AHH196" s="318"/>
      <c r="AHI196" s="318"/>
      <c r="AHJ196" s="318"/>
      <c r="AHK196" s="381"/>
      <c r="AHL196" s="316"/>
      <c r="AHM196" s="316"/>
      <c r="AHN196" s="316"/>
      <c r="AHO196" s="317"/>
      <c r="AHP196" s="381"/>
      <c r="AHQ196" s="381"/>
      <c r="AHR196" s="381"/>
      <c r="AHS196" s="318"/>
      <c r="AHT196" s="318"/>
      <c r="AHU196" s="318"/>
      <c r="AHV196" s="381"/>
      <c r="AHW196" s="318"/>
      <c r="AHX196" s="318"/>
      <c r="AHY196" s="318"/>
      <c r="AHZ196" s="318"/>
      <c r="AIA196" s="381"/>
      <c r="AIB196" s="316"/>
      <c r="AIC196" s="316"/>
      <c r="AID196" s="316"/>
      <c r="AIE196" s="317"/>
      <c r="AIF196" s="381"/>
      <c r="AIG196" s="381"/>
      <c r="AIH196" s="381"/>
      <c r="AII196" s="318"/>
      <c r="AIJ196" s="318"/>
      <c r="AIK196" s="318"/>
      <c r="AIL196" s="381"/>
      <c r="AIM196" s="318"/>
      <c r="AIN196" s="318"/>
      <c r="AIO196" s="318"/>
      <c r="AIP196" s="318"/>
      <c r="AIQ196" s="381"/>
      <c r="AIR196" s="316"/>
      <c r="AIS196" s="316"/>
      <c r="AIT196" s="316"/>
      <c r="AIU196" s="317"/>
      <c r="AIV196" s="381"/>
      <c r="AIW196" s="381"/>
      <c r="AIX196" s="381"/>
      <c r="AIY196" s="318"/>
      <c r="AIZ196" s="318"/>
      <c r="AJA196" s="318"/>
      <c r="AJB196" s="381"/>
      <c r="AJC196" s="318"/>
      <c r="AJD196" s="318"/>
      <c r="AJE196" s="318"/>
      <c r="AJF196" s="318"/>
      <c r="AJG196" s="381"/>
      <c r="AJH196" s="316"/>
      <c r="AJI196" s="316"/>
      <c r="AJJ196" s="316"/>
      <c r="AJK196" s="317"/>
      <c r="AJL196" s="381"/>
      <c r="AJM196" s="381"/>
      <c r="AJN196" s="381"/>
      <c r="AJO196" s="318"/>
      <c r="AJP196" s="318"/>
      <c r="AJQ196" s="318"/>
      <c r="AJR196" s="381"/>
      <c r="AJS196" s="318"/>
      <c r="AJT196" s="318"/>
      <c r="AJU196" s="318"/>
      <c r="AJV196" s="318"/>
      <c r="AJW196" s="381"/>
      <c r="AJX196" s="316"/>
      <c r="AJY196" s="316"/>
      <c r="AJZ196" s="316"/>
      <c r="AKA196" s="317"/>
      <c r="AKB196" s="381"/>
      <c r="AKC196" s="381"/>
      <c r="AKD196" s="381"/>
      <c r="AKE196" s="318"/>
      <c r="AKF196" s="318"/>
      <c r="AKG196" s="318"/>
      <c r="AKH196" s="381"/>
      <c r="AKI196" s="318"/>
      <c r="AKJ196" s="318"/>
      <c r="AKK196" s="318"/>
      <c r="AKL196" s="318"/>
      <c r="AKM196" s="381"/>
      <c r="AKN196" s="316"/>
      <c r="AKO196" s="316"/>
      <c r="AKP196" s="316"/>
      <c r="AKQ196" s="317"/>
      <c r="AKR196" s="381"/>
      <c r="AKS196" s="381"/>
      <c r="AKT196" s="381"/>
      <c r="AKU196" s="318"/>
      <c r="AKV196" s="318"/>
      <c r="AKW196" s="318"/>
      <c r="AKX196" s="381"/>
      <c r="AKY196" s="318"/>
      <c r="AKZ196" s="318"/>
      <c r="ALA196" s="318"/>
      <c r="ALB196" s="318"/>
      <c r="ALC196" s="381"/>
      <c r="ALD196" s="316"/>
      <c r="ALE196" s="316"/>
      <c r="ALF196" s="316"/>
      <c r="ALG196" s="317"/>
      <c r="ALH196" s="381"/>
      <c r="ALI196" s="381"/>
      <c r="ALJ196" s="381"/>
      <c r="ALK196" s="318"/>
      <c r="ALL196" s="318"/>
      <c r="ALM196" s="318"/>
      <c r="ALN196" s="381"/>
      <c r="ALO196" s="318"/>
      <c r="ALP196" s="318"/>
      <c r="ALQ196" s="318"/>
      <c r="ALR196" s="318"/>
      <c r="ALS196" s="381"/>
      <c r="ALT196" s="316"/>
      <c r="ALU196" s="316"/>
      <c r="ALV196" s="316"/>
      <c r="ALW196" s="317"/>
      <c r="ALX196" s="381"/>
      <c r="ALY196" s="381"/>
      <c r="ALZ196" s="381"/>
      <c r="AMA196" s="318"/>
      <c r="AMB196" s="318"/>
      <c r="AMC196" s="318"/>
      <c r="AMD196" s="381"/>
      <c r="AME196" s="318"/>
      <c r="AMF196" s="318"/>
      <c r="AMG196" s="318"/>
      <c r="AMH196" s="318"/>
      <c r="AMI196" s="381"/>
      <c r="AMJ196" s="316"/>
      <c r="AMK196" s="316"/>
      <c r="AML196" s="316"/>
      <c r="AMM196" s="317"/>
      <c r="AMN196" s="381"/>
      <c r="AMO196" s="381"/>
      <c r="AMP196" s="381"/>
      <c r="AMQ196" s="318"/>
      <c r="AMR196" s="318"/>
      <c r="AMS196" s="318"/>
      <c r="AMT196" s="381"/>
      <c r="AMU196" s="318"/>
      <c r="AMV196" s="318"/>
      <c r="AMW196" s="318"/>
      <c r="AMX196" s="318"/>
      <c r="AMY196" s="381"/>
      <c r="AMZ196" s="316"/>
      <c r="ANA196" s="316"/>
      <c r="ANB196" s="316"/>
      <c r="ANC196" s="317"/>
      <c r="AND196" s="381"/>
      <c r="ANE196" s="381"/>
      <c r="ANF196" s="381"/>
      <c r="ANG196" s="318"/>
      <c r="ANH196" s="318"/>
      <c r="ANI196" s="318"/>
      <c r="ANJ196" s="381"/>
      <c r="ANK196" s="318"/>
      <c r="ANL196" s="318"/>
      <c r="ANM196" s="318"/>
      <c r="ANN196" s="318"/>
      <c r="ANO196" s="381"/>
      <c r="ANP196" s="316"/>
      <c r="ANQ196" s="316"/>
      <c r="ANR196" s="316"/>
      <c r="ANS196" s="317"/>
      <c r="ANT196" s="381"/>
      <c r="ANU196" s="381"/>
      <c r="ANV196" s="381"/>
      <c r="ANW196" s="318"/>
      <c r="ANX196" s="318"/>
      <c r="ANY196" s="318"/>
      <c r="ANZ196" s="381"/>
      <c r="AOA196" s="318"/>
      <c r="AOB196" s="318"/>
      <c r="AOC196" s="318"/>
      <c r="AOD196" s="318"/>
      <c r="AOE196" s="381"/>
      <c r="AOF196" s="316"/>
      <c r="AOG196" s="316"/>
      <c r="AOH196" s="316"/>
      <c r="AOI196" s="317"/>
      <c r="AOJ196" s="381"/>
      <c r="AOK196" s="381"/>
      <c r="AOL196" s="381"/>
      <c r="AOM196" s="318"/>
      <c r="AON196" s="318"/>
      <c r="AOO196" s="318"/>
      <c r="AOP196" s="381"/>
      <c r="AOQ196" s="318"/>
      <c r="AOR196" s="318"/>
      <c r="AOS196" s="318"/>
      <c r="AOT196" s="318"/>
      <c r="AOU196" s="381"/>
      <c r="AOV196" s="316"/>
      <c r="AOW196" s="316"/>
      <c r="AOX196" s="316"/>
      <c r="AOY196" s="317"/>
      <c r="AOZ196" s="381"/>
      <c r="APA196" s="381"/>
      <c r="APB196" s="381"/>
      <c r="APC196" s="318"/>
      <c r="APD196" s="318"/>
      <c r="APE196" s="318"/>
      <c r="APF196" s="381"/>
      <c r="APG196" s="318"/>
      <c r="APH196" s="318"/>
      <c r="API196" s="318"/>
      <c r="APJ196" s="318"/>
      <c r="APK196" s="381"/>
      <c r="APL196" s="316"/>
      <c r="APM196" s="316"/>
      <c r="APN196" s="316"/>
      <c r="APO196" s="317"/>
      <c r="APP196" s="381"/>
      <c r="APQ196" s="381"/>
      <c r="APR196" s="381"/>
      <c r="APS196" s="318"/>
      <c r="APT196" s="318"/>
      <c r="APU196" s="318"/>
      <c r="APV196" s="381"/>
      <c r="APW196" s="318"/>
      <c r="APX196" s="318"/>
      <c r="APY196" s="318"/>
      <c r="APZ196" s="318"/>
      <c r="AQA196" s="381"/>
      <c r="AQB196" s="316"/>
      <c r="AQC196" s="316"/>
      <c r="AQD196" s="316"/>
      <c r="AQE196" s="317"/>
      <c r="AQF196" s="381"/>
      <c r="AQG196" s="381"/>
      <c r="AQH196" s="381"/>
      <c r="AQI196" s="318"/>
      <c r="AQJ196" s="318"/>
      <c r="AQK196" s="318"/>
      <c r="AQL196" s="381"/>
      <c r="AQM196" s="318"/>
      <c r="AQN196" s="318"/>
      <c r="AQO196" s="318"/>
      <c r="AQP196" s="318"/>
      <c r="AQQ196" s="381"/>
      <c r="AQR196" s="316"/>
      <c r="AQS196" s="316"/>
      <c r="AQT196" s="316"/>
      <c r="AQU196" s="317"/>
      <c r="AQV196" s="381"/>
      <c r="AQW196" s="381"/>
      <c r="AQX196" s="381"/>
      <c r="AQY196" s="318"/>
      <c r="AQZ196" s="318"/>
      <c r="ARA196" s="318"/>
      <c r="ARB196" s="381"/>
      <c r="ARC196" s="318"/>
      <c r="ARD196" s="318"/>
      <c r="ARE196" s="318"/>
      <c r="ARF196" s="318"/>
      <c r="ARG196" s="381"/>
      <c r="ARH196" s="316"/>
      <c r="ARI196" s="316"/>
      <c r="ARJ196" s="316"/>
      <c r="ARK196" s="317"/>
      <c r="ARL196" s="381"/>
      <c r="ARM196" s="381"/>
      <c r="ARN196" s="381"/>
      <c r="ARO196" s="318"/>
      <c r="ARP196" s="318"/>
      <c r="ARQ196" s="318"/>
      <c r="ARR196" s="381"/>
      <c r="ARS196" s="318"/>
      <c r="ART196" s="318"/>
      <c r="ARU196" s="318"/>
      <c r="ARV196" s="318"/>
      <c r="ARW196" s="381"/>
      <c r="ARX196" s="316"/>
      <c r="ARY196" s="316"/>
      <c r="ARZ196" s="316"/>
      <c r="ASA196" s="317"/>
      <c r="ASB196" s="381"/>
      <c r="ASC196" s="381"/>
      <c r="ASD196" s="381"/>
      <c r="ASE196" s="318"/>
      <c r="ASF196" s="318"/>
      <c r="ASG196" s="318"/>
      <c r="ASH196" s="381"/>
      <c r="ASI196" s="318"/>
      <c r="ASJ196" s="318"/>
      <c r="ASK196" s="318"/>
      <c r="ASL196" s="318"/>
      <c r="ASM196" s="381"/>
      <c r="ASN196" s="316"/>
      <c r="ASO196" s="316"/>
      <c r="ASP196" s="316"/>
      <c r="ASQ196" s="317"/>
      <c r="ASR196" s="381"/>
      <c r="ASS196" s="381"/>
      <c r="AST196" s="381"/>
      <c r="ASU196" s="318"/>
      <c r="ASV196" s="318"/>
      <c r="ASW196" s="318"/>
      <c r="ASX196" s="381"/>
      <c r="ASY196" s="318"/>
      <c r="ASZ196" s="318"/>
      <c r="ATA196" s="318"/>
      <c r="ATB196" s="318"/>
      <c r="ATC196" s="381"/>
      <c r="ATD196" s="316"/>
      <c r="ATE196" s="316"/>
      <c r="ATF196" s="316"/>
      <c r="ATG196" s="317"/>
      <c r="ATH196" s="381"/>
      <c r="ATI196" s="381"/>
      <c r="ATJ196" s="381"/>
      <c r="ATK196" s="318"/>
      <c r="ATL196" s="318"/>
      <c r="ATM196" s="318"/>
      <c r="ATN196" s="381"/>
      <c r="ATO196" s="318"/>
      <c r="ATP196" s="318"/>
      <c r="ATQ196" s="318"/>
      <c r="ATR196" s="318"/>
      <c r="ATS196" s="381"/>
      <c r="ATT196" s="316"/>
      <c r="ATU196" s="316"/>
      <c r="ATV196" s="316"/>
      <c r="ATW196" s="317"/>
      <c r="ATX196" s="381"/>
      <c r="ATY196" s="381"/>
      <c r="ATZ196" s="381"/>
      <c r="AUA196" s="318"/>
      <c r="AUB196" s="318"/>
      <c r="AUC196" s="318"/>
      <c r="AUD196" s="381"/>
      <c r="AUE196" s="318"/>
      <c r="AUF196" s="318"/>
      <c r="AUG196" s="318"/>
      <c r="AUH196" s="318"/>
      <c r="AUI196" s="381"/>
      <c r="AUJ196" s="316"/>
      <c r="AUK196" s="316"/>
      <c r="AUL196" s="316"/>
      <c r="AUM196" s="317"/>
      <c r="AUN196" s="381"/>
      <c r="AUO196" s="381"/>
      <c r="AUP196" s="381"/>
      <c r="AUQ196" s="318"/>
      <c r="AUR196" s="318"/>
      <c r="AUS196" s="318"/>
      <c r="AUT196" s="381"/>
      <c r="AUU196" s="318"/>
      <c r="AUV196" s="318"/>
      <c r="AUW196" s="318"/>
      <c r="AUX196" s="318"/>
      <c r="AUY196" s="381"/>
      <c r="AUZ196" s="316"/>
      <c r="AVA196" s="316"/>
      <c r="AVB196" s="316"/>
      <c r="AVC196" s="317"/>
      <c r="AVD196" s="381"/>
      <c r="AVE196" s="381"/>
      <c r="AVF196" s="381"/>
      <c r="AVG196" s="318"/>
      <c r="AVH196" s="318"/>
      <c r="AVI196" s="318"/>
      <c r="AVJ196" s="381"/>
      <c r="AVK196" s="318"/>
      <c r="AVL196" s="318"/>
      <c r="AVM196" s="318"/>
      <c r="AVN196" s="318"/>
      <c r="AVO196" s="381"/>
      <c r="AVP196" s="316"/>
      <c r="AVQ196" s="316"/>
      <c r="AVR196" s="316"/>
      <c r="AVS196" s="317"/>
      <c r="AVT196" s="381"/>
      <c r="AVU196" s="381"/>
      <c r="AVV196" s="381"/>
      <c r="AVW196" s="318"/>
      <c r="AVX196" s="318"/>
      <c r="AVY196" s="318"/>
      <c r="AVZ196" s="381"/>
      <c r="AWA196" s="318"/>
      <c r="AWB196" s="318"/>
      <c r="AWC196" s="318"/>
      <c r="AWD196" s="318"/>
      <c r="AWE196" s="381"/>
      <c r="AWF196" s="316"/>
      <c r="AWG196" s="316"/>
      <c r="AWH196" s="316"/>
      <c r="AWI196" s="317"/>
      <c r="AWJ196" s="381"/>
      <c r="AWK196" s="381"/>
      <c r="AWL196" s="381"/>
      <c r="AWM196" s="318"/>
      <c r="AWN196" s="318"/>
      <c r="AWO196" s="318"/>
      <c r="AWP196" s="381"/>
      <c r="AWQ196" s="318"/>
      <c r="AWR196" s="318"/>
      <c r="AWS196" s="318"/>
      <c r="AWT196" s="318"/>
      <c r="AWU196" s="381"/>
      <c r="AWV196" s="316"/>
      <c r="AWW196" s="316"/>
      <c r="AWX196" s="316"/>
      <c r="AWY196" s="317"/>
      <c r="AWZ196" s="381"/>
      <c r="AXA196" s="381"/>
      <c r="AXB196" s="381"/>
      <c r="AXC196" s="318"/>
      <c r="AXD196" s="318"/>
      <c r="AXE196" s="318"/>
      <c r="AXF196" s="381"/>
      <c r="AXG196" s="318"/>
      <c r="AXH196" s="318"/>
      <c r="AXI196" s="318"/>
      <c r="AXJ196" s="318"/>
      <c r="AXK196" s="381"/>
      <c r="AXL196" s="316"/>
      <c r="AXM196" s="316"/>
      <c r="AXN196" s="316"/>
      <c r="AXO196" s="317"/>
      <c r="AXP196" s="381"/>
      <c r="AXQ196" s="381"/>
      <c r="AXR196" s="381"/>
      <c r="AXS196" s="318"/>
      <c r="AXT196" s="318"/>
      <c r="AXU196" s="318"/>
      <c r="AXV196" s="381"/>
      <c r="AXW196" s="318"/>
      <c r="AXX196" s="318"/>
      <c r="AXY196" s="318"/>
      <c r="AXZ196" s="318"/>
      <c r="AYA196" s="381"/>
      <c r="AYB196" s="316"/>
      <c r="AYC196" s="316"/>
      <c r="AYD196" s="316"/>
      <c r="AYE196" s="317"/>
      <c r="AYF196" s="381"/>
      <c r="AYG196" s="381"/>
      <c r="AYH196" s="381"/>
      <c r="AYI196" s="318"/>
      <c r="AYJ196" s="318"/>
      <c r="AYK196" s="318"/>
      <c r="AYL196" s="381"/>
      <c r="AYM196" s="318"/>
      <c r="AYN196" s="318"/>
      <c r="AYO196" s="318"/>
      <c r="AYP196" s="318"/>
      <c r="AYQ196" s="381"/>
      <c r="AYR196" s="316"/>
      <c r="AYS196" s="316"/>
      <c r="AYT196" s="316"/>
      <c r="AYU196" s="317"/>
      <c r="AYV196" s="381"/>
      <c r="AYW196" s="381"/>
      <c r="AYX196" s="381"/>
      <c r="AYY196" s="318"/>
      <c r="AYZ196" s="318"/>
      <c r="AZA196" s="318"/>
      <c r="AZB196" s="381"/>
      <c r="AZC196" s="318"/>
      <c r="AZD196" s="318"/>
      <c r="AZE196" s="318"/>
      <c r="AZF196" s="318"/>
      <c r="AZG196" s="381"/>
      <c r="AZH196" s="316"/>
      <c r="AZI196" s="316"/>
      <c r="AZJ196" s="316"/>
      <c r="AZK196" s="317"/>
      <c r="AZL196" s="381"/>
      <c r="AZM196" s="381"/>
      <c r="AZN196" s="381"/>
      <c r="AZO196" s="318"/>
      <c r="AZP196" s="318"/>
      <c r="AZQ196" s="318"/>
      <c r="AZR196" s="381"/>
      <c r="AZS196" s="318"/>
      <c r="AZT196" s="318"/>
      <c r="AZU196" s="318"/>
      <c r="AZV196" s="318"/>
      <c r="AZW196" s="381"/>
      <c r="AZX196" s="316"/>
      <c r="AZY196" s="316"/>
      <c r="AZZ196" s="316"/>
      <c r="BAA196" s="317"/>
      <c r="BAB196" s="381"/>
      <c r="BAC196" s="381"/>
      <c r="BAD196" s="381"/>
      <c r="BAE196" s="318"/>
      <c r="BAF196" s="318"/>
      <c r="BAG196" s="318"/>
      <c r="BAH196" s="381"/>
      <c r="BAI196" s="318"/>
      <c r="BAJ196" s="318"/>
      <c r="BAK196" s="318"/>
      <c r="BAL196" s="318"/>
      <c r="BAM196" s="381"/>
      <c r="BAN196" s="316"/>
      <c r="BAO196" s="316"/>
      <c r="BAP196" s="316"/>
      <c r="BAQ196" s="317"/>
      <c r="BAR196" s="381"/>
      <c r="BAS196" s="381"/>
      <c r="BAT196" s="381"/>
      <c r="BAU196" s="318"/>
      <c r="BAV196" s="318"/>
      <c r="BAW196" s="318"/>
      <c r="BAX196" s="381"/>
      <c r="BAY196" s="318"/>
      <c r="BAZ196" s="318"/>
      <c r="BBA196" s="318"/>
      <c r="BBB196" s="318"/>
      <c r="BBC196" s="381"/>
      <c r="BBD196" s="316"/>
      <c r="BBE196" s="316"/>
      <c r="BBF196" s="316"/>
      <c r="BBG196" s="317"/>
      <c r="BBH196" s="381"/>
      <c r="BBI196" s="381"/>
      <c r="BBJ196" s="381"/>
      <c r="BBK196" s="318"/>
      <c r="BBL196" s="318"/>
      <c r="BBM196" s="318"/>
      <c r="BBN196" s="381"/>
      <c r="BBO196" s="318"/>
      <c r="BBP196" s="318"/>
      <c r="BBQ196" s="318"/>
      <c r="BBR196" s="318"/>
      <c r="BBS196" s="381"/>
      <c r="BBT196" s="316"/>
      <c r="BBU196" s="316"/>
      <c r="BBV196" s="316"/>
      <c r="BBW196" s="317"/>
      <c r="BBX196" s="381"/>
      <c r="BBY196" s="381"/>
      <c r="BBZ196" s="381"/>
      <c r="BCA196" s="318"/>
      <c r="BCB196" s="318"/>
      <c r="BCC196" s="318"/>
      <c r="BCD196" s="381"/>
      <c r="BCE196" s="318"/>
      <c r="BCF196" s="318"/>
      <c r="BCG196" s="318"/>
      <c r="BCH196" s="318"/>
      <c r="BCI196" s="381"/>
      <c r="BCJ196" s="316"/>
      <c r="BCK196" s="316"/>
      <c r="BCL196" s="316"/>
      <c r="BCM196" s="317"/>
      <c r="BCN196" s="381"/>
      <c r="BCO196" s="381"/>
      <c r="BCP196" s="381"/>
      <c r="BCQ196" s="318"/>
      <c r="BCR196" s="318"/>
      <c r="BCS196" s="318"/>
      <c r="BCT196" s="381"/>
      <c r="BCU196" s="318"/>
      <c r="BCV196" s="318"/>
      <c r="BCW196" s="318"/>
      <c r="BCX196" s="318"/>
      <c r="BCY196" s="381"/>
      <c r="BCZ196" s="316"/>
      <c r="BDA196" s="316"/>
      <c r="BDB196" s="316"/>
      <c r="BDC196" s="317"/>
      <c r="BDD196" s="381"/>
      <c r="BDE196" s="381"/>
      <c r="BDF196" s="381"/>
      <c r="BDG196" s="318"/>
      <c r="BDH196" s="318"/>
      <c r="BDI196" s="318"/>
      <c r="BDJ196" s="381"/>
      <c r="BDK196" s="318"/>
      <c r="BDL196" s="318"/>
      <c r="BDM196" s="318"/>
      <c r="BDN196" s="318"/>
      <c r="BDO196" s="381"/>
      <c r="BDP196" s="316"/>
      <c r="BDQ196" s="316"/>
      <c r="BDR196" s="316"/>
      <c r="BDS196" s="317"/>
      <c r="BDT196" s="381"/>
      <c r="BDU196" s="381"/>
      <c r="BDV196" s="381"/>
      <c r="BDW196" s="318"/>
      <c r="BDX196" s="318"/>
      <c r="BDY196" s="318"/>
      <c r="BDZ196" s="381"/>
      <c r="BEA196" s="318"/>
      <c r="BEB196" s="318"/>
      <c r="BEC196" s="318"/>
      <c r="BED196" s="318"/>
      <c r="BEE196" s="381"/>
      <c r="BEF196" s="316"/>
      <c r="BEG196" s="316"/>
      <c r="BEH196" s="316"/>
      <c r="BEI196" s="317"/>
      <c r="BEJ196" s="381"/>
      <c r="BEK196" s="381"/>
      <c r="BEL196" s="381"/>
      <c r="BEM196" s="318"/>
      <c r="BEN196" s="318"/>
      <c r="BEO196" s="318"/>
      <c r="BEP196" s="381"/>
      <c r="BEQ196" s="318"/>
      <c r="BER196" s="318"/>
      <c r="BES196" s="318"/>
      <c r="BET196" s="318"/>
      <c r="BEU196" s="381"/>
      <c r="BEV196" s="316"/>
      <c r="BEW196" s="316"/>
      <c r="BEX196" s="316"/>
      <c r="BEY196" s="317"/>
      <c r="BEZ196" s="381"/>
      <c r="BFA196" s="381"/>
      <c r="BFB196" s="381"/>
      <c r="BFC196" s="318"/>
      <c r="BFD196" s="318"/>
      <c r="BFE196" s="318"/>
      <c r="BFF196" s="381"/>
      <c r="BFG196" s="318"/>
      <c r="BFH196" s="318"/>
      <c r="BFI196" s="318"/>
      <c r="BFJ196" s="318"/>
      <c r="BFK196" s="381"/>
      <c r="BFL196" s="316"/>
      <c r="BFM196" s="316"/>
      <c r="BFN196" s="316"/>
      <c r="BFO196" s="317"/>
      <c r="BFP196" s="381"/>
      <c r="BFQ196" s="381"/>
      <c r="BFR196" s="381"/>
      <c r="BFS196" s="318"/>
      <c r="BFT196" s="318"/>
      <c r="BFU196" s="318"/>
      <c r="BFV196" s="381"/>
      <c r="BFW196" s="318"/>
      <c r="BFX196" s="318"/>
      <c r="BFY196" s="318"/>
      <c r="BFZ196" s="318"/>
      <c r="BGA196" s="381"/>
      <c r="BGB196" s="316"/>
      <c r="BGC196" s="316"/>
      <c r="BGD196" s="316"/>
      <c r="BGE196" s="317"/>
      <c r="BGF196" s="381"/>
      <c r="BGG196" s="381"/>
      <c r="BGH196" s="381"/>
      <c r="BGI196" s="318"/>
      <c r="BGJ196" s="318"/>
      <c r="BGK196" s="318"/>
      <c r="BGL196" s="381"/>
      <c r="BGM196" s="318"/>
      <c r="BGN196" s="318"/>
      <c r="BGO196" s="318"/>
      <c r="BGP196" s="318"/>
      <c r="BGQ196" s="381"/>
      <c r="BGR196" s="316"/>
      <c r="BGS196" s="316"/>
      <c r="BGT196" s="316"/>
      <c r="BGU196" s="317"/>
      <c r="BGV196" s="381"/>
      <c r="BGW196" s="381"/>
      <c r="BGX196" s="381"/>
      <c r="BGY196" s="318"/>
      <c r="BGZ196" s="318"/>
      <c r="BHA196" s="318"/>
      <c r="BHB196" s="381"/>
      <c r="BHC196" s="318"/>
      <c r="BHD196" s="318"/>
      <c r="BHE196" s="318"/>
      <c r="BHF196" s="318"/>
      <c r="BHG196" s="381"/>
      <c r="BHH196" s="316"/>
      <c r="BHI196" s="316"/>
      <c r="BHJ196" s="316"/>
      <c r="BHK196" s="317"/>
      <c r="BHL196" s="381"/>
      <c r="BHM196" s="381"/>
      <c r="BHN196" s="381"/>
      <c r="BHO196" s="318"/>
      <c r="BHP196" s="318"/>
      <c r="BHQ196" s="318"/>
      <c r="BHR196" s="381"/>
      <c r="BHS196" s="318"/>
      <c r="BHT196" s="318"/>
      <c r="BHU196" s="318"/>
      <c r="BHV196" s="318"/>
      <c r="BHW196" s="381"/>
      <c r="BHX196" s="316"/>
      <c r="BHY196" s="316"/>
      <c r="BHZ196" s="316"/>
      <c r="BIA196" s="317"/>
      <c r="BIB196" s="381"/>
      <c r="BIC196" s="381"/>
      <c r="BID196" s="381"/>
      <c r="BIE196" s="318"/>
      <c r="BIF196" s="318"/>
      <c r="BIG196" s="318"/>
      <c r="BIH196" s="381"/>
      <c r="BII196" s="318"/>
      <c r="BIJ196" s="318"/>
      <c r="BIK196" s="318"/>
      <c r="BIL196" s="318"/>
      <c r="BIM196" s="381"/>
      <c r="BIN196" s="316"/>
      <c r="BIO196" s="316"/>
      <c r="BIP196" s="316"/>
      <c r="BIQ196" s="317"/>
      <c r="BIR196" s="381"/>
      <c r="BIS196" s="381"/>
      <c r="BIT196" s="381"/>
      <c r="BIU196" s="318"/>
      <c r="BIV196" s="318"/>
      <c r="BIW196" s="318"/>
      <c r="BIX196" s="381"/>
      <c r="BIY196" s="318"/>
      <c r="BIZ196" s="318"/>
      <c r="BJA196" s="318"/>
      <c r="BJB196" s="318"/>
      <c r="BJC196" s="381"/>
      <c r="BJD196" s="316"/>
      <c r="BJE196" s="316"/>
      <c r="BJF196" s="316"/>
      <c r="BJG196" s="317"/>
      <c r="BJH196" s="381"/>
      <c r="BJI196" s="381"/>
      <c r="BJJ196" s="381"/>
      <c r="BJK196" s="318"/>
      <c r="BJL196" s="318"/>
      <c r="BJM196" s="318"/>
      <c r="BJN196" s="381"/>
      <c r="BJO196" s="318"/>
      <c r="BJP196" s="318"/>
      <c r="BJQ196" s="318"/>
      <c r="BJR196" s="318"/>
      <c r="BJS196" s="381"/>
      <c r="BJT196" s="316"/>
      <c r="BJU196" s="316"/>
      <c r="BJV196" s="316"/>
      <c r="BJW196" s="317"/>
      <c r="BJX196" s="381"/>
      <c r="BJY196" s="381"/>
      <c r="BJZ196" s="381"/>
      <c r="BKA196" s="318"/>
      <c r="BKB196" s="318"/>
      <c r="BKC196" s="318"/>
      <c r="BKD196" s="381"/>
      <c r="BKE196" s="318"/>
      <c r="BKF196" s="318"/>
      <c r="BKG196" s="318"/>
      <c r="BKH196" s="318"/>
      <c r="BKI196" s="381"/>
      <c r="BKJ196" s="316"/>
      <c r="BKK196" s="316"/>
      <c r="BKL196" s="316"/>
      <c r="BKM196" s="317"/>
      <c r="BKN196" s="381"/>
      <c r="BKO196" s="381"/>
      <c r="BKP196" s="381"/>
      <c r="BKQ196" s="318"/>
      <c r="BKR196" s="318"/>
      <c r="BKS196" s="318"/>
      <c r="BKT196" s="381"/>
      <c r="BKU196" s="318"/>
      <c r="BKV196" s="318"/>
      <c r="BKW196" s="318"/>
      <c r="BKX196" s="318"/>
      <c r="BKY196" s="381"/>
      <c r="BKZ196" s="316"/>
      <c r="BLA196" s="316"/>
      <c r="BLB196" s="316"/>
      <c r="BLC196" s="317"/>
      <c r="BLD196" s="381"/>
      <c r="BLE196" s="381"/>
      <c r="BLF196" s="381"/>
      <c r="BLG196" s="318"/>
      <c r="BLH196" s="318"/>
      <c r="BLI196" s="318"/>
      <c r="BLJ196" s="381"/>
      <c r="BLK196" s="318"/>
      <c r="BLL196" s="318"/>
      <c r="BLM196" s="318"/>
      <c r="BLN196" s="318"/>
      <c r="BLO196" s="381"/>
      <c r="BLP196" s="316"/>
      <c r="BLQ196" s="316"/>
      <c r="BLR196" s="316"/>
      <c r="BLS196" s="317"/>
      <c r="BLT196" s="381"/>
      <c r="BLU196" s="381"/>
      <c r="BLV196" s="381"/>
      <c r="BLW196" s="318"/>
      <c r="BLX196" s="318"/>
      <c r="BLY196" s="318"/>
      <c r="BLZ196" s="381"/>
      <c r="BMA196" s="318"/>
      <c r="BMB196" s="318"/>
      <c r="BMC196" s="318"/>
      <c r="BMD196" s="318"/>
      <c r="BME196" s="381"/>
      <c r="BMF196" s="316"/>
      <c r="BMG196" s="316"/>
      <c r="BMH196" s="316"/>
      <c r="BMI196" s="317"/>
      <c r="BMJ196" s="381"/>
      <c r="BMK196" s="381"/>
      <c r="BML196" s="381"/>
      <c r="BMM196" s="318"/>
      <c r="BMN196" s="318"/>
      <c r="BMO196" s="318"/>
      <c r="BMP196" s="381"/>
      <c r="BMQ196" s="318"/>
      <c r="BMR196" s="318"/>
      <c r="BMS196" s="318"/>
      <c r="BMT196" s="318"/>
      <c r="BMU196" s="381"/>
      <c r="BMV196" s="316"/>
      <c r="BMW196" s="316"/>
      <c r="BMX196" s="316"/>
      <c r="BMY196" s="317"/>
      <c r="BMZ196" s="381"/>
      <c r="BNA196" s="381"/>
      <c r="BNB196" s="381"/>
      <c r="BNC196" s="318"/>
      <c r="BND196" s="318"/>
      <c r="BNE196" s="318"/>
      <c r="BNF196" s="381"/>
      <c r="BNG196" s="318"/>
      <c r="BNH196" s="318"/>
      <c r="BNI196" s="318"/>
      <c r="BNJ196" s="318"/>
      <c r="BNK196" s="381"/>
      <c r="BNL196" s="316"/>
      <c r="BNM196" s="316"/>
      <c r="BNN196" s="316"/>
      <c r="BNO196" s="317"/>
      <c r="BNP196" s="381"/>
      <c r="BNQ196" s="381"/>
      <c r="BNR196" s="381"/>
      <c r="BNS196" s="318"/>
      <c r="BNT196" s="318"/>
      <c r="BNU196" s="318"/>
      <c r="BNV196" s="381"/>
      <c r="BNW196" s="318"/>
      <c r="BNX196" s="318"/>
      <c r="BNY196" s="318"/>
      <c r="BNZ196" s="318"/>
      <c r="BOA196" s="381"/>
      <c r="BOB196" s="316"/>
      <c r="BOC196" s="316"/>
      <c r="BOD196" s="316"/>
      <c r="BOE196" s="317"/>
      <c r="BOF196" s="381"/>
      <c r="BOG196" s="381"/>
      <c r="BOH196" s="381"/>
      <c r="BOI196" s="318"/>
      <c r="BOJ196" s="318"/>
      <c r="BOK196" s="318"/>
      <c r="BOL196" s="381"/>
      <c r="BOM196" s="318"/>
      <c r="BON196" s="318"/>
      <c r="BOO196" s="318"/>
      <c r="BOP196" s="318"/>
      <c r="BOQ196" s="381"/>
      <c r="BOR196" s="316"/>
      <c r="BOS196" s="316"/>
      <c r="BOT196" s="316"/>
      <c r="BOU196" s="317"/>
      <c r="BOV196" s="381"/>
      <c r="BOW196" s="381"/>
      <c r="BOX196" s="381"/>
      <c r="BOY196" s="318"/>
      <c r="BOZ196" s="318"/>
      <c r="BPA196" s="318"/>
      <c r="BPB196" s="381"/>
      <c r="BPC196" s="318"/>
      <c r="BPD196" s="318"/>
      <c r="BPE196" s="318"/>
      <c r="BPF196" s="318"/>
      <c r="BPG196" s="381"/>
      <c r="BPH196" s="316"/>
      <c r="BPI196" s="316"/>
      <c r="BPJ196" s="316"/>
      <c r="BPK196" s="317"/>
      <c r="BPL196" s="381"/>
      <c r="BPM196" s="381"/>
      <c r="BPN196" s="381"/>
      <c r="BPO196" s="318"/>
      <c r="BPP196" s="318"/>
      <c r="BPQ196" s="318"/>
      <c r="BPR196" s="381"/>
      <c r="BPS196" s="318"/>
      <c r="BPT196" s="318"/>
      <c r="BPU196" s="318"/>
      <c r="BPV196" s="318"/>
      <c r="BPW196" s="381"/>
      <c r="BPX196" s="316"/>
      <c r="BPY196" s="316"/>
      <c r="BPZ196" s="316"/>
      <c r="BQA196" s="317"/>
      <c r="BQB196" s="381"/>
      <c r="BQC196" s="381"/>
      <c r="BQD196" s="381"/>
      <c r="BQE196" s="318"/>
      <c r="BQF196" s="318"/>
      <c r="BQG196" s="318"/>
      <c r="BQH196" s="381"/>
      <c r="BQI196" s="318"/>
      <c r="BQJ196" s="318"/>
      <c r="BQK196" s="318"/>
      <c r="BQL196" s="318"/>
      <c r="BQM196" s="381"/>
      <c r="BQN196" s="316"/>
      <c r="BQO196" s="316"/>
      <c r="BQP196" s="316"/>
      <c r="BQQ196" s="317"/>
      <c r="BQR196" s="381"/>
      <c r="BQS196" s="381"/>
      <c r="BQT196" s="381"/>
      <c r="BQU196" s="318"/>
      <c r="BQV196" s="318"/>
      <c r="BQW196" s="318"/>
      <c r="BQX196" s="381"/>
      <c r="BQY196" s="318"/>
      <c r="BQZ196" s="318"/>
      <c r="BRA196" s="318"/>
      <c r="BRB196" s="318"/>
      <c r="BRC196" s="381"/>
      <c r="BRD196" s="316"/>
      <c r="BRE196" s="316"/>
      <c r="BRF196" s="316"/>
      <c r="BRG196" s="317"/>
      <c r="BRH196" s="381"/>
      <c r="BRI196" s="381"/>
      <c r="BRJ196" s="381"/>
      <c r="BRK196" s="318"/>
      <c r="BRL196" s="318"/>
      <c r="BRM196" s="318"/>
      <c r="BRN196" s="381"/>
      <c r="BRO196" s="318"/>
      <c r="BRP196" s="318"/>
      <c r="BRQ196" s="318"/>
      <c r="BRR196" s="318"/>
      <c r="BRS196" s="381"/>
      <c r="BRT196" s="316"/>
      <c r="BRU196" s="316"/>
      <c r="BRV196" s="316"/>
      <c r="BRW196" s="317"/>
      <c r="BRX196" s="381"/>
      <c r="BRY196" s="381"/>
      <c r="BRZ196" s="381"/>
      <c r="BSA196" s="318"/>
      <c r="BSB196" s="318"/>
      <c r="BSC196" s="318"/>
      <c r="BSD196" s="381"/>
      <c r="BSE196" s="318"/>
      <c r="BSF196" s="318"/>
      <c r="BSG196" s="318"/>
      <c r="BSH196" s="318"/>
      <c r="BSI196" s="381"/>
      <c r="BSJ196" s="316"/>
      <c r="BSK196" s="316"/>
      <c r="BSL196" s="316"/>
      <c r="BSM196" s="317"/>
      <c r="BSN196" s="381"/>
      <c r="BSO196" s="381"/>
      <c r="BSP196" s="381"/>
      <c r="BSQ196" s="318"/>
      <c r="BSR196" s="318"/>
      <c r="BSS196" s="318"/>
      <c r="BST196" s="381"/>
      <c r="BSU196" s="318"/>
      <c r="BSV196" s="318"/>
      <c r="BSW196" s="318"/>
      <c r="BSX196" s="318"/>
      <c r="BSY196" s="381"/>
      <c r="BSZ196" s="316"/>
      <c r="BTA196" s="316"/>
      <c r="BTB196" s="316"/>
      <c r="BTC196" s="317"/>
      <c r="BTD196" s="381"/>
      <c r="BTE196" s="381"/>
      <c r="BTF196" s="381"/>
      <c r="BTG196" s="318"/>
      <c r="BTH196" s="318"/>
      <c r="BTI196" s="318"/>
      <c r="BTJ196" s="381"/>
      <c r="BTK196" s="318"/>
      <c r="BTL196" s="318"/>
      <c r="BTM196" s="318"/>
      <c r="BTN196" s="318"/>
      <c r="BTO196" s="381"/>
      <c r="BTP196" s="316"/>
      <c r="BTQ196" s="316"/>
      <c r="BTR196" s="316"/>
      <c r="BTS196" s="317"/>
      <c r="BTT196" s="381"/>
      <c r="BTU196" s="381"/>
      <c r="BTV196" s="381"/>
      <c r="BTW196" s="318"/>
      <c r="BTX196" s="318"/>
      <c r="BTY196" s="318"/>
      <c r="BTZ196" s="381"/>
      <c r="BUA196" s="318"/>
      <c r="BUB196" s="318"/>
      <c r="BUC196" s="318"/>
      <c r="BUD196" s="318"/>
      <c r="BUE196" s="381"/>
      <c r="BUF196" s="316"/>
      <c r="BUG196" s="316"/>
      <c r="BUH196" s="316"/>
      <c r="BUI196" s="317"/>
      <c r="BUJ196" s="381"/>
      <c r="BUK196" s="381"/>
      <c r="BUL196" s="381"/>
      <c r="BUM196" s="318"/>
      <c r="BUN196" s="318"/>
      <c r="BUO196" s="318"/>
      <c r="BUP196" s="381"/>
      <c r="BUQ196" s="318"/>
      <c r="BUR196" s="318"/>
      <c r="BUS196" s="318"/>
      <c r="BUT196" s="318"/>
      <c r="BUU196" s="381"/>
      <c r="BUV196" s="316"/>
      <c r="BUW196" s="316"/>
      <c r="BUX196" s="316"/>
      <c r="BUY196" s="317"/>
      <c r="BUZ196" s="381"/>
      <c r="BVA196" s="381"/>
      <c r="BVB196" s="381"/>
      <c r="BVC196" s="318"/>
      <c r="BVD196" s="318"/>
      <c r="BVE196" s="318"/>
      <c r="BVF196" s="381"/>
      <c r="BVG196" s="318"/>
      <c r="BVH196" s="318"/>
      <c r="BVI196" s="318"/>
      <c r="BVJ196" s="318"/>
      <c r="BVK196" s="381"/>
      <c r="BVL196" s="316"/>
      <c r="BVM196" s="316"/>
      <c r="BVN196" s="316"/>
      <c r="BVO196" s="317"/>
      <c r="BVP196" s="381"/>
      <c r="BVQ196" s="381"/>
      <c r="BVR196" s="381"/>
      <c r="BVS196" s="318"/>
      <c r="BVT196" s="318"/>
      <c r="BVU196" s="318"/>
      <c r="BVV196" s="381"/>
      <c r="BVW196" s="318"/>
      <c r="BVX196" s="318"/>
      <c r="BVY196" s="318"/>
      <c r="BVZ196" s="318"/>
      <c r="BWA196" s="381"/>
      <c r="BWB196" s="316"/>
      <c r="BWC196" s="316"/>
      <c r="BWD196" s="316"/>
      <c r="BWE196" s="317"/>
      <c r="BWF196" s="381"/>
      <c r="BWG196" s="381"/>
      <c r="BWH196" s="381"/>
      <c r="BWI196" s="318"/>
      <c r="BWJ196" s="318"/>
      <c r="BWK196" s="318"/>
      <c r="BWL196" s="381"/>
      <c r="BWM196" s="318"/>
      <c r="BWN196" s="318"/>
      <c r="BWO196" s="318"/>
      <c r="BWP196" s="318"/>
      <c r="BWQ196" s="381"/>
      <c r="BWR196" s="316"/>
      <c r="BWS196" s="316"/>
      <c r="BWT196" s="316"/>
      <c r="BWU196" s="317"/>
      <c r="BWV196" s="381"/>
      <c r="BWW196" s="381"/>
      <c r="BWX196" s="381"/>
      <c r="BWY196" s="318"/>
      <c r="BWZ196" s="318"/>
      <c r="BXA196" s="318"/>
      <c r="BXB196" s="381"/>
      <c r="BXC196" s="318"/>
      <c r="BXD196" s="318"/>
      <c r="BXE196" s="318"/>
      <c r="BXF196" s="318"/>
      <c r="BXG196" s="381"/>
      <c r="BXH196" s="316"/>
      <c r="BXI196" s="316"/>
      <c r="BXJ196" s="316"/>
      <c r="BXK196" s="317"/>
      <c r="BXL196" s="381"/>
      <c r="BXM196" s="381"/>
      <c r="BXN196" s="381"/>
      <c r="BXO196" s="318"/>
      <c r="BXP196" s="318"/>
      <c r="BXQ196" s="318"/>
      <c r="BXR196" s="381"/>
      <c r="BXS196" s="318"/>
      <c r="BXT196" s="318"/>
      <c r="BXU196" s="318"/>
      <c r="BXV196" s="318"/>
      <c r="BXW196" s="381"/>
      <c r="BXX196" s="316"/>
      <c r="BXY196" s="316"/>
      <c r="BXZ196" s="316"/>
      <c r="BYA196" s="317"/>
      <c r="BYB196" s="381"/>
      <c r="BYC196" s="381"/>
      <c r="BYD196" s="381"/>
      <c r="BYE196" s="318"/>
      <c r="BYF196" s="318"/>
      <c r="BYG196" s="318"/>
      <c r="BYH196" s="381"/>
      <c r="BYI196" s="318"/>
      <c r="BYJ196" s="318"/>
      <c r="BYK196" s="318"/>
      <c r="BYL196" s="318"/>
      <c r="BYM196" s="381"/>
      <c r="BYN196" s="316"/>
      <c r="BYO196" s="316"/>
      <c r="BYP196" s="316"/>
      <c r="BYQ196" s="317"/>
      <c r="BYR196" s="381"/>
      <c r="BYS196" s="381"/>
      <c r="BYT196" s="381"/>
      <c r="BYU196" s="318"/>
      <c r="BYV196" s="318"/>
      <c r="BYW196" s="318"/>
      <c r="BYX196" s="381"/>
      <c r="BYY196" s="318"/>
      <c r="BYZ196" s="318"/>
      <c r="BZA196" s="318"/>
      <c r="BZB196" s="318"/>
      <c r="BZC196" s="381"/>
      <c r="BZD196" s="316"/>
      <c r="BZE196" s="316"/>
      <c r="BZF196" s="316"/>
      <c r="BZG196" s="317"/>
      <c r="BZH196" s="381"/>
      <c r="BZI196" s="381"/>
      <c r="BZJ196" s="381"/>
      <c r="BZK196" s="318"/>
      <c r="BZL196" s="318"/>
      <c r="BZM196" s="318"/>
      <c r="BZN196" s="381"/>
      <c r="BZO196" s="318"/>
      <c r="BZP196" s="318"/>
      <c r="BZQ196" s="318"/>
      <c r="BZR196" s="318"/>
      <c r="BZS196" s="381"/>
      <c r="BZT196" s="316"/>
      <c r="BZU196" s="316"/>
      <c r="BZV196" s="316"/>
      <c r="BZW196" s="317"/>
      <c r="BZX196" s="381"/>
      <c r="BZY196" s="381"/>
      <c r="BZZ196" s="381"/>
      <c r="CAA196" s="318"/>
      <c r="CAB196" s="318"/>
      <c r="CAC196" s="318"/>
      <c r="CAD196" s="381"/>
      <c r="CAE196" s="318"/>
      <c r="CAF196" s="318"/>
      <c r="CAG196" s="318"/>
      <c r="CAH196" s="318"/>
      <c r="CAI196" s="381"/>
      <c r="CAJ196" s="316"/>
      <c r="CAK196" s="316"/>
      <c r="CAL196" s="316"/>
      <c r="CAM196" s="317"/>
      <c r="CAN196" s="381"/>
      <c r="CAO196" s="381"/>
      <c r="CAP196" s="381"/>
      <c r="CAQ196" s="318"/>
      <c r="CAR196" s="318"/>
      <c r="CAS196" s="318"/>
      <c r="CAT196" s="381"/>
      <c r="CAU196" s="318"/>
      <c r="CAV196" s="318"/>
      <c r="CAW196" s="318"/>
      <c r="CAX196" s="318"/>
      <c r="CAY196" s="381"/>
      <c r="CAZ196" s="316"/>
      <c r="CBA196" s="316"/>
      <c r="CBB196" s="316"/>
      <c r="CBC196" s="317"/>
      <c r="CBD196" s="381"/>
      <c r="CBE196" s="381"/>
      <c r="CBF196" s="381"/>
      <c r="CBG196" s="318"/>
      <c r="CBH196" s="318"/>
      <c r="CBI196" s="318"/>
      <c r="CBJ196" s="381"/>
      <c r="CBK196" s="318"/>
      <c r="CBL196" s="318"/>
      <c r="CBM196" s="318"/>
      <c r="CBN196" s="318"/>
      <c r="CBO196" s="381"/>
      <c r="CBP196" s="316"/>
      <c r="CBQ196" s="316"/>
      <c r="CBR196" s="316"/>
      <c r="CBS196" s="317"/>
      <c r="CBT196" s="381"/>
      <c r="CBU196" s="381"/>
      <c r="CBV196" s="381"/>
      <c r="CBW196" s="318"/>
      <c r="CBX196" s="318"/>
      <c r="CBY196" s="318"/>
      <c r="CBZ196" s="381"/>
      <c r="CCA196" s="318"/>
      <c r="CCB196" s="318"/>
      <c r="CCC196" s="318"/>
      <c r="CCD196" s="318"/>
      <c r="CCE196" s="381"/>
      <c r="CCF196" s="316"/>
      <c r="CCG196" s="316"/>
      <c r="CCH196" s="316"/>
      <c r="CCI196" s="317"/>
      <c r="CCJ196" s="381"/>
      <c r="CCK196" s="381"/>
      <c r="CCL196" s="381"/>
      <c r="CCM196" s="318"/>
      <c r="CCN196" s="318"/>
      <c r="CCO196" s="318"/>
      <c r="CCP196" s="381"/>
      <c r="CCQ196" s="318"/>
      <c r="CCR196" s="318"/>
      <c r="CCS196" s="318"/>
      <c r="CCT196" s="318"/>
      <c r="CCU196" s="381"/>
      <c r="CCV196" s="316"/>
      <c r="CCW196" s="316"/>
      <c r="CCX196" s="316"/>
      <c r="CCY196" s="317"/>
      <c r="CCZ196" s="381"/>
      <c r="CDA196" s="381"/>
      <c r="CDB196" s="381"/>
      <c r="CDC196" s="318"/>
      <c r="CDD196" s="318"/>
      <c r="CDE196" s="318"/>
      <c r="CDF196" s="381"/>
      <c r="CDG196" s="318"/>
      <c r="CDH196" s="318"/>
      <c r="CDI196" s="318"/>
      <c r="CDJ196" s="318"/>
      <c r="CDK196" s="381"/>
      <c r="CDL196" s="316"/>
      <c r="CDM196" s="316"/>
      <c r="CDN196" s="316"/>
      <c r="CDO196" s="317"/>
      <c r="CDP196" s="381"/>
      <c r="CDQ196" s="381"/>
      <c r="CDR196" s="381"/>
      <c r="CDS196" s="318"/>
      <c r="CDT196" s="318"/>
      <c r="CDU196" s="318"/>
      <c r="CDV196" s="381"/>
      <c r="CDW196" s="318"/>
      <c r="CDX196" s="318"/>
      <c r="CDY196" s="318"/>
      <c r="CDZ196" s="318"/>
      <c r="CEA196" s="381"/>
      <c r="CEB196" s="316"/>
      <c r="CEC196" s="316"/>
      <c r="CED196" s="316"/>
      <c r="CEE196" s="317"/>
      <c r="CEF196" s="381"/>
      <c r="CEG196" s="381"/>
      <c r="CEH196" s="381"/>
      <c r="CEI196" s="318"/>
      <c r="CEJ196" s="318"/>
      <c r="CEK196" s="318"/>
      <c r="CEL196" s="381"/>
      <c r="CEM196" s="318"/>
      <c r="CEN196" s="318"/>
      <c r="CEO196" s="318"/>
      <c r="CEP196" s="318"/>
      <c r="CEQ196" s="381"/>
      <c r="CER196" s="316"/>
      <c r="CES196" s="316"/>
      <c r="CET196" s="316"/>
      <c r="CEU196" s="317"/>
      <c r="CEV196" s="381"/>
      <c r="CEW196" s="381"/>
      <c r="CEX196" s="381"/>
      <c r="CEY196" s="318"/>
      <c r="CEZ196" s="318"/>
      <c r="CFA196" s="318"/>
      <c r="CFB196" s="381"/>
      <c r="CFC196" s="318"/>
      <c r="CFD196" s="318"/>
      <c r="CFE196" s="318"/>
      <c r="CFF196" s="318"/>
      <c r="CFG196" s="381"/>
      <c r="CFH196" s="316"/>
      <c r="CFI196" s="316"/>
      <c r="CFJ196" s="316"/>
      <c r="CFK196" s="317"/>
      <c r="CFL196" s="381"/>
      <c r="CFM196" s="381"/>
      <c r="CFN196" s="381"/>
      <c r="CFO196" s="318"/>
      <c r="CFP196" s="318"/>
      <c r="CFQ196" s="318"/>
      <c r="CFR196" s="381"/>
      <c r="CFS196" s="318"/>
      <c r="CFT196" s="318"/>
      <c r="CFU196" s="318"/>
      <c r="CFV196" s="318"/>
      <c r="CFW196" s="381"/>
      <c r="CFX196" s="316"/>
      <c r="CFY196" s="316"/>
      <c r="CFZ196" s="316"/>
      <c r="CGA196" s="317"/>
      <c r="CGB196" s="381"/>
      <c r="CGC196" s="381"/>
      <c r="CGD196" s="381"/>
      <c r="CGE196" s="318"/>
      <c r="CGF196" s="318"/>
      <c r="CGG196" s="318"/>
      <c r="CGH196" s="381"/>
      <c r="CGI196" s="318"/>
      <c r="CGJ196" s="318"/>
      <c r="CGK196" s="318"/>
      <c r="CGL196" s="318"/>
      <c r="CGM196" s="381"/>
      <c r="CGN196" s="316"/>
      <c r="CGO196" s="316"/>
      <c r="CGP196" s="316"/>
      <c r="CGQ196" s="317"/>
      <c r="CGR196" s="381"/>
      <c r="CGS196" s="381"/>
      <c r="CGT196" s="381"/>
      <c r="CGU196" s="318"/>
      <c r="CGV196" s="318"/>
      <c r="CGW196" s="318"/>
      <c r="CGX196" s="381"/>
      <c r="CGY196" s="318"/>
      <c r="CGZ196" s="318"/>
      <c r="CHA196" s="318"/>
      <c r="CHB196" s="318"/>
      <c r="CHC196" s="381"/>
      <c r="CHD196" s="316"/>
      <c r="CHE196" s="316"/>
      <c r="CHF196" s="316"/>
      <c r="CHG196" s="317"/>
      <c r="CHH196" s="381"/>
      <c r="CHI196" s="381"/>
      <c r="CHJ196" s="381"/>
      <c r="CHK196" s="318"/>
      <c r="CHL196" s="318"/>
      <c r="CHM196" s="318"/>
      <c r="CHN196" s="381"/>
      <c r="CHO196" s="318"/>
      <c r="CHP196" s="318"/>
      <c r="CHQ196" s="318"/>
      <c r="CHR196" s="318"/>
      <c r="CHS196" s="381"/>
      <c r="CHT196" s="316"/>
      <c r="CHU196" s="316"/>
      <c r="CHV196" s="316"/>
      <c r="CHW196" s="317"/>
      <c r="CHX196" s="381"/>
      <c r="CHY196" s="381"/>
      <c r="CHZ196" s="381"/>
      <c r="CIA196" s="318"/>
      <c r="CIB196" s="318"/>
      <c r="CIC196" s="318"/>
      <c r="CID196" s="381"/>
      <c r="CIE196" s="318"/>
      <c r="CIF196" s="318"/>
      <c r="CIG196" s="318"/>
      <c r="CIH196" s="318"/>
      <c r="CII196" s="381"/>
      <c r="CIJ196" s="316"/>
      <c r="CIK196" s="316"/>
      <c r="CIL196" s="316"/>
      <c r="CIM196" s="317"/>
      <c r="CIN196" s="381"/>
      <c r="CIO196" s="381"/>
      <c r="CIP196" s="381"/>
      <c r="CIQ196" s="318"/>
      <c r="CIR196" s="318"/>
      <c r="CIS196" s="318"/>
      <c r="CIT196" s="381"/>
      <c r="CIU196" s="318"/>
      <c r="CIV196" s="318"/>
      <c r="CIW196" s="318"/>
      <c r="CIX196" s="318"/>
      <c r="CIY196" s="381"/>
      <c r="CIZ196" s="316"/>
      <c r="CJA196" s="316"/>
      <c r="CJB196" s="316"/>
      <c r="CJC196" s="317"/>
      <c r="CJD196" s="381"/>
      <c r="CJE196" s="381"/>
      <c r="CJF196" s="381"/>
      <c r="CJG196" s="318"/>
      <c r="CJH196" s="318"/>
      <c r="CJI196" s="318"/>
      <c r="CJJ196" s="381"/>
      <c r="CJK196" s="318"/>
      <c r="CJL196" s="318"/>
      <c r="CJM196" s="318"/>
      <c r="CJN196" s="318"/>
      <c r="CJO196" s="381"/>
      <c r="CJP196" s="316"/>
      <c r="CJQ196" s="316"/>
      <c r="CJR196" s="316"/>
      <c r="CJS196" s="317"/>
      <c r="CJT196" s="381"/>
      <c r="CJU196" s="381"/>
      <c r="CJV196" s="381"/>
      <c r="CJW196" s="318"/>
      <c r="CJX196" s="318"/>
      <c r="CJY196" s="318"/>
      <c r="CJZ196" s="381"/>
      <c r="CKA196" s="318"/>
      <c r="CKB196" s="318"/>
      <c r="CKC196" s="318"/>
      <c r="CKD196" s="318"/>
      <c r="CKE196" s="381"/>
      <c r="CKF196" s="316"/>
      <c r="CKG196" s="316"/>
      <c r="CKH196" s="316"/>
      <c r="CKI196" s="317"/>
      <c r="CKJ196" s="381"/>
      <c r="CKK196" s="381"/>
      <c r="CKL196" s="381"/>
      <c r="CKM196" s="318"/>
      <c r="CKN196" s="318"/>
      <c r="CKO196" s="318"/>
      <c r="CKP196" s="381"/>
      <c r="CKQ196" s="318"/>
      <c r="CKR196" s="318"/>
      <c r="CKS196" s="318"/>
      <c r="CKT196" s="318"/>
      <c r="CKU196" s="381"/>
      <c r="CKV196" s="316"/>
      <c r="CKW196" s="316"/>
      <c r="CKX196" s="316"/>
      <c r="CKY196" s="317"/>
      <c r="CKZ196" s="381"/>
      <c r="CLA196" s="381"/>
      <c r="CLB196" s="381"/>
      <c r="CLC196" s="318"/>
      <c r="CLD196" s="318"/>
      <c r="CLE196" s="318"/>
      <c r="CLF196" s="381"/>
      <c r="CLG196" s="318"/>
      <c r="CLH196" s="318"/>
      <c r="CLI196" s="318"/>
      <c r="CLJ196" s="318"/>
      <c r="CLK196" s="381"/>
      <c r="CLL196" s="316"/>
      <c r="CLM196" s="316"/>
      <c r="CLN196" s="316"/>
      <c r="CLO196" s="317"/>
      <c r="CLP196" s="381"/>
      <c r="CLQ196" s="381"/>
      <c r="CLR196" s="381"/>
      <c r="CLS196" s="318"/>
      <c r="CLT196" s="318"/>
      <c r="CLU196" s="318"/>
      <c r="CLV196" s="381"/>
      <c r="CLW196" s="318"/>
      <c r="CLX196" s="318"/>
      <c r="CLY196" s="318"/>
      <c r="CLZ196" s="318"/>
      <c r="CMA196" s="381"/>
      <c r="CMB196" s="316"/>
      <c r="CMC196" s="316"/>
      <c r="CMD196" s="316"/>
      <c r="CME196" s="317"/>
      <c r="CMF196" s="381"/>
      <c r="CMG196" s="381"/>
      <c r="CMH196" s="381"/>
      <c r="CMI196" s="318"/>
      <c r="CMJ196" s="318"/>
      <c r="CMK196" s="318"/>
      <c r="CML196" s="381"/>
      <c r="CMM196" s="318"/>
      <c r="CMN196" s="318"/>
      <c r="CMO196" s="318"/>
      <c r="CMP196" s="318"/>
      <c r="CMQ196" s="381"/>
      <c r="CMR196" s="316"/>
      <c r="CMS196" s="316"/>
      <c r="CMT196" s="316"/>
      <c r="CMU196" s="317"/>
      <c r="CMV196" s="381"/>
      <c r="CMW196" s="381"/>
      <c r="CMX196" s="381"/>
      <c r="CMY196" s="318"/>
      <c r="CMZ196" s="318"/>
      <c r="CNA196" s="318"/>
      <c r="CNB196" s="381"/>
      <c r="CNC196" s="318"/>
      <c r="CND196" s="318"/>
      <c r="CNE196" s="318"/>
      <c r="CNF196" s="318"/>
      <c r="CNG196" s="381"/>
      <c r="CNH196" s="316"/>
      <c r="CNI196" s="316"/>
      <c r="CNJ196" s="316"/>
      <c r="CNK196" s="317"/>
      <c r="CNL196" s="381"/>
      <c r="CNM196" s="381"/>
      <c r="CNN196" s="381"/>
      <c r="CNO196" s="318"/>
      <c r="CNP196" s="318"/>
      <c r="CNQ196" s="318"/>
      <c r="CNR196" s="381"/>
      <c r="CNS196" s="318"/>
      <c r="CNT196" s="318"/>
      <c r="CNU196" s="318"/>
      <c r="CNV196" s="318"/>
      <c r="CNW196" s="381"/>
      <c r="CNX196" s="316"/>
      <c r="CNY196" s="316"/>
      <c r="CNZ196" s="316"/>
      <c r="COA196" s="317"/>
      <c r="COB196" s="381"/>
      <c r="COC196" s="381"/>
      <c r="COD196" s="381"/>
      <c r="COE196" s="318"/>
      <c r="COF196" s="318"/>
      <c r="COG196" s="318"/>
      <c r="COH196" s="381"/>
      <c r="COI196" s="318"/>
      <c r="COJ196" s="318"/>
      <c r="COK196" s="318"/>
      <c r="COL196" s="318"/>
      <c r="COM196" s="381"/>
      <c r="CON196" s="316"/>
      <c r="COO196" s="316"/>
      <c r="COP196" s="316"/>
      <c r="COQ196" s="317"/>
      <c r="COR196" s="381"/>
      <c r="COS196" s="381"/>
      <c r="COT196" s="381"/>
      <c r="COU196" s="318"/>
      <c r="COV196" s="318"/>
      <c r="COW196" s="318"/>
      <c r="COX196" s="381"/>
      <c r="COY196" s="318"/>
      <c r="COZ196" s="318"/>
      <c r="CPA196" s="318"/>
      <c r="CPB196" s="318"/>
      <c r="CPC196" s="381"/>
      <c r="CPD196" s="316"/>
      <c r="CPE196" s="316"/>
      <c r="CPF196" s="316"/>
      <c r="CPG196" s="317"/>
      <c r="CPH196" s="381"/>
      <c r="CPI196" s="381"/>
      <c r="CPJ196" s="381"/>
      <c r="CPK196" s="318"/>
      <c r="CPL196" s="318"/>
      <c r="CPM196" s="318"/>
      <c r="CPN196" s="381"/>
      <c r="CPO196" s="318"/>
      <c r="CPP196" s="318"/>
      <c r="CPQ196" s="318"/>
      <c r="CPR196" s="318"/>
      <c r="CPS196" s="381"/>
      <c r="CPT196" s="316"/>
      <c r="CPU196" s="316"/>
      <c r="CPV196" s="316"/>
      <c r="CPW196" s="317"/>
      <c r="CPX196" s="381"/>
      <c r="CPY196" s="381"/>
      <c r="CPZ196" s="381"/>
      <c r="CQA196" s="318"/>
      <c r="CQB196" s="318"/>
      <c r="CQC196" s="318"/>
      <c r="CQD196" s="381"/>
      <c r="CQE196" s="318"/>
      <c r="CQF196" s="318"/>
      <c r="CQG196" s="318"/>
      <c r="CQH196" s="318"/>
      <c r="CQI196" s="381"/>
      <c r="CQJ196" s="316"/>
      <c r="CQK196" s="316"/>
      <c r="CQL196" s="316"/>
      <c r="CQM196" s="317"/>
      <c r="CQN196" s="381"/>
      <c r="CQO196" s="381"/>
      <c r="CQP196" s="381"/>
      <c r="CQQ196" s="318"/>
      <c r="CQR196" s="318"/>
      <c r="CQS196" s="318"/>
      <c r="CQT196" s="381"/>
      <c r="CQU196" s="318"/>
      <c r="CQV196" s="318"/>
      <c r="CQW196" s="318"/>
      <c r="CQX196" s="318"/>
      <c r="CQY196" s="381"/>
      <c r="CQZ196" s="316"/>
      <c r="CRA196" s="316"/>
      <c r="CRB196" s="316"/>
      <c r="CRC196" s="317"/>
      <c r="CRD196" s="381"/>
      <c r="CRE196" s="381"/>
      <c r="CRF196" s="381"/>
      <c r="CRG196" s="318"/>
      <c r="CRH196" s="318"/>
      <c r="CRI196" s="318"/>
      <c r="CRJ196" s="381"/>
      <c r="CRK196" s="318"/>
      <c r="CRL196" s="318"/>
      <c r="CRM196" s="318"/>
      <c r="CRN196" s="318"/>
      <c r="CRO196" s="381"/>
      <c r="CRP196" s="316"/>
      <c r="CRQ196" s="316"/>
      <c r="CRR196" s="316"/>
      <c r="CRS196" s="317"/>
      <c r="CRT196" s="381"/>
      <c r="CRU196" s="381"/>
      <c r="CRV196" s="381"/>
      <c r="CRW196" s="318"/>
      <c r="CRX196" s="318"/>
      <c r="CRY196" s="318"/>
      <c r="CRZ196" s="381"/>
      <c r="CSA196" s="318"/>
      <c r="CSB196" s="318"/>
      <c r="CSC196" s="318"/>
      <c r="CSD196" s="318"/>
      <c r="CSE196" s="381"/>
      <c r="CSF196" s="316"/>
      <c r="CSG196" s="316"/>
      <c r="CSH196" s="316"/>
      <c r="CSI196" s="317"/>
      <c r="CSJ196" s="381"/>
      <c r="CSK196" s="381"/>
      <c r="CSL196" s="381"/>
      <c r="CSM196" s="318"/>
      <c r="CSN196" s="318"/>
      <c r="CSO196" s="318"/>
      <c r="CSP196" s="381"/>
      <c r="CSQ196" s="318"/>
      <c r="CSR196" s="318"/>
      <c r="CSS196" s="318"/>
      <c r="CST196" s="318"/>
      <c r="CSU196" s="381"/>
      <c r="CSV196" s="316"/>
      <c r="CSW196" s="316"/>
      <c r="CSX196" s="316"/>
      <c r="CSY196" s="317"/>
      <c r="CSZ196" s="381"/>
      <c r="CTA196" s="381"/>
      <c r="CTB196" s="381"/>
      <c r="CTC196" s="318"/>
      <c r="CTD196" s="318"/>
      <c r="CTE196" s="318"/>
      <c r="CTF196" s="381"/>
      <c r="CTG196" s="318"/>
      <c r="CTH196" s="318"/>
      <c r="CTI196" s="318"/>
      <c r="CTJ196" s="318"/>
      <c r="CTK196" s="381"/>
      <c r="CTL196" s="316"/>
      <c r="CTM196" s="316"/>
      <c r="CTN196" s="316"/>
      <c r="CTO196" s="317"/>
      <c r="CTP196" s="381"/>
      <c r="CTQ196" s="381"/>
      <c r="CTR196" s="381"/>
      <c r="CTS196" s="318"/>
      <c r="CTT196" s="318"/>
      <c r="CTU196" s="318"/>
      <c r="CTV196" s="381"/>
      <c r="CTW196" s="318"/>
      <c r="CTX196" s="318"/>
      <c r="CTY196" s="318"/>
      <c r="CTZ196" s="318"/>
      <c r="CUA196" s="381"/>
      <c r="CUB196" s="316"/>
      <c r="CUC196" s="316"/>
      <c r="CUD196" s="316"/>
      <c r="CUE196" s="317"/>
      <c r="CUF196" s="381"/>
      <c r="CUG196" s="381"/>
      <c r="CUH196" s="381"/>
      <c r="CUI196" s="318"/>
      <c r="CUJ196" s="318"/>
      <c r="CUK196" s="318"/>
      <c r="CUL196" s="381"/>
      <c r="CUM196" s="318"/>
      <c r="CUN196" s="318"/>
      <c r="CUO196" s="318"/>
      <c r="CUP196" s="318"/>
      <c r="CUQ196" s="381"/>
      <c r="CUR196" s="316"/>
      <c r="CUS196" s="316"/>
      <c r="CUT196" s="316"/>
      <c r="CUU196" s="317"/>
      <c r="CUV196" s="381"/>
      <c r="CUW196" s="381"/>
      <c r="CUX196" s="381"/>
      <c r="CUY196" s="318"/>
      <c r="CUZ196" s="318"/>
      <c r="CVA196" s="318"/>
      <c r="CVB196" s="381"/>
      <c r="CVC196" s="318"/>
      <c r="CVD196" s="318"/>
      <c r="CVE196" s="318"/>
      <c r="CVF196" s="318"/>
      <c r="CVG196" s="381"/>
      <c r="CVH196" s="316"/>
      <c r="CVI196" s="316"/>
      <c r="CVJ196" s="316"/>
      <c r="CVK196" s="317"/>
      <c r="CVL196" s="381"/>
      <c r="CVM196" s="381"/>
      <c r="CVN196" s="381"/>
      <c r="CVO196" s="318"/>
      <c r="CVP196" s="318"/>
      <c r="CVQ196" s="318"/>
      <c r="CVR196" s="381"/>
      <c r="CVS196" s="318"/>
      <c r="CVT196" s="318"/>
      <c r="CVU196" s="318"/>
      <c r="CVV196" s="318"/>
      <c r="CVW196" s="381"/>
      <c r="CVX196" s="316"/>
      <c r="CVY196" s="316"/>
      <c r="CVZ196" s="316"/>
      <c r="CWA196" s="317"/>
      <c r="CWB196" s="381"/>
      <c r="CWC196" s="381"/>
      <c r="CWD196" s="381"/>
      <c r="CWE196" s="318"/>
      <c r="CWF196" s="318"/>
      <c r="CWG196" s="318"/>
      <c r="CWH196" s="381"/>
      <c r="CWI196" s="318"/>
      <c r="CWJ196" s="318"/>
      <c r="CWK196" s="318"/>
      <c r="CWL196" s="318"/>
      <c r="CWM196" s="381"/>
      <c r="CWN196" s="316"/>
      <c r="CWO196" s="316"/>
      <c r="CWP196" s="316"/>
      <c r="CWQ196" s="317"/>
      <c r="CWR196" s="381"/>
      <c r="CWS196" s="381"/>
      <c r="CWT196" s="381"/>
      <c r="CWU196" s="318"/>
      <c r="CWV196" s="318"/>
      <c r="CWW196" s="318"/>
      <c r="CWX196" s="381"/>
      <c r="CWY196" s="318"/>
      <c r="CWZ196" s="318"/>
      <c r="CXA196" s="318"/>
      <c r="CXB196" s="318"/>
      <c r="CXC196" s="381"/>
      <c r="CXD196" s="316"/>
      <c r="CXE196" s="316"/>
      <c r="CXF196" s="316"/>
      <c r="CXG196" s="317"/>
      <c r="CXH196" s="381"/>
      <c r="CXI196" s="381"/>
      <c r="CXJ196" s="381"/>
      <c r="CXK196" s="318"/>
      <c r="CXL196" s="318"/>
      <c r="CXM196" s="318"/>
      <c r="CXN196" s="381"/>
      <c r="CXO196" s="318"/>
      <c r="CXP196" s="318"/>
      <c r="CXQ196" s="318"/>
      <c r="CXR196" s="318"/>
      <c r="CXS196" s="381"/>
      <c r="CXT196" s="316"/>
      <c r="CXU196" s="316"/>
      <c r="CXV196" s="316"/>
      <c r="CXW196" s="317"/>
      <c r="CXX196" s="381"/>
      <c r="CXY196" s="381"/>
      <c r="CXZ196" s="381"/>
      <c r="CYA196" s="318"/>
      <c r="CYB196" s="318"/>
      <c r="CYC196" s="318"/>
      <c r="CYD196" s="381"/>
      <c r="CYE196" s="318"/>
      <c r="CYF196" s="318"/>
      <c r="CYG196" s="318"/>
      <c r="CYH196" s="318"/>
      <c r="CYI196" s="381"/>
      <c r="CYJ196" s="316"/>
      <c r="CYK196" s="316"/>
      <c r="CYL196" s="316"/>
      <c r="CYM196" s="317"/>
      <c r="CYN196" s="381"/>
      <c r="CYO196" s="381"/>
      <c r="CYP196" s="381"/>
      <c r="CYQ196" s="318"/>
      <c r="CYR196" s="318"/>
      <c r="CYS196" s="318"/>
      <c r="CYT196" s="381"/>
      <c r="CYU196" s="318"/>
      <c r="CYV196" s="318"/>
      <c r="CYW196" s="318"/>
      <c r="CYX196" s="318"/>
      <c r="CYY196" s="381"/>
      <c r="CYZ196" s="316"/>
      <c r="CZA196" s="316"/>
      <c r="CZB196" s="316"/>
      <c r="CZC196" s="317"/>
      <c r="CZD196" s="381"/>
      <c r="CZE196" s="381"/>
      <c r="CZF196" s="381"/>
      <c r="CZG196" s="318"/>
      <c r="CZH196" s="318"/>
      <c r="CZI196" s="318"/>
      <c r="CZJ196" s="381"/>
      <c r="CZK196" s="318"/>
      <c r="CZL196" s="318"/>
      <c r="CZM196" s="318"/>
      <c r="CZN196" s="318"/>
      <c r="CZO196" s="381"/>
      <c r="CZP196" s="316"/>
      <c r="CZQ196" s="316"/>
      <c r="CZR196" s="316"/>
      <c r="CZS196" s="317"/>
      <c r="CZT196" s="381"/>
      <c r="CZU196" s="381"/>
      <c r="CZV196" s="381"/>
      <c r="CZW196" s="318"/>
      <c r="CZX196" s="318"/>
      <c r="CZY196" s="318"/>
      <c r="CZZ196" s="381"/>
      <c r="DAA196" s="318"/>
      <c r="DAB196" s="318"/>
      <c r="DAC196" s="318"/>
      <c r="DAD196" s="318"/>
      <c r="DAE196" s="381"/>
      <c r="DAF196" s="316"/>
      <c r="DAG196" s="316"/>
      <c r="DAH196" s="316"/>
      <c r="DAI196" s="317"/>
      <c r="DAJ196" s="381"/>
      <c r="DAK196" s="381"/>
      <c r="DAL196" s="381"/>
      <c r="DAM196" s="318"/>
      <c r="DAN196" s="318"/>
      <c r="DAO196" s="318"/>
      <c r="DAP196" s="381"/>
      <c r="DAQ196" s="318"/>
      <c r="DAR196" s="318"/>
      <c r="DAS196" s="318"/>
      <c r="DAT196" s="318"/>
      <c r="DAU196" s="381"/>
      <c r="DAV196" s="316"/>
      <c r="DAW196" s="316"/>
      <c r="DAX196" s="316"/>
      <c r="DAY196" s="317"/>
      <c r="DAZ196" s="381"/>
      <c r="DBA196" s="381"/>
      <c r="DBB196" s="381"/>
      <c r="DBC196" s="318"/>
      <c r="DBD196" s="318"/>
      <c r="DBE196" s="318"/>
      <c r="DBF196" s="381"/>
      <c r="DBG196" s="318"/>
      <c r="DBH196" s="318"/>
      <c r="DBI196" s="318"/>
      <c r="DBJ196" s="318"/>
      <c r="DBK196" s="381"/>
      <c r="DBL196" s="316"/>
      <c r="DBM196" s="316"/>
      <c r="DBN196" s="316"/>
      <c r="DBO196" s="317"/>
      <c r="DBP196" s="381"/>
      <c r="DBQ196" s="381"/>
      <c r="DBR196" s="381"/>
      <c r="DBS196" s="318"/>
      <c r="DBT196" s="318"/>
      <c r="DBU196" s="318"/>
      <c r="DBV196" s="381"/>
      <c r="DBW196" s="318"/>
      <c r="DBX196" s="318"/>
      <c r="DBY196" s="318"/>
      <c r="DBZ196" s="318"/>
      <c r="DCA196" s="381"/>
      <c r="DCB196" s="316"/>
      <c r="DCC196" s="316"/>
      <c r="DCD196" s="316"/>
      <c r="DCE196" s="317"/>
      <c r="DCF196" s="381"/>
      <c r="DCG196" s="381"/>
      <c r="DCH196" s="381"/>
      <c r="DCI196" s="318"/>
      <c r="DCJ196" s="318"/>
      <c r="DCK196" s="318"/>
      <c r="DCL196" s="381"/>
      <c r="DCM196" s="318"/>
      <c r="DCN196" s="318"/>
      <c r="DCO196" s="318"/>
      <c r="DCP196" s="318"/>
      <c r="DCQ196" s="381"/>
      <c r="DCR196" s="316"/>
      <c r="DCS196" s="316"/>
      <c r="DCT196" s="316"/>
      <c r="DCU196" s="317"/>
      <c r="DCV196" s="381"/>
      <c r="DCW196" s="381"/>
      <c r="DCX196" s="381"/>
      <c r="DCY196" s="318"/>
      <c r="DCZ196" s="318"/>
      <c r="DDA196" s="318"/>
      <c r="DDB196" s="381"/>
      <c r="DDC196" s="318"/>
      <c r="DDD196" s="318"/>
      <c r="DDE196" s="318"/>
      <c r="DDF196" s="318"/>
      <c r="DDG196" s="381"/>
      <c r="DDH196" s="316"/>
      <c r="DDI196" s="316"/>
      <c r="DDJ196" s="316"/>
      <c r="DDK196" s="317"/>
      <c r="DDL196" s="381"/>
      <c r="DDM196" s="381"/>
      <c r="DDN196" s="381"/>
      <c r="DDO196" s="318"/>
      <c r="DDP196" s="318"/>
      <c r="DDQ196" s="318"/>
      <c r="DDR196" s="381"/>
      <c r="DDS196" s="318"/>
      <c r="DDT196" s="318"/>
      <c r="DDU196" s="318"/>
      <c r="DDV196" s="318"/>
      <c r="DDW196" s="381"/>
      <c r="DDX196" s="316"/>
      <c r="DDY196" s="316"/>
      <c r="DDZ196" s="316"/>
      <c r="DEA196" s="317"/>
      <c r="DEB196" s="381"/>
      <c r="DEC196" s="381"/>
      <c r="DED196" s="381"/>
      <c r="DEE196" s="318"/>
      <c r="DEF196" s="318"/>
      <c r="DEG196" s="318"/>
      <c r="DEH196" s="381"/>
      <c r="DEI196" s="318"/>
      <c r="DEJ196" s="318"/>
      <c r="DEK196" s="318"/>
      <c r="DEL196" s="318"/>
      <c r="DEM196" s="381"/>
      <c r="DEN196" s="316"/>
      <c r="DEO196" s="316"/>
      <c r="DEP196" s="316"/>
      <c r="DEQ196" s="317"/>
      <c r="DER196" s="381"/>
      <c r="DES196" s="381"/>
      <c r="DET196" s="381"/>
      <c r="DEU196" s="318"/>
      <c r="DEV196" s="318"/>
      <c r="DEW196" s="318"/>
      <c r="DEX196" s="381"/>
      <c r="DEY196" s="318"/>
      <c r="DEZ196" s="318"/>
      <c r="DFA196" s="318"/>
      <c r="DFB196" s="318"/>
      <c r="DFC196" s="381"/>
      <c r="DFD196" s="316"/>
      <c r="DFE196" s="316"/>
      <c r="DFF196" s="316"/>
      <c r="DFG196" s="317"/>
      <c r="DFH196" s="381"/>
      <c r="DFI196" s="381"/>
      <c r="DFJ196" s="381"/>
      <c r="DFK196" s="318"/>
      <c r="DFL196" s="318"/>
      <c r="DFM196" s="318"/>
      <c r="DFN196" s="381"/>
      <c r="DFO196" s="318"/>
      <c r="DFP196" s="318"/>
      <c r="DFQ196" s="318"/>
      <c r="DFR196" s="318"/>
      <c r="DFS196" s="381"/>
      <c r="DFT196" s="316"/>
      <c r="DFU196" s="316"/>
      <c r="DFV196" s="316"/>
      <c r="DFW196" s="317"/>
      <c r="DFX196" s="381"/>
      <c r="DFY196" s="381"/>
      <c r="DFZ196" s="381"/>
      <c r="DGA196" s="318"/>
      <c r="DGB196" s="318"/>
      <c r="DGC196" s="318"/>
      <c r="DGD196" s="381"/>
      <c r="DGE196" s="318"/>
      <c r="DGF196" s="318"/>
      <c r="DGG196" s="318"/>
      <c r="DGH196" s="318"/>
      <c r="DGI196" s="381"/>
      <c r="DGJ196" s="316"/>
      <c r="DGK196" s="316"/>
      <c r="DGL196" s="316"/>
      <c r="DGM196" s="317"/>
      <c r="DGN196" s="381"/>
      <c r="DGO196" s="381"/>
      <c r="DGP196" s="381"/>
      <c r="DGQ196" s="318"/>
      <c r="DGR196" s="318"/>
      <c r="DGS196" s="318"/>
      <c r="DGT196" s="381"/>
      <c r="DGU196" s="318"/>
      <c r="DGV196" s="318"/>
      <c r="DGW196" s="318"/>
      <c r="DGX196" s="318"/>
      <c r="DGY196" s="381"/>
      <c r="DGZ196" s="316"/>
      <c r="DHA196" s="316"/>
      <c r="DHB196" s="316"/>
      <c r="DHC196" s="317"/>
      <c r="DHD196" s="381"/>
      <c r="DHE196" s="381"/>
      <c r="DHF196" s="381"/>
      <c r="DHG196" s="318"/>
      <c r="DHH196" s="318"/>
      <c r="DHI196" s="318"/>
      <c r="DHJ196" s="381"/>
      <c r="DHK196" s="318"/>
      <c r="DHL196" s="318"/>
      <c r="DHM196" s="318"/>
      <c r="DHN196" s="318"/>
      <c r="DHO196" s="381"/>
      <c r="DHP196" s="316"/>
      <c r="DHQ196" s="316"/>
      <c r="DHR196" s="316"/>
      <c r="DHS196" s="317"/>
      <c r="DHT196" s="381"/>
      <c r="DHU196" s="381"/>
      <c r="DHV196" s="381"/>
      <c r="DHW196" s="318"/>
      <c r="DHX196" s="318"/>
      <c r="DHY196" s="318"/>
      <c r="DHZ196" s="381"/>
      <c r="DIA196" s="318"/>
      <c r="DIB196" s="318"/>
      <c r="DIC196" s="318"/>
      <c r="DID196" s="318"/>
      <c r="DIE196" s="381"/>
      <c r="DIF196" s="316"/>
      <c r="DIG196" s="316"/>
      <c r="DIH196" s="316"/>
      <c r="DII196" s="317"/>
      <c r="DIJ196" s="381"/>
      <c r="DIK196" s="381"/>
      <c r="DIL196" s="381"/>
      <c r="DIM196" s="318"/>
      <c r="DIN196" s="318"/>
      <c r="DIO196" s="318"/>
      <c r="DIP196" s="381"/>
      <c r="DIQ196" s="318"/>
      <c r="DIR196" s="318"/>
      <c r="DIS196" s="318"/>
      <c r="DIT196" s="318"/>
      <c r="DIU196" s="381"/>
      <c r="DIV196" s="316"/>
      <c r="DIW196" s="316"/>
      <c r="DIX196" s="316"/>
      <c r="DIY196" s="317"/>
      <c r="DIZ196" s="381"/>
      <c r="DJA196" s="381"/>
      <c r="DJB196" s="381"/>
      <c r="DJC196" s="318"/>
      <c r="DJD196" s="318"/>
      <c r="DJE196" s="318"/>
      <c r="DJF196" s="381"/>
      <c r="DJG196" s="318"/>
      <c r="DJH196" s="318"/>
      <c r="DJI196" s="318"/>
      <c r="DJJ196" s="318"/>
      <c r="DJK196" s="381"/>
      <c r="DJL196" s="316"/>
      <c r="DJM196" s="316"/>
      <c r="DJN196" s="316"/>
      <c r="DJO196" s="317"/>
      <c r="DJP196" s="381"/>
      <c r="DJQ196" s="381"/>
      <c r="DJR196" s="381"/>
      <c r="DJS196" s="318"/>
      <c r="DJT196" s="318"/>
      <c r="DJU196" s="318"/>
      <c r="DJV196" s="381"/>
      <c r="DJW196" s="318"/>
      <c r="DJX196" s="318"/>
      <c r="DJY196" s="318"/>
      <c r="DJZ196" s="318"/>
      <c r="DKA196" s="381"/>
      <c r="DKB196" s="316"/>
      <c r="DKC196" s="316"/>
      <c r="DKD196" s="316"/>
      <c r="DKE196" s="317"/>
      <c r="DKF196" s="381"/>
      <c r="DKG196" s="381"/>
      <c r="DKH196" s="381"/>
      <c r="DKI196" s="318"/>
      <c r="DKJ196" s="318"/>
      <c r="DKK196" s="318"/>
      <c r="DKL196" s="381"/>
      <c r="DKM196" s="318"/>
      <c r="DKN196" s="318"/>
      <c r="DKO196" s="318"/>
      <c r="DKP196" s="318"/>
      <c r="DKQ196" s="381"/>
      <c r="DKR196" s="316"/>
      <c r="DKS196" s="316"/>
      <c r="DKT196" s="316"/>
      <c r="DKU196" s="317"/>
      <c r="DKV196" s="381"/>
      <c r="DKW196" s="381"/>
      <c r="DKX196" s="381"/>
      <c r="DKY196" s="318"/>
      <c r="DKZ196" s="318"/>
      <c r="DLA196" s="318"/>
      <c r="DLB196" s="381"/>
      <c r="DLC196" s="318"/>
      <c r="DLD196" s="318"/>
      <c r="DLE196" s="318"/>
      <c r="DLF196" s="318"/>
      <c r="DLG196" s="381"/>
      <c r="DLH196" s="316"/>
      <c r="DLI196" s="316"/>
      <c r="DLJ196" s="316"/>
      <c r="DLK196" s="317"/>
      <c r="DLL196" s="381"/>
      <c r="DLM196" s="381"/>
      <c r="DLN196" s="381"/>
      <c r="DLO196" s="318"/>
      <c r="DLP196" s="318"/>
      <c r="DLQ196" s="318"/>
      <c r="DLR196" s="381"/>
      <c r="DLS196" s="318"/>
      <c r="DLT196" s="318"/>
      <c r="DLU196" s="318"/>
      <c r="DLV196" s="318"/>
      <c r="DLW196" s="381"/>
      <c r="DLX196" s="316"/>
      <c r="DLY196" s="316"/>
      <c r="DLZ196" s="316"/>
      <c r="DMA196" s="317"/>
      <c r="DMB196" s="381"/>
      <c r="DMC196" s="381"/>
      <c r="DMD196" s="381"/>
      <c r="DME196" s="318"/>
      <c r="DMF196" s="318"/>
      <c r="DMG196" s="318"/>
      <c r="DMH196" s="381"/>
      <c r="DMI196" s="318"/>
      <c r="DMJ196" s="318"/>
      <c r="DMK196" s="318"/>
      <c r="DML196" s="318"/>
      <c r="DMM196" s="381"/>
      <c r="DMN196" s="316"/>
      <c r="DMO196" s="316"/>
      <c r="DMP196" s="316"/>
      <c r="DMQ196" s="317"/>
      <c r="DMR196" s="381"/>
      <c r="DMS196" s="381"/>
      <c r="DMT196" s="381"/>
      <c r="DMU196" s="318"/>
      <c r="DMV196" s="318"/>
      <c r="DMW196" s="318"/>
      <c r="DMX196" s="381"/>
      <c r="DMY196" s="318"/>
      <c r="DMZ196" s="318"/>
      <c r="DNA196" s="318"/>
      <c r="DNB196" s="318"/>
      <c r="DNC196" s="381"/>
      <c r="DND196" s="316"/>
      <c r="DNE196" s="316"/>
      <c r="DNF196" s="316"/>
      <c r="DNG196" s="317"/>
      <c r="DNH196" s="381"/>
      <c r="DNI196" s="381"/>
      <c r="DNJ196" s="381"/>
      <c r="DNK196" s="318"/>
      <c r="DNL196" s="318"/>
      <c r="DNM196" s="318"/>
      <c r="DNN196" s="381"/>
      <c r="DNO196" s="318"/>
      <c r="DNP196" s="318"/>
      <c r="DNQ196" s="318"/>
      <c r="DNR196" s="318"/>
      <c r="DNS196" s="381"/>
      <c r="DNT196" s="316"/>
      <c r="DNU196" s="316"/>
      <c r="DNV196" s="316"/>
      <c r="DNW196" s="317"/>
      <c r="DNX196" s="381"/>
      <c r="DNY196" s="381"/>
      <c r="DNZ196" s="381"/>
      <c r="DOA196" s="318"/>
      <c r="DOB196" s="318"/>
      <c r="DOC196" s="318"/>
      <c r="DOD196" s="381"/>
      <c r="DOE196" s="318"/>
      <c r="DOF196" s="318"/>
      <c r="DOG196" s="318"/>
      <c r="DOH196" s="318"/>
      <c r="DOI196" s="381"/>
      <c r="DOJ196" s="316"/>
      <c r="DOK196" s="316"/>
      <c r="DOL196" s="316"/>
      <c r="DOM196" s="317"/>
      <c r="DON196" s="381"/>
      <c r="DOO196" s="381"/>
      <c r="DOP196" s="381"/>
      <c r="DOQ196" s="318"/>
      <c r="DOR196" s="318"/>
      <c r="DOS196" s="318"/>
      <c r="DOT196" s="381"/>
      <c r="DOU196" s="318"/>
      <c r="DOV196" s="318"/>
      <c r="DOW196" s="318"/>
      <c r="DOX196" s="318"/>
      <c r="DOY196" s="381"/>
      <c r="DOZ196" s="316"/>
      <c r="DPA196" s="316"/>
      <c r="DPB196" s="316"/>
      <c r="DPC196" s="317"/>
      <c r="DPD196" s="381"/>
      <c r="DPE196" s="381"/>
      <c r="DPF196" s="381"/>
      <c r="DPG196" s="318"/>
      <c r="DPH196" s="318"/>
      <c r="DPI196" s="318"/>
      <c r="DPJ196" s="381"/>
      <c r="DPK196" s="318"/>
      <c r="DPL196" s="318"/>
      <c r="DPM196" s="318"/>
      <c r="DPN196" s="318"/>
      <c r="DPO196" s="381"/>
      <c r="DPP196" s="316"/>
      <c r="DPQ196" s="316"/>
      <c r="DPR196" s="316"/>
      <c r="DPS196" s="317"/>
      <c r="DPT196" s="381"/>
      <c r="DPU196" s="381"/>
      <c r="DPV196" s="381"/>
      <c r="DPW196" s="318"/>
      <c r="DPX196" s="318"/>
      <c r="DPY196" s="318"/>
      <c r="DPZ196" s="381"/>
      <c r="DQA196" s="318"/>
      <c r="DQB196" s="318"/>
      <c r="DQC196" s="318"/>
      <c r="DQD196" s="318"/>
      <c r="DQE196" s="381"/>
      <c r="DQF196" s="316"/>
      <c r="DQG196" s="316"/>
      <c r="DQH196" s="316"/>
      <c r="DQI196" s="317"/>
      <c r="DQJ196" s="381"/>
      <c r="DQK196" s="381"/>
      <c r="DQL196" s="381"/>
      <c r="DQM196" s="318"/>
      <c r="DQN196" s="318"/>
      <c r="DQO196" s="318"/>
      <c r="DQP196" s="381"/>
      <c r="DQQ196" s="318"/>
      <c r="DQR196" s="318"/>
      <c r="DQS196" s="318"/>
      <c r="DQT196" s="318"/>
      <c r="DQU196" s="381"/>
      <c r="DQV196" s="316"/>
      <c r="DQW196" s="316"/>
      <c r="DQX196" s="316"/>
      <c r="DQY196" s="317"/>
      <c r="DQZ196" s="381"/>
      <c r="DRA196" s="381"/>
      <c r="DRB196" s="381"/>
      <c r="DRC196" s="318"/>
      <c r="DRD196" s="318"/>
      <c r="DRE196" s="318"/>
      <c r="DRF196" s="381"/>
      <c r="DRG196" s="318"/>
      <c r="DRH196" s="318"/>
      <c r="DRI196" s="318"/>
      <c r="DRJ196" s="318"/>
      <c r="DRK196" s="381"/>
      <c r="DRL196" s="316"/>
      <c r="DRM196" s="316"/>
      <c r="DRN196" s="316"/>
      <c r="DRO196" s="317"/>
      <c r="DRP196" s="381"/>
      <c r="DRQ196" s="381"/>
      <c r="DRR196" s="381"/>
      <c r="DRS196" s="318"/>
      <c r="DRT196" s="318"/>
      <c r="DRU196" s="318"/>
      <c r="DRV196" s="381"/>
      <c r="DRW196" s="318"/>
      <c r="DRX196" s="318"/>
      <c r="DRY196" s="318"/>
      <c r="DRZ196" s="318"/>
      <c r="DSA196" s="381"/>
      <c r="DSB196" s="316"/>
      <c r="DSC196" s="316"/>
      <c r="DSD196" s="316"/>
      <c r="DSE196" s="317"/>
      <c r="DSF196" s="381"/>
      <c r="DSG196" s="381"/>
      <c r="DSH196" s="381"/>
      <c r="DSI196" s="318"/>
      <c r="DSJ196" s="318"/>
      <c r="DSK196" s="318"/>
      <c r="DSL196" s="381"/>
      <c r="DSM196" s="318"/>
      <c r="DSN196" s="318"/>
      <c r="DSO196" s="318"/>
      <c r="DSP196" s="318"/>
      <c r="DSQ196" s="381"/>
      <c r="DSR196" s="316"/>
      <c r="DSS196" s="316"/>
      <c r="DST196" s="316"/>
      <c r="DSU196" s="317"/>
      <c r="DSV196" s="381"/>
      <c r="DSW196" s="381"/>
      <c r="DSX196" s="381"/>
      <c r="DSY196" s="318"/>
      <c r="DSZ196" s="318"/>
      <c r="DTA196" s="318"/>
      <c r="DTB196" s="381"/>
      <c r="DTC196" s="318"/>
      <c r="DTD196" s="318"/>
      <c r="DTE196" s="318"/>
      <c r="DTF196" s="318"/>
      <c r="DTG196" s="381"/>
      <c r="DTH196" s="316"/>
      <c r="DTI196" s="316"/>
      <c r="DTJ196" s="316"/>
      <c r="DTK196" s="317"/>
      <c r="DTL196" s="381"/>
      <c r="DTM196" s="381"/>
      <c r="DTN196" s="381"/>
      <c r="DTO196" s="318"/>
      <c r="DTP196" s="318"/>
      <c r="DTQ196" s="318"/>
      <c r="DTR196" s="381"/>
      <c r="DTS196" s="318"/>
      <c r="DTT196" s="318"/>
      <c r="DTU196" s="318"/>
      <c r="DTV196" s="318"/>
      <c r="DTW196" s="381"/>
      <c r="DTX196" s="316"/>
      <c r="DTY196" s="316"/>
      <c r="DTZ196" s="316"/>
      <c r="DUA196" s="317"/>
      <c r="DUB196" s="381"/>
      <c r="DUC196" s="381"/>
      <c r="DUD196" s="381"/>
      <c r="DUE196" s="318"/>
      <c r="DUF196" s="318"/>
      <c r="DUG196" s="318"/>
      <c r="DUH196" s="381"/>
      <c r="DUI196" s="318"/>
      <c r="DUJ196" s="318"/>
      <c r="DUK196" s="318"/>
      <c r="DUL196" s="318"/>
      <c r="DUM196" s="381"/>
      <c r="DUN196" s="316"/>
      <c r="DUO196" s="316"/>
      <c r="DUP196" s="316"/>
      <c r="DUQ196" s="317"/>
      <c r="DUR196" s="381"/>
      <c r="DUS196" s="381"/>
      <c r="DUT196" s="381"/>
      <c r="DUU196" s="318"/>
      <c r="DUV196" s="318"/>
      <c r="DUW196" s="318"/>
      <c r="DUX196" s="381"/>
      <c r="DUY196" s="318"/>
      <c r="DUZ196" s="318"/>
      <c r="DVA196" s="318"/>
      <c r="DVB196" s="318"/>
      <c r="DVC196" s="381"/>
      <c r="DVD196" s="316"/>
      <c r="DVE196" s="316"/>
      <c r="DVF196" s="316"/>
      <c r="DVG196" s="317"/>
      <c r="DVH196" s="381"/>
      <c r="DVI196" s="381"/>
      <c r="DVJ196" s="381"/>
      <c r="DVK196" s="318"/>
      <c r="DVL196" s="318"/>
      <c r="DVM196" s="318"/>
      <c r="DVN196" s="381"/>
      <c r="DVO196" s="318"/>
      <c r="DVP196" s="318"/>
      <c r="DVQ196" s="318"/>
      <c r="DVR196" s="318"/>
      <c r="DVS196" s="381"/>
      <c r="DVT196" s="316"/>
      <c r="DVU196" s="316"/>
      <c r="DVV196" s="316"/>
      <c r="DVW196" s="317"/>
      <c r="DVX196" s="381"/>
      <c r="DVY196" s="381"/>
      <c r="DVZ196" s="381"/>
      <c r="DWA196" s="318"/>
      <c r="DWB196" s="318"/>
      <c r="DWC196" s="318"/>
      <c r="DWD196" s="381"/>
      <c r="DWE196" s="318"/>
      <c r="DWF196" s="318"/>
      <c r="DWG196" s="318"/>
      <c r="DWH196" s="318"/>
      <c r="DWI196" s="381"/>
      <c r="DWJ196" s="316"/>
      <c r="DWK196" s="316"/>
      <c r="DWL196" s="316"/>
      <c r="DWM196" s="317"/>
      <c r="DWN196" s="381"/>
      <c r="DWO196" s="381"/>
      <c r="DWP196" s="381"/>
      <c r="DWQ196" s="318"/>
      <c r="DWR196" s="318"/>
      <c r="DWS196" s="318"/>
      <c r="DWT196" s="381"/>
      <c r="DWU196" s="318"/>
      <c r="DWV196" s="318"/>
      <c r="DWW196" s="318"/>
      <c r="DWX196" s="318"/>
      <c r="DWY196" s="381"/>
      <c r="DWZ196" s="316"/>
      <c r="DXA196" s="316"/>
      <c r="DXB196" s="316"/>
      <c r="DXC196" s="317"/>
      <c r="DXD196" s="381"/>
      <c r="DXE196" s="381"/>
      <c r="DXF196" s="381"/>
      <c r="DXG196" s="318"/>
      <c r="DXH196" s="318"/>
      <c r="DXI196" s="318"/>
      <c r="DXJ196" s="381"/>
      <c r="DXK196" s="318"/>
      <c r="DXL196" s="318"/>
      <c r="DXM196" s="318"/>
      <c r="DXN196" s="318"/>
      <c r="DXO196" s="381"/>
      <c r="DXP196" s="316"/>
      <c r="DXQ196" s="316"/>
      <c r="DXR196" s="316"/>
      <c r="DXS196" s="317"/>
      <c r="DXT196" s="381"/>
      <c r="DXU196" s="381"/>
      <c r="DXV196" s="381"/>
      <c r="DXW196" s="318"/>
      <c r="DXX196" s="318"/>
      <c r="DXY196" s="318"/>
      <c r="DXZ196" s="381"/>
      <c r="DYA196" s="318"/>
      <c r="DYB196" s="318"/>
      <c r="DYC196" s="318"/>
      <c r="DYD196" s="318"/>
      <c r="DYE196" s="381"/>
      <c r="DYF196" s="316"/>
      <c r="DYG196" s="316"/>
      <c r="DYH196" s="316"/>
      <c r="DYI196" s="317"/>
      <c r="DYJ196" s="381"/>
      <c r="DYK196" s="381"/>
      <c r="DYL196" s="381"/>
      <c r="DYM196" s="318"/>
      <c r="DYN196" s="318"/>
      <c r="DYO196" s="318"/>
      <c r="DYP196" s="381"/>
      <c r="DYQ196" s="318"/>
      <c r="DYR196" s="318"/>
      <c r="DYS196" s="318"/>
      <c r="DYT196" s="318"/>
      <c r="DYU196" s="381"/>
      <c r="DYV196" s="316"/>
      <c r="DYW196" s="316"/>
      <c r="DYX196" s="316"/>
      <c r="DYY196" s="317"/>
      <c r="DYZ196" s="381"/>
      <c r="DZA196" s="381"/>
      <c r="DZB196" s="381"/>
      <c r="DZC196" s="318"/>
      <c r="DZD196" s="318"/>
      <c r="DZE196" s="318"/>
      <c r="DZF196" s="381"/>
      <c r="DZG196" s="318"/>
      <c r="DZH196" s="318"/>
      <c r="DZI196" s="318"/>
      <c r="DZJ196" s="318"/>
      <c r="DZK196" s="381"/>
      <c r="DZL196" s="316"/>
      <c r="DZM196" s="316"/>
      <c r="DZN196" s="316"/>
      <c r="DZO196" s="317"/>
      <c r="DZP196" s="381"/>
      <c r="DZQ196" s="381"/>
      <c r="DZR196" s="381"/>
      <c r="DZS196" s="318"/>
      <c r="DZT196" s="318"/>
      <c r="DZU196" s="318"/>
      <c r="DZV196" s="381"/>
      <c r="DZW196" s="318"/>
      <c r="DZX196" s="318"/>
      <c r="DZY196" s="318"/>
      <c r="DZZ196" s="318"/>
      <c r="EAA196" s="381"/>
      <c r="EAB196" s="316"/>
      <c r="EAC196" s="316"/>
      <c r="EAD196" s="316"/>
      <c r="EAE196" s="317"/>
      <c r="EAF196" s="381"/>
      <c r="EAG196" s="381"/>
      <c r="EAH196" s="381"/>
      <c r="EAI196" s="318"/>
      <c r="EAJ196" s="318"/>
      <c r="EAK196" s="318"/>
      <c r="EAL196" s="381"/>
      <c r="EAM196" s="318"/>
      <c r="EAN196" s="318"/>
      <c r="EAO196" s="318"/>
      <c r="EAP196" s="318"/>
      <c r="EAQ196" s="381"/>
      <c r="EAR196" s="316"/>
      <c r="EAS196" s="316"/>
      <c r="EAT196" s="316"/>
      <c r="EAU196" s="317"/>
      <c r="EAV196" s="381"/>
      <c r="EAW196" s="381"/>
      <c r="EAX196" s="381"/>
      <c r="EAY196" s="318"/>
      <c r="EAZ196" s="318"/>
      <c r="EBA196" s="318"/>
      <c r="EBB196" s="381"/>
      <c r="EBC196" s="318"/>
      <c r="EBD196" s="318"/>
      <c r="EBE196" s="318"/>
      <c r="EBF196" s="318"/>
      <c r="EBG196" s="381"/>
      <c r="EBH196" s="316"/>
      <c r="EBI196" s="316"/>
      <c r="EBJ196" s="316"/>
      <c r="EBK196" s="317"/>
      <c r="EBL196" s="381"/>
      <c r="EBM196" s="381"/>
      <c r="EBN196" s="381"/>
      <c r="EBO196" s="318"/>
      <c r="EBP196" s="318"/>
      <c r="EBQ196" s="318"/>
      <c r="EBR196" s="381"/>
      <c r="EBS196" s="318"/>
      <c r="EBT196" s="318"/>
      <c r="EBU196" s="318"/>
      <c r="EBV196" s="318"/>
      <c r="EBW196" s="381"/>
      <c r="EBX196" s="316"/>
      <c r="EBY196" s="316"/>
      <c r="EBZ196" s="316"/>
      <c r="ECA196" s="317"/>
      <c r="ECB196" s="381"/>
      <c r="ECC196" s="381"/>
      <c r="ECD196" s="381"/>
      <c r="ECE196" s="318"/>
      <c r="ECF196" s="318"/>
      <c r="ECG196" s="318"/>
      <c r="ECH196" s="381"/>
      <c r="ECI196" s="318"/>
      <c r="ECJ196" s="318"/>
      <c r="ECK196" s="318"/>
      <c r="ECL196" s="318"/>
      <c r="ECM196" s="381"/>
      <c r="ECN196" s="316"/>
      <c r="ECO196" s="316"/>
      <c r="ECP196" s="316"/>
      <c r="ECQ196" s="317"/>
      <c r="ECR196" s="381"/>
      <c r="ECS196" s="381"/>
      <c r="ECT196" s="381"/>
      <c r="ECU196" s="318"/>
      <c r="ECV196" s="318"/>
      <c r="ECW196" s="318"/>
      <c r="ECX196" s="381"/>
      <c r="ECY196" s="318"/>
      <c r="ECZ196" s="318"/>
      <c r="EDA196" s="318"/>
      <c r="EDB196" s="318"/>
      <c r="EDC196" s="381"/>
      <c r="EDD196" s="316"/>
      <c r="EDE196" s="316"/>
      <c r="EDF196" s="316"/>
      <c r="EDG196" s="317"/>
      <c r="EDH196" s="381"/>
      <c r="EDI196" s="381"/>
      <c r="EDJ196" s="381"/>
      <c r="EDK196" s="318"/>
      <c r="EDL196" s="318"/>
      <c r="EDM196" s="318"/>
      <c r="EDN196" s="381"/>
      <c r="EDO196" s="318"/>
      <c r="EDP196" s="318"/>
      <c r="EDQ196" s="318"/>
      <c r="EDR196" s="318"/>
      <c r="EDS196" s="381"/>
      <c r="EDT196" s="316"/>
      <c r="EDU196" s="316"/>
      <c r="EDV196" s="316"/>
      <c r="EDW196" s="317"/>
      <c r="EDX196" s="381"/>
      <c r="EDY196" s="381"/>
      <c r="EDZ196" s="381"/>
      <c r="EEA196" s="318"/>
      <c r="EEB196" s="318"/>
      <c r="EEC196" s="318"/>
      <c r="EED196" s="381"/>
      <c r="EEE196" s="318"/>
      <c r="EEF196" s="318"/>
      <c r="EEG196" s="318"/>
      <c r="EEH196" s="318"/>
      <c r="EEI196" s="381"/>
      <c r="EEJ196" s="316"/>
      <c r="EEK196" s="316"/>
      <c r="EEL196" s="316"/>
      <c r="EEM196" s="317"/>
      <c r="EEN196" s="381"/>
      <c r="EEO196" s="381"/>
      <c r="EEP196" s="381"/>
      <c r="EEQ196" s="318"/>
      <c r="EER196" s="318"/>
      <c r="EES196" s="318"/>
      <c r="EET196" s="381"/>
      <c r="EEU196" s="318"/>
      <c r="EEV196" s="318"/>
      <c r="EEW196" s="318"/>
      <c r="EEX196" s="318"/>
      <c r="EEY196" s="381"/>
      <c r="EEZ196" s="316"/>
      <c r="EFA196" s="316"/>
      <c r="EFB196" s="316"/>
      <c r="EFC196" s="317"/>
      <c r="EFD196" s="381"/>
      <c r="EFE196" s="381"/>
      <c r="EFF196" s="381"/>
      <c r="EFG196" s="318"/>
      <c r="EFH196" s="318"/>
      <c r="EFI196" s="318"/>
      <c r="EFJ196" s="381"/>
      <c r="EFK196" s="318"/>
      <c r="EFL196" s="318"/>
      <c r="EFM196" s="318"/>
      <c r="EFN196" s="318"/>
      <c r="EFO196" s="381"/>
      <c r="EFP196" s="316"/>
      <c r="EFQ196" s="316"/>
      <c r="EFR196" s="316"/>
      <c r="EFS196" s="317"/>
      <c r="EFT196" s="381"/>
      <c r="EFU196" s="381"/>
      <c r="EFV196" s="381"/>
      <c r="EFW196" s="318"/>
      <c r="EFX196" s="318"/>
      <c r="EFY196" s="318"/>
      <c r="EFZ196" s="381"/>
      <c r="EGA196" s="318"/>
      <c r="EGB196" s="318"/>
      <c r="EGC196" s="318"/>
      <c r="EGD196" s="318"/>
      <c r="EGE196" s="381"/>
      <c r="EGF196" s="316"/>
      <c r="EGG196" s="316"/>
      <c r="EGH196" s="316"/>
      <c r="EGI196" s="317"/>
      <c r="EGJ196" s="381"/>
      <c r="EGK196" s="381"/>
      <c r="EGL196" s="381"/>
      <c r="EGM196" s="318"/>
      <c r="EGN196" s="318"/>
      <c r="EGO196" s="318"/>
      <c r="EGP196" s="381"/>
      <c r="EGQ196" s="318"/>
      <c r="EGR196" s="318"/>
      <c r="EGS196" s="318"/>
      <c r="EGT196" s="318"/>
      <c r="EGU196" s="381"/>
      <c r="EGV196" s="316"/>
      <c r="EGW196" s="316"/>
      <c r="EGX196" s="316"/>
      <c r="EGY196" s="317"/>
      <c r="EGZ196" s="381"/>
      <c r="EHA196" s="381"/>
      <c r="EHB196" s="381"/>
      <c r="EHC196" s="318"/>
      <c r="EHD196" s="318"/>
      <c r="EHE196" s="318"/>
      <c r="EHF196" s="381"/>
      <c r="EHG196" s="318"/>
      <c r="EHH196" s="318"/>
      <c r="EHI196" s="318"/>
      <c r="EHJ196" s="318"/>
      <c r="EHK196" s="381"/>
      <c r="EHL196" s="316"/>
      <c r="EHM196" s="316"/>
      <c r="EHN196" s="316"/>
      <c r="EHO196" s="317"/>
      <c r="EHP196" s="381"/>
      <c r="EHQ196" s="381"/>
      <c r="EHR196" s="381"/>
      <c r="EHS196" s="318"/>
      <c r="EHT196" s="318"/>
      <c r="EHU196" s="318"/>
      <c r="EHV196" s="381"/>
      <c r="EHW196" s="318"/>
      <c r="EHX196" s="318"/>
      <c r="EHY196" s="318"/>
      <c r="EHZ196" s="318"/>
      <c r="EIA196" s="381"/>
      <c r="EIB196" s="316"/>
      <c r="EIC196" s="316"/>
      <c r="EID196" s="316"/>
      <c r="EIE196" s="317"/>
      <c r="EIF196" s="381"/>
      <c r="EIG196" s="381"/>
      <c r="EIH196" s="381"/>
      <c r="EII196" s="318"/>
      <c r="EIJ196" s="318"/>
      <c r="EIK196" s="318"/>
      <c r="EIL196" s="381"/>
      <c r="EIM196" s="318"/>
      <c r="EIN196" s="318"/>
      <c r="EIO196" s="318"/>
      <c r="EIP196" s="318"/>
      <c r="EIQ196" s="381"/>
      <c r="EIR196" s="316"/>
      <c r="EIS196" s="316"/>
      <c r="EIT196" s="316"/>
      <c r="EIU196" s="317"/>
      <c r="EIV196" s="381"/>
      <c r="EIW196" s="381"/>
      <c r="EIX196" s="381"/>
      <c r="EIY196" s="318"/>
      <c r="EIZ196" s="318"/>
      <c r="EJA196" s="318"/>
      <c r="EJB196" s="381"/>
      <c r="EJC196" s="318"/>
      <c r="EJD196" s="318"/>
      <c r="EJE196" s="318"/>
      <c r="EJF196" s="318"/>
      <c r="EJG196" s="381"/>
      <c r="EJH196" s="316"/>
      <c r="EJI196" s="316"/>
      <c r="EJJ196" s="316"/>
      <c r="EJK196" s="317"/>
      <c r="EJL196" s="381"/>
      <c r="EJM196" s="381"/>
      <c r="EJN196" s="381"/>
      <c r="EJO196" s="318"/>
      <c r="EJP196" s="318"/>
      <c r="EJQ196" s="318"/>
      <c r="EJR196" s="381"/>
      <c r="EJS196" s="318"/>
      <c r="EJT196" s="318"/>
      <c r="EJU196" s="318"/>
      <c r="EJV196" s="318"/>
      <c r="EJW196" s="381"/>
      <c r="EJX196" s="316"/>
      <c r="EJY196" s="316"/>
      <c r="EJZ196" s="316"/>
      <c r="EKA196" s="317"/>
      <c r="EKB196" s="381"/>
      <c r="EKC196" s="381"/>
      <c r="EKD196" s="381"/>
      <c r="EKE196" s="318"/>
      <c r="EKF196" s="318"/>
      <c r="EKG196" s="318"/>
      <c r="EKH196" s="381"/>
      <c r="EKI196" s="318"/>
      <c r="EKJ196" s="318"/>
      <c r="EKK196" s="318"/>
      <c r="EKL196" s="318"/>
      <c r="EKM196" s="381"/>
      <c r="EKN196" s="316"/>
      <c r="EKO196" s="316"/>
      <c r="EKP196" s="316"/>
      <c r="EKQ196" s="317"/>
      <c r="EKR196" s="381"/>
      <c r="EKS196" s="381"/>
      <c r="EKT196" s="381"/>
      <c r="EKU196" s="318"/>
      <c r="EKV196" s="318"/>
      <c r="EKW196" s="318"/>
      <c r="EKX196" s="381"/>
      <c r="EKY196" s="318"/>
      <c r="EKZ196" s="318"/>
      <c r="ELA196" s="318"/>
      <c r="ELB196" s="318"/>
      <c r="ELC196" s="381"/>
      <c r="ELD196" s="316"/>
      <c r="ELE196" s="316"/>
      <c r="ELF196" s="316"/>
      <c r="ELG196" s="317"/>
      <c r="ELH196" s="381"/>
      <c r="ELI196" s="381"/>
      <c r="ELJ196" s="381"/>
      <c r="ELK196" s="318"/>
      <c r="ELL196" s="318"/>
      <c r="ELM196" s="318"/>
      <c r="ELN196" s="381"/>
      <c r="ELO196" s="318"/>
      <c r="ELP196" s="318"/>
      <c r="ELQ196" s="318"/>
      <c r="ELR196" s="318"/>
      <c r="ELS196" s="381"/>
      <c r="ELT196" s="316"/>
      <c r="ELU196" s="316"/>
      <c r="ELV196" s="316"/>
      <c r="ELW196" s="317"/>
      <c r="ELX196" s="381"/>
      <c r="ELY196" s="381"/>
      <c r="ELZ196" s="381"/>
      <c r="EMA196" s="318"/>
      <c r="EMB196" s="318"/>
      <c r="EMC196" s="318"/>
      <c r="EMD196" s="381"/>
      <c r="EME196" s="318"/>
      <c r="EMF196" s="318"/>
      <c r="EMG196" s="318"/>
      <c r="EMH196" s="318"/>
      <c r="EMI196" s="381"/>
      <c r="EMJ196" s="316"/>
      <c r="EMK196" s="316"/>
      <c r="EML196" s="316"/>
      <c r="EMM196" s="317"/>
      <c r="EMN196" s="381"/>
      <c r="EMO196" s="381"/>
      <c r="EMP196" s="381"/>
      <c r="EMQ196" s="318"/>
      <c r="EMR196" s="318"/>
      <c r="EMS196" s="318"/>
      <c r="EMT196" s="381"/>
      <c r="EMU196" s="318"/>
      <c r="EMV196" s="318"/>
      <c r="EMW196" s="318"/>
      <c r="EMX196" s="318"/>
      <c r="EMY196" s="381"/>
      <c r="EMZ196" s="316"/>
      <c r="ENA196" s="316"/>
      <c r="ENB196" s="316"/>
      <c r="ENC196" s="317"/>
      <c r="END196" s="381"/>
      <c r="ENE196" s="381"/>
      <c r="ENF196" s="381"/>
      <c r="ENG196" s="318"/>
      <c r="ENH196" s="318"/>
      <c r="ENI196" s="318"/>
      <c r="ENJ196" s="381"/>
      <c r="ENK196" s="318"/>
      <c r="ENL196" s="318"/>
      <c r="ENM196" s="318"/>
      <c r="ENN196" s="318"/>
      <c r="ENO196" s="381"/>
      <c r="ENP196" s="316"/>
      <c r="ENQ196" s="316"/>
      <c r="ENR196" s="316"/>
      <c r="ENS196" s="317"/>
      <c r="ENT196" s="381"/>
      <c r="ENU196" s="381"/>
      <c r="ENV196" s="381"/>
      <c r="ENW196" s="318"/>
      <c r="ENX196" s="318"/>
      <c r="ENY196" s="318"/>
      <c r="ENZ196" s="381"/>
      <c r="EOA196" s="318"/>
      <c r="EOB196" s="318"/>
      <c r="EOC196" s="318"/>
      <c r="EOD196" s="318"/>
      <c r="EOE196" s="381"/>
      <c r="EOF196" s="316"/>
      <c r="EOG196" s="316"/>
      <c r="EOH196" s="316"/>
      <c r="EOI196" s="317"/>
      <c r="EOJ196" s="381"/>
      <c r="EOK196" s="381"/>
      <c r="EOL196" s="381"/>
      <c r="EOM196" s="318"/>
      <c r="EON196" s="318"/>
      <c r="EOO196" s="318"/>
      <c r="EOP196" s="381"/>
      <c r="EOQ196" s="318"/>
      <c r="EOR196" s="318"/>
      <c r="EOS196" s="318"/>
      <c r="EOT196" s="318"/>
      <c r="EOU196" s="381"/>
      <c r="EOV196" s="316"/>
      <c r="EOW196" s="316"/>
      <c r="EOX196" s="316"/>
      <c r="EOY196" s="317"/>
      <c r="EOZ196" s="381"/>
      <c r="EPA196" s="381"/>
      <c r="EPB196" s="381"/>
      <c r="EPC196" s="318"/>
      <c r="EPD196" s="318"/>
      <c r="EPE196" s="318"/>
      <c r="EPF196" s="381"/>
      <c r="EPG196" s="318"/>
      <c r="EPH196" s="318"/>
      <c r="EPI196" s="318"/>
      <c r="EPJ196" s="318"/>
      <c r="EPK196" s="381"/>
      <c r="EPL196" s="316"/>
      <c r="EPM196" s="316"/>
      <c r="EPN196" s="316"/>
      <c r="EPO196" s="317"/>
      <c r="EPP196" s="381"/>
      <c r="EPQ196" s="381"/>
      <c r="EPR196" s="381"/>
      <c r="EPS196" s="318"/>
      <c r="EPT196" s="318"/>
      <c r="EPU196" s="318"/>
      <c r="EPV196" s="381"/>
      <c r="EPW196" s="318"/>
      <c r="EPX196" s="318"/>
      <c r="EPY196" s="318"/>
      <c r="EPZ196" s="318"/>
      <c r="EQA196" s="381"/>
      <c r="EQB196" s="316"/>
      <c r="EQC196" s="316"/>
      <c r="EQD196" s="316"/>
      <c r="EQE196" s="317"/>
      <c r="EQF196" s="381"/>
      <c r="EQG196" s="381"/>
      <c r="EQH196" s="381"/>
      <c r="EQI196" s="318"/>
      <c r="EQJ196" s="318"/>
      <c r="EQK196" s="318"/>
      <c r="EQL196" s="381"/>
      <c r="EQM196" s="318"/>
      <c r="EQN196" s="318"/>
      <c r="EQO196" s="318"/>
      <c r="EQP196" s="318"/>
      <c r="EQQ196" s="381"/>
      <c r="EQR196" s="316"/>
      <c r="EQS196" s="316"/>
      <c r="EQT196" s="316"/>
      <c r="EQU196" s="317"/>
      <c r="EQV196" s="381"/>
      <c r="EQW196" s="381"/>
      <c r="EQX196" s="381"/>
      <c r="EQY196" s="318"/>
      <c r="EQZ196" s="318"/>
      <c r="ERA196" s="318"/>
      <c r="ERB196" s="381"/>
      <c r="ERC196" s="318"/>
      <c r="ERD196" s="318"/>
      <c r="ERE196" s="318"/>
      <c r="ERF196" s="318"/>
      <c r="ERG196" s="381"/>
      <c r="ERH196" s="316"/>
      <c r="ERI196" s="316"/>
      <c r="ERJ196" s="316"/>
      <c r="ERK196" s="317"/>
      <c r="ERL196" s="381"/>
      <c r="ERM196" s="381"/>
      <c r="ERN196" s="381"/>
      <c r="ERO196" s="318"/>
      <c r="ERP196" s="318"/>
      <c r="ERQ196" s="318"/>
      <c r="ERR196" s="381"/>
      <c r="ERS196" s="318"/>
      <c r="ERT196" s="318"/>
      <c r="ERU196" s="318"/>
      <c r="ERV196" s="318"/>
      <c r="ERW196" s="381"/>
      <c r="ERX196" s="316"/>
      <c r="ERY196" s="316"/>
      <c r="ERZ196" s="316"/>
      <c r="ESA196" s="317"/>
      <c r="ESB196" s="381"/>
      <c r="ESC196" s="381"/>
      <c r="ESD196" s="381"/>
      <c r="ESE196" s="318"/>
      <c r="ESF196" s="318"/>
      <c r="ESG196" s="318"/>
      <c r="ESH196" s="381"/>
      <c r="ESI196" s="318"/>
      <c r="ESJ196" s="318"/>
      <c r="ESK196" s="318"/>
      <c r="ESL196" s="318"/>
      <c r="ESM196" s="381"/>
      <c r="ESN196" s="316"/>
      <c r="ESO196" s="316"/>
      <c r="ESP196" s="316"/>
      <c r="ESQ196" s="317"/>
      <c r="ESR196" s="381"/>
      <c r="ESS196" s="381"/>
      <c r="EST196" s="381"/>
      <c r="ESU196" s="318"/>
      <c r="ESV196" s="318"/>
      <c r="ESW196" s="318"/>
      <c r="ESX196" s="381"/>
      <c r="ESY196" s="318"/>
      <c r="ESZ196" s="318"/>
      <c r="ETA196" s="318"/>
      <c r="ETB196" s="318"/>
      <c r="ETC196" s="381"/>
      <c r="ETD196" s="316"/>
      <c r="ETE196" s="316"/>
      <c r="ETF196" s="316"/>
      <c r="ETG196" s="317"/>
      <c r="ETH196" s="381"/>
      <c r="ETI196" s="381"/>
      <c r="ETJ196" s="381"/>
      <c r="ETK196" s="318"/>
      <c r="ETL196" s="318"/>
      <c r="ETM196" s="318"/>
      <c r="ETN196" s="381"/>
      <c r="ETO196" s="318"/>
      <c r="ETP196" s="318"/>
      <c r="ETQ196" s="318"/>
      <c r="ETR196" s="318"/>
      <c r="ETS196" s="381"/>
      <c r="ETT196" s="316"/>
      <c r="ETU196" s="316"/>
      <c r="ETV196" s="316"/>
      <c r="ETW196" s="317"/>
      <c r="ETX196" s="381"/>
      <c r="ETY196" s="381"/>
      <c r="ETZ196" s="381"/>
      <c r="EUA196" s="318"/>
      <c r="EUB196" s="318"/>
      <c r="EUC196" s="318"/>
      <c r="EUD196" s="381"/>
      <c r="EUE196" s="318"/>
      <c r="EUF196" s="318"/>
      <c r="EUG196" s="318"/>
      <c r="EUH196" s="318"/>
      <c r="EUI196" s="381"/>
      <c r="EUJ196" s="316"/>
      <c r="EUK196" s="316"/>
      <c r="EUL196" s="316"/>
      <c r="EUM196" s="317"/>
      <c r="EUN196" s="381"/>
      <c r="EUO196" s="381"/>
      <c r="EUP196" s="381"/>
      <c r="EUQ196" s="318"/>
      <c r="EUR196" s="318"/>
      <c r="EUS196" s="318"/>
      <c r="EUT196" s="381"/>
      <c r="EUU196" s="318"/>
      <c r="EUV196" s="318"/>
      <c r="EUW196" s="318"/>
      <c r="EUX196" s="318"/>
      <c r="EUY196" s="381"/>
      <c r="EUZ196" s="316"/>
      <c r="EVA196" s="316"/>
      <c r="EVB196" s="316"/>
      <c r="EVC196" s="317"/>
      <c r="EVD196" s="381"/>
      <c r="EVE196" s="381"/>
      <c r="EVF196" s="381"/>
      <c r="EVG196" s="318"/>
      <c r="EVH196" s="318"/>
      <c r="EVI196" s="318"/>
      <c r="EVJ196" s="381"/>
      <c r="EVK196" s="318"/>
      <c r="EVL196" s="318"/>
      <c r="EVM196" s="318"/>
      <c r="EVN196" s="318"/>
      <c r="EVO196" s="381"/>
      <c r="EVP196" s="316"/>
      <c r="EVQ196" s="316"/>
      <c r="EVR196" s="316"/>
      <c r="EVS196" s="317"/>
      <c r="EVT196" s="381"/>
      <c r="EVU196" s="381"/>
      <c r="EVV196" s="381"/>
      <c r="EVW196" s="318"/>
      <c r="EVX196" s="318"/>
      <c r="EVY196" s="318"/>
      <c r="EVZ196" s="381"/>
      <c r="EWA196" s="318"/>
      <c r="EWB196" s="318"/>
      <c r="EWC196" s="318"/>
      <c r="EWD196" s="318"/>
      <c r="EWE196" s="381"/>
      <c r="EWF196" s="316"/>
      <c r="EWG196" s="316"/>
      <c r="EWH196" s="316"/>
      <c r="EWI196" s="317"/>
      <c r="EWJ196" s="381"/>
      <c r="EWK196" s="381"/>
      <c r="EWL196" s="381"/>
      <c r="EWM196" s="318"/>
      <c r="EWN196" s="318"/>
      <c r="EWO196" s="318"/>
      <c r="EWP196" s="381"/>
      <c r="EWQ196" s="318"/>
      <c r="EWR196" s="318"/>
      <c r="EWS196" s="318"/>
      <c r="EWT196" s="318"/>
      <c r="EWU196" s="381"/>
      <c r="EWV196" s="316"/>
      <c r="EWW196" s="316"/>
      <c r="EWX196" s="316"/>
      <c r="EWY196" s="317"/>
      <c r="EWZ196" s="381"/>
      <c r="EXA196" s="381"/>
      <c r="EXB196" s="381"/>
      <c r="EXC196" s="318"/>
      <c r="EXD196" s="318"/>
      <c r="EXE196" s="318"/>
      <c r="EXF196" s="381"/>
      <c r="EXG196" s="318"/>
      <c r="EXH196" s="318"/>
      <c r="EXI196" s="318"/>
      <c r="EXJ196" s="318"/>
      <c r="EXK196" s="381"/>
      <c r="EXL196" s="316"/>
      <c r="EXM196" s="316"/>
      <c r="EXN196" s="316"/>
      <c r="EXO196" s="317"/>
      <c r="EXP196" s="381"/>
      <c r="EXQ196" s="381"/>
      <c r="EXR196" s="381"/>
      <c r="EXS196" s="318"/>
      <c r="EXT196" s="318"/>
      <c r="EXU196" s="318"/>
      <c r="EXV196" s="381"/>
      <c r="EXW196" s="318"/>
      <c r="EXX196" s="318"/>
      <c r="EXY196" s="318"/>
      <c r="EXZ196" s="318"/>
      <c r="EYA196" s="381"/>
      <c r="EYB196" s="316"/>
      <c r="EYC196" s="316"/>
      <c r="EYD196" s="316"/>
      <c r="EYE196" s="317"/>
      <c r="EYF196" s="381"/>
      <c r="EYG196" s="381"/>
      <c r="EYH196" s="381"/>
      <c r="EYI196" s="318"/>
      <c r="EYJ196" s="318"/>
      <c r="EYK196" s="318"/>
      <c r="EYL196" s="381"/>
      <c r="EYM196" s="318"/>
      <c r="EYN196" s="318"/>
      <c r="EYO196" s="318"/>
      <c r="EYP196" s="318"/>
      <c r="EYQ196" s="381"/>
      <c r="EYR196" s="316"/>
      <c r="EYS196" s="316"/>
      <c r="EYT196" s="316"/>
      <c r="EYU196" s="317"/>
      <c r="EYV196" s="381"/>
      <c r="EYW196" s="381"/>
      <c r="EYX196" s="381"/>
      <c r="EYY196" s="318"/>
      <c r="EYZ196" s="318"/>
      <c r="EZA196" s="318"/>
      <c r="EZB196" s="381"/>
      <c r="EZC196" s="318"/>
      <c r="EZD196" s="318"/>
      <c r="EZE196" s="318"/>
      <c r="EZF196" s="318"/>
      <c r="EZG196" s="381"/>
      <c r="EZH196" s="316"/>
      <c r="EZI196" s="316"/>
      <c r="EZJ196" s="316"/>
      <c r="EZK196" s="317"/>
      <c r="EZL196" s="381"/>
      <c r="EZM196" s="381"/>
      <c r="EZN196" s="381"/>
      <c r="EZO196" s="318"/>
      <c r="EZP196" s="318"/>
      <c r="EZQ196" s="318"/>
      <c r="EZR196" s="381"/>
      <c r="EZS196" s="318"/>
      <c r="EZT196" s="318"/>
      <c r="EZU196" s="318"/>
      <c r="EZV196" s="318"/>
      <c r="EZW196" s="381"/>
      <c r="EZX196" s="316"/>
      <c r="EZY196" s="316"/>
      <c r="EZZ196" s="316"/>
      <c r="FAA196" s="317"/>
      <c r="FAB196" s="381"/>
      <c r="FAC196" s="381"/>
      <c r="FAD196" s="381"/>
      <c r="FAE196" s="318"/>
      <c r="FAF196" s="318"/>
      <c r="FAG196" s="318"/>
      <c r="FAH196" s="381"/>
      <c r="FAI196" s="318"/>
      <c r="FAJ196" s="318"/>
      <c r="FAK196" s="318"/>
      <c r="FAL196" s="318"/>
      <c r="FAM196" s="381"/>
      <c r="FAN196" s="316"/>
      <c r="FAO196" s="316"/>
      <c r="FAP196" s="316"/>
      <c r="FAQ196" s="317"/>
      <c r="FAR196" s="381"/>
      <c r="FAS196" s="381"/>
      <c r="FAT196" s="381"/>
      <c r="FAU196" s="318"/>
      <c r="FAV196" s="318"/>
      <c r="FAW196" s="318"/>
      <c r="FAX196" s="381"/>
      <c r="FAY196" s="318"/>
      <c r="FAZ196" s="318"/>
      <c r="FBA196" s="318"/>
      <c r="FBB196" s="318"/>
      <c r="FBC196" s="381"/>
      <c r="FBD196" s="316"/>
      <c r="FBE196" s="316"/>
      <c r="FBF196" s="316"/>
      <c r="FBG196" s="317"/>
      <c r="FBH196" s="381"/>
      <c r="FBI196" s="381"/>
      <c r="FBJ196" s="381"/>
      <c r="FBK196" s="318"/>
      <c r="FBL196" s="318"/>
      <c r="FBM196" s="318"/>
      <c r="FBN196" s="381"/>
      <c r="FBO196" s="318"/>
      <c r="FBP196" s="318"/>
      <c r="FBQ196" s="318"/>
      <c r="FBR196" s="318"/>
      <c r="FBS196" s="381"/>
      <c r="FBT196" s="316"/>
      <c r="FBU196" s="316"/>
      <c r="FBV196" s="316"/>
      <c r="FBW196" s="317"/>
      <c r="FBX196" s="381"/>
      <c r="FBY196" s="381"/>
      <c r="FBZ196" s="381"/>
      <c r="FCA196" s="318"/>
      <c r="FCB196" s="318"/>
      <c r="FCC196" s="318"/>
      <c r="FCD196" s="381"/>
      <c r="FCE196" s="318"/>
      <c r="FCF196" s="318"/>
      <c r="FCG196" s="318"/>
      <c r="FCH196" s="318"/>
      <c r="FCI196" s="381"/>
      <c r="FCJ196" s="316"/>
      <c r="FCK196" s="316"/>
      <c r="FCL196" s="316"/>
      <c r="FCM196" s="317"/>
      <c r="FCN196" s="381"/>
      <c r="FCO196" s="381"/>
      <c r="FCP196" s="381"/>
      <c r="FCQ196" s="318"/>
      <c r="FCR196" s="318"/>
      <c r="FCS196" s="318"/>
      <c r="FCT196" s="381"/>
      <c r="FCU196" s="318"/>
      <c r="FCV196" s="318"/>
      <c r="FCW196" s="318"/>
      <c r="FCX196" s="318"/>
      <c r="FCY196" s="381"/>
      <c r="FCZ196" s="316"/>
      <c r="FDA196" s="316"/>
      <c r="FDB196" s="316"/>
      <c r="FDC196" s="317"/>
      <c r="FDD196" s="381"/>
      <c r="FDE196" s="381"/>
      <c r="FDF196" s="381"/>
      <c r="FDG196" s="318"/>
      <c r="FDH196" s="318"/>
      <c r="FDI196" s="318"/>
      <c r="FDJ196" s="381"/>
      <c r="FDK196" s="318"/>
      <c r="FDL196" s="318"/>
      <c r="FDM196" s="318"/>
      <c r="FDN196" s="318"/>
      <c r="FDO196" s="381"/>
      <c r="FDP196" s="316"/>
      <c r="FDQ196" s="316"/>
      <c r="FDR196" s="316"/>
      <c r="FDS196" s="317"/>
      <c r="FDT196" s="381"/>
      <c r="FDU196" s="381"/>
      <c r="FDV196" s="381"/>
      <c r="FDW196" s="318"/>
      <c r="FDX196" s="318"/>
      <c r="FDY196" s="318"/>
      <c r="FDZ196" s="381"/>
      <c r="FEA196" s="318"/>
      <c r="FEB196" s="318"/>
      <c r="FEC196" s="318"/>
      <c r="FED196" s="318"/>
      <c r="FEE196" s="381"/>
      <c r="FEF196" s="316"/>
      <c r="FEG196" s="316"/>
      <c r="FEH196" s="316"/>
      <c r="FEI196" s="317"/>
      <c r="FEJ196" s="381"/>
      <c r="FEK196" s="381"/>
      <c r="FEL196" s="381"/>
      <c r="FEM196" s="318"/>
      <c r="FEN196" s="318"/>
      <c r="FEO196" s="318"/>
      <c r="FEP196" s="381"/>
      <c r="FEQ196" s="318"/>
      <c r="FER196" s="318"/>
      <c r="FES196" s="318"/>
      <c r="FET196" s="318"/>
      <c r="FEU196" s="381"/>
      <c r="FEV196" s="316"/>
      <c r="FEW196" s="316"/>
      <c r="FEX196" s="316"/>
      <c r="FEY196" s="317"/>
      <c r="FEZ196" s="381"/>
      <c r="FFA196" s="381"/>
      <c r="FFB196" s="381"/>
      <c r="FFC196" s="318"/>
      <c r="FFD196" s="318"/>
      <c r="FFE196" s="318"/>
      <c r="FFF196" s="381"/>
      <c r="FFG196" s="318"/>
      <c r="FFH196" s="318"/>
      <c r="FFI196" s="318"/>
      <c r="FFJ196" s="318"/>
      <c r="FFK196" s="381"/>
      <c r="FFL196" s="316"/>
      <c r="FFM196" s="316"/>
      <c r="FFN196" s="316"/>
      <c r="FFO196" s="317"/>
      <c r="FFP196" s="381"/>
      <c r="FFQ196" s="381"/>
      <c r="FFR196" s="381"/>
      <c r="FFS196" s="318"/>
      <c r="FFT196" s="318"/>
      <c r="FFU196" s="318"/>
      <c r="FFV196" s="381"/>
      <c r="FFW196" s="318"/>
      <c r="FFX196" s="318"/>
      <c r="FFY196" s="318"/>
      <c r="FFZ196" s="318"/>
      <c r="FGA196" s="381"/>
      <c r="FGB196" s="316"/>
      <c r="FGC196" s="316"/>
      <c r="FGD196" s="316"/>
      <c r="FGE196" s="317"/>
      <c r="FGF196" s="381"/>
      <c r="FGG196" s="381"/>
      <c r="FGH196" s="381"/>
      <c r="FGI196" s="318"/>
      <c r="FGJ196" s="318"/>
      <c r="FGK196" s="318"/>
      <c r="FGL196" s="381"/>
      <c r="FGM196" s="318"/>
      <c r="FGN196" s="318"/>
      <c r="FGO196" s="318"/>
      <c r="FGP196" s="318"/>
      <c r="FGQ196" s="381"/>
      <c r="FGR196" s="316"/>
      <c r="FGS196" s="316"/>
      <c r="FGT196" s="316"/>
      <c r="FGU196" s="317"/>
      <c r="FGV196" s="381"/>
      <c r="FGW196" s="381"/>
      <c r="FGX196" s="381"/>
      <c r="FGY196" s="318"/>
      <c r="FGZ196" s="318"/>
      <c r="FHA196" s="318"/>
      <c r="FHB196" s="381"/>
      <c r="FHC196" s="318"/>
      <c r="FHD196" s="318"/>
      <c r="FHE196" s="318"/>
      <c r="FHF196" s="318"/>
      <c r="FHG196" s="381"/>
      <c r="FHH196" s="316"/>
      <c r="FHI196" s="316"/>
      <c r="FHJ196" s="316"/>
      <c r="FHK196" s="317"/>
      <c r="FHL196" s="381"/>
      <c r="FHM196" s="381"/>
      <c r="FHN196" s="381"/>
      <c r="FHO196" s="318"/>
      <c r="FHP196" s="318"/>
      <c r="FHQ196" s="318"/>
      <c r="FHR196" s="381"/>
      <c r="FHS196" s="318"/>
      <c r="FHT196" s="318"/>
      <c r="FHU196" s="318"/>
      <c r="FHV196" s="318"/>
      <c r="FHW196" s="381"/>
      <c r="FHX196" s="316"/>
      <c r="FHY196" s="316"/>
      <c r="FHZ196" s="316"/>
      <c r="FIA196" s="317"/>
      <c r="FIB196" s="381"/>
      <c r="FIC196" s="381"/>
      <c r="FID196" s="381"/>
      <c r="FIE196" s="318"/>
      <c r="FIF196" s="318"/>
      <c r="FIG196" s="318"/>
      <c r="FIH196" s="381"/>
      <c r="FII196" s="318"/>
      <c r="FIJ196" s="318"/>
      <c r="FIK196" s="318"/>
      <c r="FIL196" s="318"/>
      <c r="FIM196" s="381"/>
      <c r="FIN196" s="316"/>
      <c r="FIO196" s="316"/>
      <c r="FIP196" s="316"/>
      <c r="FIQ196" s="317"/>
      <c r="FIR196" s="381"/>
      <c r="FIS196" s="381"/>
      <c r="FIT196" s="381"/>
      <c r="FIU196" s="318"/>
      <c r="FIV196" s="318"/>
      <c r="FIW196" s="318"/>
      <c r="FIX196" s="381"/>
      <c r="FIY196" s="318"/>
      <c r="FIZ196" s="318"/>
      <c r="FJA196" s="318"/>
      <c r="FJB196" s="318"/>
      <c r="FJC196" s="381"/>
      <c r="FJD196" s="316"/>
      <c r="FJE196" s="316"/>
      <c r="FJF196" s="316"/>
      <c r="FJG196" s="317"/>
      <c r="FJH196" s="381"/>
      <c r="FJI196" s="381"/>
      <c r="FJJ196" s="381"/>
      <c r="FJK196" s="318"/>
      <c r="FJL196" s="318"/>
      <c r="FJM196" s="318"/>
      <c r="FJN196" s="381"/>
      <c r="FJO196" s="318"/>
      <c r="FJP196" s="318"/>
      <c r="FJQ196" s="318"/>
      <c r="FJR196" s="318"/>
      <c r="FJS196" s="381"/>
      <c r="FJT196" s="316"/>
      <c r="FJU196" s="316"/>
      <c r="FJV196" s="316"/>
      <c r="FJW196" s="317"/>
      <c r="FJX196" s="381"/>
      <c r="FJY196" s="381"/>
      <c r="FJZ196" s="381"/>
      <c r="FKA196" s="318"/>
      <c r="FKB196" s="318"/>
      <c r="FKC196" s="318"/>
      <c r="FKD196" s="381"/>
      <c r="FKE196" s="318"/>
      <c r="FKF196" s="318"/>
      <c r="FKG196" s="318"/>
      <c r="FKH196" s="318"/>
      <c r="FKI196" s="381"/>
      <c r="FKJ196" s="316"/>
      <c r="FKK196" s="316"/>
      <c r="FKL196" s="316"/>
      <c r="FKM196" s="317"/>
      <c r="FKN196" s="381"/>
      <c r="FKO196" s="381"/>
      <c r="FKP196" s="381"/>
      <c r="FKQ196" s="318"/>
      <c r="FKR196" s="318"/>
      <c r="FKS196" s="318"/>
      <c r="FKT196" s="381"/>
      <c r="FKU196" s="318"/>
      <c r="FKV196" s="318"/>
      <c r="FKW196" s="318"/>
      <c r="FKX196" s="318"/>
      <c r="FKY196" s="381"/>
      <c r="FKZ196" s="316"/>
      <c r="FLA196" s="316"/>
      <c r="FLB196" s="316"/>
      <c r="FLC196" s="317"/>
      <c r="FLD196" s="381"/>
      <c r="FLE196" s="381"/>
      <c r="FLF196" s="381"/>
      <c r="FLG196" s="318"/>
      <c r="FLH196" s="318"/>
      <c r="FLI196" s="318"/>
      <c r="FLJ196" s="381"/>
      <c r="FLK196" s="318"/>
      <c r="FLL196" s="318"/>
      <c r="FLM196" s="318"/>
      <c r="FLN196" s="318"/>
      <c r="FLO196" s="381"/>
      <c r="FLP196" s="316"/>
      <c r="FLQ196" s="316"/>
      <c r="FLR196" s="316"/>
      <c r="FLS196" s="317"/>
      <c r="FLT196" s="381"/>
      <c r="FLU196" s="381"/>
      <c r="FLV196" s="381"/>
      <c r="FLW196" s="318"/>
      <c r="FLX196" s="318"/>
      <c r="FLY196" s="318"/>
      <c r="FLZ196" s="381"/>
      <c r="FMA196" s="318"/>
      <c r="FMB196" s="318"/>
      <c r="FMC196" s="318"/>
      <c r="FMD196" s="318"/>
      <c r="FME196" s="381"/>
      <c r="FMF196" s="316"/>
      <c r="FMG196" s="316"/>
      <c r="FMH196" s="316"/>
      <c r="FMI196" s="317"/>
      <c r="FMJ196" s="381"/>
      <c r="FMK196" s="381"/>
      <c r="FML196" s="381"/>
      <c r="FMM196" s="318"/>
      <c r="FMN196" s="318"/>
      <c r="FMO196" s="318"/>
      <c r="FMP196" s="381"/>
      <c r="FMQ196" s="318"/>
      <c r="FMR196" s="318"/>
      <c r="FMS196" s="318"/>
      <c r="FMT196" s="318"/>
      <c r="FMU196" s="381"/>
      <c r="FMV196" s="316"/>
      <c r="FMW196" s="316"/>
      <c r="FMX196" s="316"/>
      <c r="FMY196" s="317"/>
      <c r="FMZ196" s="381"/>
      <c r="FNA196" s="381"/>
      <c r="FNB196" s="381"/>
      <c r="FNC196" s="318"/>
      <c r="FND196" s="318"/>
      <c r="FNE196" s="318"/>
      <c r="FNF196" s="381"/>
      <c r="FNG196" s="318"/>
      <c r="FNH196" s="318"/>
      <c r="FNI196" s="318"/>
      <c r="FNJ196" s="318"/>
      <c r="FNK196" s="381"/>
      <c r="FNL196" s="316"/>
      <c r="FNM196" s="316"/>
      <c r="FNN196" s="316"/>
      <c r="FNO196" s="317"/>
      <c r="FNP196" s="381"/>
      <c r="FNQ196" s="381"/>
      <c r="FNR196" s="381"/>
      <c r="FNS196" s="318"/>
      <c r="FNT196" s="318"/>
      <c r="FNU196" s="318"/>
      <c r="FNV196" s="381"/>
      <c r="FNW196" s="318"/>
      <c r="FNX196" s="318"/>
      <c r="FNY196" s="318"/>
      <c r="FNZ196" s="318"/>
      <c r="FOA196" s="381"/>
      <c r="FOB196" s="316"/>
      <c r="FOC196" s="316"/>
      <c r="FOD196" s="316"/>
      <c r="FOE196" s="317"/>
      <c r="FOF196" s="381"/>
      <c r="FOG196" s="381"/>
      <c r="FOH196" s="381"/>
      <c r="FOI196" s="318"/>
      <c r="FOJ196" s="318"/>
      <c r="FOK196" s="318"/>
      <c r="FOL196" s="381"/>
      <c r="FOM196" s="318"/>
      <c r="FON196" s="318"/>
      <c r="FOO196" s="318"/>
      <c r="FOP196" s="318"/>
      <c r="FOQ196" s="381"/>
      <c r="FOR196" s="316"/>
      <c r="FOS196" s="316"/>
      <c r="FOT196" s="316"/>
      <c r="FOU196" s="317"/>
      <c r="FOV196" s="381"/>
      <c r="FOW196" s="381"/>
      <c r="FOX196" s="381"/>
      <c r="FOY196" s="318"/>
      <c r="FOZ196" s="318"/>
      <c r="FPA196" s="318"/>
      <c r="FPB196" s="381"/>
      <c r="FPC196" s="318"/>
      <c r="FPD196" s="318"/>
      <c r="FPE196" s="318"/>
      <c r="FPF196" s="318"/>
      <c r="FPG196" s="381"/>
      <c r="FPH196" s="316"/>
      <c r="FPI196" s="316"/>
      <c r="FPJ196" s="316"/>
      <c r="FPK196" s="317"/>
      <c r="FPL196" s="381"/>
      <c r="FPM196" s="381"/>
      <c r="FPN196" s="381"/>
      <c r="FPO196" s="318"/>
      <c r="FPP196" s="318"/>
      <c r="FPQ196" s="318"/>
      <c r="FPR196" s="381"/>
      <c r="FPS196" s="318"/>
      <c r="FPT196" s="318"/>
      <c r="FPU196" s="318"/>
      <c r="FPV196" s="318"/>
      <c r="FPW196" s="381"/>
      <c r="FPX196" s="316"/>
      <c r="FPY196" s="316"/>
      <c r="FPZ196" s="316"/>
      <c r="FQA196" s="317"/>
      <c r="FQB196" s="381"/>
      <c r="FQC196" s="381"/>
      <c r="FQD196" s="381"/>
      <c r="FQE196" s="318"/>
      <c r="FQF196" s="318"/>
      <c r="FQG196" s="318"/>
      <c r="FQH196" s="381"/>
      <c r="FQI196" s="318"/>
      <c r="FQJ196" s="318"/>
      <c r="FQK196" s="318"/>
      <c r="FQL196" s="318"/>
      <c r="FQM196" s="381"/>
      <c r="FQN196" s="316"/>
      <c r="FQO196" s="316"/>
      <c r="FQP196" s="316"/>
      <c r="FQQ196" s="317"/>
      <c r="FQR196" s="381"/>
      <c r="FQS196" s="381"/>
      <c r="FQT196" s="381"/>
      <c r="FQU196" s="318"/>
      <c r="FQV196" s="318"/>
      <c r="FQW196" s="318"/>
      <c r="FQX196" s="381"/>
      <c r="FQY196" s="318"/>
      <c r="FQZ196" s="318"/>
      <c r="FRA196" s="318"/>
      <c r="FRB196" s="318"/>
      <c r="FRC196" s="381"/>
      <c r="FRD196" s="316"/>
      <c r="FRE196" s="316"/>
      <c r="FRF196" s="316"/>
      <c r="FRG196" s="317"/>
      <c r="FRH196" s="381"/>
      <c r="FRI196" s="381"/>
      <c r="FRJ196" s="381"/>
      <c r="FRK196" s="318"/>
      <c r="FRL196" s="318"/>
      <c r="FRM196" s="318"/>
      <c r="FRN196" s="381"/>
      <c r="FRO196" s="318"/>
      <c r="FRP196" s="318"/>
      <c r="FRQ196" s="318"/>
      <c r="FRR196" s="318"/>
      <c r="FRS196" s="381"/>
      <c r="FRT196" s="316"/>
      <c r="FRU196" s="316"/>
      <c r="FRV196" s="316"/>
      <c r="FRW196" s="317"/>
      <c r="FRX196" s="381"/>
      <c r="FRY196" s="381"/>
      <c r="FRZ196" s="381"/>
      <c r="FSA196" s="318"/>
      <c r="FSB196" s="318"/>
      <c r="FSC196" s="318"/>
      <c r="FSD196" s="381"/>
      <c r="FSE196" s="318"/>
      <c r="FSF196" s="318"/>
      <c r="FSG196" s="318"/>
      <c r="FSH196" s="318"/>
      <c r="FSI196" s="381"/>
      <c r="FSJ196" s="316"/>
      <c r="FSK196" s="316"/>
      <c r="FSL196" s="316"/>
      <c r="FSM196" s="317"/>
      <c r="FSN196" s="381"/>
      <c r="FSO196" s="381"/>
      <c r="FSP196" s="381"/>
      <c r="FSQ196" s="318"/>
      <c r="FSR196" s="318"/>
      <c r="FSS196" s="318"/>
      <c r="FST196" s="381"/>
      <c r="FSU196" s="318"/>
      <c r="FSV196" s="318"/>
      <c r="FSW196" s="318"/>
      <c r="FSX196" s="318"/>
      <c r="FSY196" s="381"/>
      <c r="FSZ196" s="316"/>
      <c r="FTA196" s="316"/>
      <c r="FTB196" s="316"/>
      <c r="FTC196" s="317"/>
      <c r="FTD196" s="381"/>
      <c r="FTE196" s="381"/>
      <c r="FTF196" s="381"/>
      <c r="FTG196" s="318"/>
      <c r="FTH196" s="318"/>
      <c r="FTI196" s="318"/>
      <c r="FTJ196" s="381"/>
      <c r="FTK196" s="318"/>
      <c r="FTL196" s="318"/>
      <c r="FTM196" s="318"/>
      <c r="FTN196" s="318"/>
      <c r="FTO196" s="381"/>
      <c r="FTP196" s="316"/>
      <c r="FTQ196" s="316"/>
      <c r="FTR196" s="316"/>
      <c r="FTS196" s="317"/>
      <c r="FTT196" s="381"/>
      <c r="FTU196" s="381"/>
      <c r="FTV196" s="381"/>
      <c r="FTW196" s="318"/>
      <c r="FTX196" s="318"/>
      <c r="FTY196" s="318"/>
      <c r="FTZ196" s="381"/>
      <c r="FUA196" s="318"/>
      <c r="FUB196" s="318"/>
      <c r="FUC196" s="318"/>
      <c r="FUD196" s="318"/>
      <c r="FUE196" s="381"/>
      <c r="FUF196" s="316"/>
      <c r="FUG196" s="316"/>
      <c r="FUH196" s="316"/>
      <c r="FUI196" s="317"/>
      <c r="FUJ196" s="381"/>
      <c r="FUK196" s="381"/>
      <c r="FUL196" s="381"/>
      <c r="FUM196" s="318"/>
      <c r="FUN196" s="318"/>
      <c r="FUO196" s="318"/>
      <c r="FUP196" s="381"/>
      <c r="FUQ196" s="318"/>
      <c r="FUR196" s="318"/>
      <c r="FUS196" s="318"/>
      <c r="FUT196" s="318"/>
      <c r="FUU196" s="381"/>
      <c r="FUV196" s="316"/>
      <c r="FUW196" s="316"/>
      <c r="FUX196" s="316"/>
      <c r="FUY196" s="317"/>
      <c r="FUZ196" s="381"/>
      <c r="FVA196" s="381"/>
      <c r="FVB196" s="381"/>
      <c r="FVC196" s="318"/>
      <c r="FVD196" s="318"/>
      <c r="FVE196" s="318"/>
      <c r="FVF196" s="381"/>
      <c r="FVG196" s="318"/>
      <c r="FVH196" s="318"/>
      <c r="FVI196" s="318"/>
      <c r="FVJ196" s="318"/>
      <c r="FVK196" s="381"/>
      <c r="FVL196" s="316"/>
      <c r="FVM196" s="316"/>
      <c r="FVN196" s="316"/>
      <c r="FVO196" s="317"/>
      <c r="FVP196" s="381"/>
      <c r="FVQ196" s="381"/>
      <c r="FVR196" s="381"/>
      <c r="FVS196" s="318"/>
      <c r="FVT196" s="318"/>
      <c r="FVU196" s="318"/>
      <c r="FVV196" s="381"/>
      <c r="FVW196" s="318"/>
      <c r="FVX196" s="318"/>
      <c r="FVY196" s="318"/>
      <c r="FVZ196" s="318"/>
      <c r="FWA196" s="381"/>
      <c r="FWB196" s="316"/>
      <c r="FWC196" s="316"/>
      <c r="FWD196" s="316"/>
      <c r="FWE196" s="317"/>
      <c r="FWF196" s="381"/>
      <c r="FWG196" s="381"/>
      <c r="FWH196" s="381"/>
      <c r="FWI196" s="318"/>
      <c r="FWJ196" s="318"/>
      <c r="FWK196" s="318"/>
      <c r="FWL196" s="381"/>
      <c r="FWM196" s="318"/>
      <c r="FWN196" s="318"/>
      <c r="FWO196" s="318"/>
      <c r="FWP196" s="318"/>
      <c r="FWQ196" s="381"/>
      <c r="FWR196" s="316"/>
      <c r="FWS196" s="316"/>
      <c r="FWT196" s="316"/>
      <c r="FWU196" s="317"/>
      <c r="FWV196" s="381"/>
      <c r="FWW196" s="381"/>
      <c r="FWX196" s="381"/>
      <c r="FWY196" s="318"/>
      <c r="FWZ196" s="318"/>
      <c r="FXA196" s="318"/>
      <c r="FXB196" s="381"/>
      <c r="FXC196" s="318"/>
      <c r="FXD196" s="318"/>
      <c r="FXE196" s="318"/>
      <c r="FXF196" s="318"/>
      <c r="FXG196" s="381"/>
      <c r="FXH196" s="316"/>
      <c r="FXI196" s="316"/>
      <c r="FXJ196" s="316"/>
      <c r="FXK196" s="317"/>
      <c r="FXL196" s="381"/>
      <c r="FXM196" s="381"/>
      <c r="FXN196" s="381"/>
      <c r="FXO196" s="318"/>
      <c r="FXP196" s="318"/>
      <c r="FXQ196" s="318"/>
      <c r="FXR196" s="381"/>
      <c r="FXS196" s="318"/>
      <c r="FXT196" s="318"/>
      <c r="FXU196" s="318"/>
      <c r="FXV196" s="318"/>
      <c r="FXW196" s="381"/>
      <c r="FXX196" s="316"/>
      <c r="FXY196" s="316"/>
      <c r="FXZ196" s="316"/>
      <c r="FYA196" s="317"/>
      <c r="FYB196" s="381"/>
      <c r="FYC196" s="381"/>
      <c r="FYD196" s="381"/>
      <c r="FYE196" s="318"/>
      <c r="FYF196" s="318"/>
      <c r="FYG196" s="318"/>
      <c r="FYH196" s="381"/>
      <c r="FYI196" s="318"/>
      <c r="FYJ196" s="318"/>
      <c r="FYK196" s="318"/>
      <c r="FYL196" s="318"/>
      <c r="FYM196" s="381"/>
      <c r="FYN196" s="316"/>
      <c r="FYO196" s="316"/>
      <c r="FYP196" s="316"/>
      <c r="FYQ196" s="317"/>
      <c r="FYR196" s="381"/>
      <c r="FYS196" s="381"/>
      <c r="FYT196" s="381"/>
      <c r="FYU196" s="318"/>
      <c r="FYV196" s="318"/>
      <c r="FYW196" s="318"/>
      <c r="FYX196" s="381"/>
      <c r="FYY196" s="318"/>
      <c r="FYZ196" s="318"/>
      <c r="FZA196" s="318"/>
      <c r="FZB196" s="318"/>
      <c r="FZC196" s="381"/>
      <c r="FZD196" s="316"/>
      <c r="FZE196" s="316"/>
      <c r="FZF196" s="316"/>
      <c r="FZG196" s="317"/>
      <c r="FZH196" s="381"/>
      <c r="FZI196" s="381"/>
      <c r="FZJ196" s="381"/>
      <c r="FZK196" s="318"/>
      <c r="FZL196" s="318"/>
      <c r="FZM196" s="318"/>
      <c r="FZN196" s="381"/>
      <c r="FZO196" s="318"/>
      <c r="FZP196" s="318"/>
      <c r="FZQ196" s="318"/>
      <c r="FZR196" s="318"/>
      <c r="FZS196" s="381"/>
      <c r="FZT196" s="316"/>
      <c r="FZU196" s="316"/>
      <c r="FZV196" s="316"/>
      <c r="FZW196" s="317"/>
      <c r="FZX196" s="381"/>
      <c r="FZY196" s="381"/>
      <c r="FZZ196" s="381"/>
      <c r="GAA196" s="318"/>
      <c r="GAB196" s="318"/>
      <c r="GAC196" s="318"/>
      <c r="GAD196" s="381"/>
      <c r="GAE196" s="318"/>
      <c r="GAF196" s="318"/>
      <c r="GAG196" s="318"/>
      <c r="GAH196" s="318"/>
      <c r="GAI196" s="381"/>
      <c r="GAJ196" s="316"/>
      <c r="GAK196" s="316"/>
      <c r="GAL196" s="316"/>
      <c r="GAM196" s="317"/>
      <c r="GAN196" s="381"/>
      <c r="GAO196" s="381"/>
      <c r="GAP196" s="381"/>
      <c r="GAQ196" s="318"/>
      <c r="GAR196" s="318"/>
      <c r="GAS196" s="318"/>
      <c r="GAT196" s="381"/>
      <c r="GAU196" s="318"/>
      <c r="GAV196" s="318"/>
      <c r="GAW196" s="318"/>
      <c r="GAX196" s="318"/>
      <c r="GAY196" s="381"/>
      <c r="GAZ196" s="316"/>
      <c r="GBA196" s="316"/>
      <c r="GBB196" s="316"/>
      <c r="GBC196" s="317"/>
      <c r="GBD196" s="381"/>
      <c r="GBE196" s="381"/>
      <c r="GBF196" s="381"/>
      <c r="GBG196" s="318"/>
      <c r="GBH196" s="318"/>
      <c r="GBI196" s="318"/>
      <c r="GBJ196" s="381"/>
      <c r="GBK196" s="318"/>
      <c r="GBL196" s="318"/>
      <c r="GBM196" s="318"/>
      <c r="GBN196" s="318"/>
      <c r="GBO196" s="381"/>
      <c r="GBP196" s="316"/>
      <c r="GBQ196" s="316"/>
      <c r="GBR196" s="316"/>
      <c r="GBS196" s="317"/>
      <c r="GBT196" s="381"/>
      <c r="GBU196" s="381"/>
      <c r="GBV196" s="381"/>
      <c r="GBW196" s="318"/>
      <c r="GBX196" s="318"/>
      <c r="GBY196" s="318"/>
      <c r="GBZ196" s="381"/>
      <c r="GCA196" s="318"/>
      <c r="GCB196" s="318"/>
      <c r="GCC196" s="318"/>
      <c r="GCD196" s="318"/>
      <c r="GCE196" s="381"/>
      <c r="GCF196" s="316"/>
      <c r="GCG196" s="316"/>
      <c r="GCH196" s="316"/>
      <c r="GCI196" s="317"/>
      <c r="GCJ196" s="381"/>
      <c r="GCK196" s="381"/>
      <c r="GCL196" s="381"/>
      <c r="GCM196" s="318"/>
      <c r="GCN196" s="318"/>
      <c r="GCO196" s="318"/>
      <c r="GCP196" s="381"/>
      <c r="GCQ196" s="318"/>
      <c r="GCR196" s="318"/>
      <c r="GCS196" s="318"/>
      <c r="GCT196" s="318"/>
      <c r="GCU196" s="381"/>
      <c r="GCV196" s="316"/>
      <c r="GCW196" s="316"/>
      <c r="GCX196" s="316"/>
      <c r="GCY196" s="317"/>
      <c r="GCZ196" s="381"/>
      <c r="GDA196" s="381"/>
      <c r="GDB196" s="381"/>
      <c r="GDC196" s="318"/>
      <c r="GDD196" s="318"/>
      <c r="GDE196" s="318"/>
      <c r="GDF196" s="381"/>
      <c r="GDG196" s="318"/>
      <c r="GDH196" s="318"/>
      <c r="GDI196" s="318"/>
      <c r="GDJ196" s="318"/>
      <c r="GDK196" s="381"/>
      <c r="GDL196" s="316"/>
      <c r="GDM196" s="316"/>
      <c r="GDN196" s="316"/>
      <c r="GDO196" s="317"/>
      <c r="GDP196" s="381"/>
      <c r="GDQ196" s="381"/>
      <c r="GDR196" s="381"/>
      <c r="GDS196" s="318"/>
      <c r="GDT196" s="318"/>
      <c r="GDU196" s="318"/>
      <c r="GDV196" s="381"/>
      <c r="GDW196" s="318"/>
      <c r="GDX196" s="318"/>
      <c r="GDY196" s="318"/>
      <c r="GDZ196" s="318"/>
      <c r="GEA196" s="381"/>
      <c r="GEB196" s="316"/>
      <c r="GEC196" s="316"/>
      <c r="GED196" s="316"/>
      <c r="GEE196" s="317"/>
      <c r="GEF196" s="381"/>
      <c r="GEG196" s="381"/>
      <c r="GEH196" s="381"/>
      <c r="GEI196" s="318"/>
      <c r="GEJ196" s="318"/>
      <c r="GEK196" s="318"/>
      <c r="GEL196" s="381"/>
      <c r="GEM196" s="318"/>
      <c r="GEN196" s="318"/>
      <c r="GEO196" s="318"/>
      <c r="GEP196" s="318"/>
      <c r="GEQ196" s="381"/>
      <c r="GER196" s="316"/>
      <c r="GES196" s="316"/>
      <c r="GET196" s="316"/>
      <c r="GEU196" s="317"/>
      <c r="GEV196" s="381"/>
      <c r="GEW196" s="381"/>
      <c r="GEX196" s="381"/>
      <c r="GEY196" s="318"/>
      <c r="GEZ196" s="318"/>
      <c r="GFA196" s="318"/>
      <c r="GFB196" s="381"/>
      <c r="GFC196" s="318"/>
      <c r="GFD196" s="318"/>
      <c r="GFE196" s="318"/>
      <c r="GFF196" s="318"/>
      <c r="GFG196" s="381"/>
      <c r="GFH196" s="316"/>
      <c r="GFI196" s="316"/>
      <c r="GFJ196" s="316"/>
      <c r="GFK196" s="317"/>
      <c r="GFL196" s="381"/>
      <c r="GFM196" s="381"/>
      <c r="GFN196" s="381"/>
      <c r="GFO196" s="318"/>
      <c r="GFP196" s="318"/>
      <c r="GFQ196" s="318"/>
      <c r="GFR196" s="381"/>
      <c r="GFS196" s="318"/>
      <c r="GFT196" s="318"/>
      <c r="GFU196" s="318"/>
      <c r="GFV196" s="318"/>
      <c r="GFW196" s="381"/>
      <c r="GFX196" s="316"/>
      <c r="GFY196" s="316"/>
      <c r="GFZ196" s="316"/>
      <c r="GGA196" s="317"/>
      <c r="GGB196" s="381"/>
      <c r="GGC196" s="381"/>
      <c r="GGD196" s="381"/>
      <c r="GGE196" s="318"/>
      <c r="GGF196" s="318"/>
      <c r="GGG196" s="318"/>
      <c r="GGH196" s="381"/>
      <c r="GGI196" s="318"/>
      <c r="GGJ196" s="318"/>
      <c r="GGK196" s="318"/>
      <c r="GGL196" s="318"/>
      <c r="GGM196" s="381"/>
      <c r="GGN196" s="316"/>
      <c r="GGO196" s="316"/>
      <c r="GGP196" s="316"/>
      <c r="GGQ196" s="317"/>
      <c r="GGR196" s="381"/>
      <c r="GGS196" s="381"/>
      <c r="GGT196" s="381"/>
      <c r="GGU196" s="318"/>
      <c r="GGV196" s="318"/>
      <c r="GGW196" s="318"/>
      <c r="GGX196" s="381"/>
      <c r="GGY196" s="318"/>
      <c r="GGZ196" s="318"/>
      <c r="GHA196" s="318"/>
      <c r="GHB196" s="318"/>
      <c r="GHC196" s="381"/>
      <c r="GHD196" s="316"/>
      <c r="GHE196" s="316"/>
      <c r="GHF196" s="316"/>
      <c r="GHG196" s="317"/>
      <c r="GHH196" s="381"/>
      <c r="GHI196" s="381"/>
      <c r="GHJ196" s="381"/>
      <c r="GHK196" s="318"/>
      <c r="GHL196" s="318"/>
      <c r="GHM196" s="318"/>
      <c r="GHN196" s="381"/>
      <c r="GHO196" s="318"/>
      <c r="GHP196" s="318"/>
      <c r="GHQ196" s="318"/>
      <c r="GHR196" s="318"/>
      <c r="GHS196" s="381"/>
      <c r="GHT196" s="316"/>
      <c r="GHU196" s="316"/>
      <c r="GHV196" s="316"/>
      <c r="GHW196" s="317"/>
      <c r="GHX196" s="381"/>
      <c r="GHY196" s="381"/>
      <c r="GHZ196" s="381"/>
      <c r="GIA196" s="318"/>
      <c r="GIB196" s="318"/>
      <c r="GIC196" s="318"/>
      <c r="GID196" s="381"/>
      <c r="GIE196" s="318"/>
      <c r="GIF196" s="318"/>
      <c r="GIG196" s="318"/>
      <c r="GIH196" s="318"/>
      <c r="GII196" s="381"/>
      <c r="GIJ196" s="316"/>
      <c r="GIK196" s="316"/>
      <c r="GIL196" s="316"/>
      <c r="GIM196" s="317"/>
      <c r="GIN196" s="381"/>
      <c r="GIO196" s="381"/>
      <c r="GIP196" s="381"/>
      <c r="GIQ196" s="318"/>
      <c r="GIR196" s="318"/>
      <c r="GIS196" s="318"/>
      <c r="GIT196" s="381"/>
      <c r="GIU196" s="318"/>
      <c r="GIV196" s="318"/>
      <c r="GIW196" s="318"/>
      <c r="GIX196" s="318"/>
      <c r="GIY196" s="381"/>
      <c r="GIZ196" s="316"/>
      <c r="GJA196" s="316"/>
      <c r="GJB196" s="316"/>
      <c r="GJC196" s="317"/>
      <c r="GJD196" s="381"/>
      <c r="GJE196" s="381"/>
      <c r="GJF196" s="381"/>
      <c r="GJG196" s="318"/>
      <c r="GJH196" s="318"/>
      <c r="GJI196" s="318"/>
      <c r="GJJ196" s="381"/>
      <c r="GJK196" s="318"/>
      <c r="GJL196" s="318"/>
      <c r="GJM196" s="318"/>
      <c r="GJN196" s="318"/>
      <c r="GJO196" s="381"/>
      <c r="GJP196" s="316"/>
      <c r="GJQ196" s="316"/>
      <c r="GJR196" s="316"/>
      <c r="GJS196" s="317"/>
      <c r="GJT196" s="381"/>
      <c r="GJU196" s="381"/>
      <c r="GJV196" s="381"/>
      <c r="GJW196" s="318"/>
      <c r="GJX196" s="318"/>
      <c r="GJY196" s="318"/>
      <c r="GJZ196" s="381"/>
      <c r="GKA196" s="318"/>
      <c r="GKB196" s="318"/>
      <c r="GKC196" s="318"/>
      <c r="GKD196" s="318"/>
      <c r="GKE196" s="381"/>
      <c r="GKF196" s="316"/>
      <c r="GKG196" s="316"/>
      <c r="GKH196" s="316"/>
      <c r="GKI196" s="317"/>
      <c r="GKJ196" s="381"/>
      <c r="GKK196" s="381"/>
      <c r="GKL196" s="381"/>
      <c r="GKM196" s="318"/>
      <c r="GKN196" s="318"/>
      <c r="GKO196" s="318"/>
      <c r="GKP196" s="381"/>
      <c r="GKQ196" s="318"/>
      <c r="GKR196" s="318"/>
      <c r="GKS196" s="318"/>
      <c r="GKT196" s="318"/>
      <c r="GKU196" s="381"/>
      <c r="GKV196" s="316"/>
      <c r="GKW196" s="316"/>
      <c r="GKX196" s="316"/>
      <c r="GKY196" s="317"/>
      <c r="GKZ196" s="381"/>
      <c r="GLA196" s="381"/>
      <c r="GLB196" s="381"/>
      <c r="GLC196" s="318"/>
      <c r="GLD196" s="318"/>
      <c r="GLE196" s="318"/>
      <c r="GLF196" s="381"/>
      <c r="GLG196" s="318"/>
      <c r="GLH196" s="318"/>
      <c r="GLI196" s="318"/>
      <c r="GLJ196" s="318"/>
      <c r="GLK196" s="381"/>
      <c r="GLL196" s="316"/>
      <c r="GLM196" s="316"/>
      <c r="GLN196" s="316"/>
      <c r="GLO196" s="317"/>
      <c r="GLP196" s="381"/>
      <c r="GLQ196" s="381"/>
      <c r="GLR196" s="381"/>
      <c r="GLS196" s="318"/>
      <c r="GLT196" s="318"/>
      <c r="GLU196" s="318"/>
      <c r="GLV196" s="381"/>
      <c r="GLW196" s="318"/>
      <c r="GLX196" s="318"/>
      <c r="GLY196" s="318"/>
      <c r="GLZ196" s="318"/>
      <c r="GMA196" s="381"/>
      <c r="GMB196" s="316"/>
      <c r="GMC196" s="316"/>
      <c r="GMD196" s="316"/>
      <c r="GME196" s="317"/>
      <c r="GMF196" s="381"/>
      <c r="GMG196" s="381"/>
      <c r="GMH196" s="381"/>
      <c r="GMI196" s="318"/>
      <c r="GMJ196" s="318"/>
      <c r="GMK196" s="318"/>
      <c r="GML196" s="381"/>
      <c r="GMM196" s="318"/>
      <c r="GMN196" s="318"/>
      <c r="GMO196" s="318"/>
      <c r="GMP196" s="318"/>
      <c r="GMQ196" s="381"/>
      <c r="GMR196" s="316"/>
      <c r="GMS196" s="316"/>
      <c r="GMT196" s="316"/>
      <c r="GMU196" s="317"/>
      <c r="GMV196" s="381"/>
      <c r="GMW196" s="381"/>
      <c r="GMX196" s="381"/>
      <c r="GMY196" s="318"/>
      <c r="GMZ196" s="318"/>
      <c r="GNA196" s="318"/>
      <c r="GNB196" s="381"/>
      <c r="GNC196" s="318"/>
      <c r="GND196" s="318"/>
      <c r="GNE196" s="318"/>
      <c r="GNF196" s="318"/>
      <c r="GNG196" s="381"/>
      <c r="GNH196" s="316"/>
      <c r="GNI196" s="316"/>
      <c r="GNJ196" s="316"/>
      <c r="GNK196" s="317"/>
      <c r="GNL196" s="381"/>
      <c r="GNM196" s="381"/>
      <c r="GNN196" s="381"/>
      <c r="GNO196" s="318"/>
      <c r="GNP196" s="318"/>
      <c r="GNQ196" s="318"/>
      <c r="GNR196" s="381"/>
      <c r="GNS196" s="318"/>
      <c r="GNT196" s="318"/>
      <c r="GNU196" s="318"/>
      <c r="GNV196" s="318"/>
      <c r="GNW196" s="381"/>
      <c r="GNX196" s="316"/>
      <c r="GNY196" s="316"/>
      <c r="GNZ196" s="316"/>
      <c r="GOA196" s="317"/>
      <c r="GOB196" s="381"/>
      <c r="GOC196" s="381"/>
      <c r="GOD196" s="381"/>
      <c r="GOE196" s="318"/>
      <c r="GOF196" s="318"/>
      <c r="GOG196" s="318"/>
      <c r="GOH196" s="381"/>
      <c r="GOI196" s="318"/>
      <c r="GOJ196" s="318"/>
      <c r="GOK196" s="318"/>
      <c r="GOL196" s="318"/>
      <c r="GOM196" s="381"/>
      <c r="GON196" s="316"/>
      <c r="GOO196" s="316"/>
      <c r="GOP196" s="316"/>
      <c r="GOQ196" s="317"/>
      <c r="GOR196" s="381"/>
      <c r="GOS196" s="381"/>
      <c r="GOT196" s="381"/>
      <c r="GOU196" s="318"/>
      <c r="GOV196" s="318"/>
      <c r="GOW196" s="318"/>
      <c r="GOX196" s="381"/>
      <c r="GOY196" s="318"/>
      <c r="GOZ196" s="318"/>
      <c r="GPA196" s="318"/>
      <c r="GPB196" s="318"/>
      <c r="GPC196" s="381"/>
      <c r="GPD196" s="316"/>
      <c r="GPE196" s="316"/>
      <c r="GPF196" s="316"/>
      <c r="GPG196" s="317"/>
      <c r="GPH196" s="381"/>
      <c r="GPI196" s="381"/>
      <c r="GPJ196" s="381"/>
      <c r="GPK196" s="318"/>
      <c r="GPL196" s="318"/>
      <c r="GPM196" s="318"/>
      <c r="GPN196" s="381"/>
      <c r="GPO196" s="318"/>
      <c r="GPP196" s="318"/>
      <c r="GPQ196" s="318"/>
      <c r="GPR196" s="318"/>
      <c r="GPS196" s="381"/>
      <c r="GPT196" s="316"/>
      <c r="GPU196" s="316"/>
      <c r="GPV196" s="316"/>
      <c r="GPW196" s="317"/>
      <c r="GPX196" s="381"/>
      <c r="GPY196" s="381"/>
      <c r="GPZ196" s="381"/>
      <c r="GQA196" s="318"/>
      <c r="GQB196" s="318"/>
      <c r="GQC196" s="318"/>
      <c r="GQD196" s="381"/>
      <c r="GQE196" s="318"/>
      <c r="GQF196" s="318"/>
      <c r="GQG196" s="318"/>
      <c r="GQH196" s="318"/>
      <c r="GQI196" s="381"/>
      <c r="GQJ196" s="316"/>
      <c r="GQK196" s="316"/>
      <c r="GQL196" s="316"/>
      <c r="GQM196" s="317"/>
      <c r="GQN196" s="381"/>
      <c r="GQO196" s="381"/>
      <c r="GQP196" s="381"/>
      <c r="GQQ196" s="318"/>
      <c r="GQR196" s="318"/>
      <c r="GQS196" s="318"/>
      <c r="GQT196" s="381"/>
      <c r="GQU196" s="318"/>
      <c r="GQV196" s="318"/>
      <c r="GQW196" s="318"/>
      <c r="GQX196" s="318"/>
      <c r="GQY196" s="381"/>
      <c r="GQZ196" s="316"/>
      <c r="GRA196" s="316"/>
      <c r="GRB196" s="316"/>
      <c r="GRC196" s="317"/>
      <c r="GRD196" s="381"/>
      <c r="GRE196" s="381"/>
      <c r="GRF196" s="381"/>
      <c r="GRG196" s="318"/>
      <c r="GRH196" s="318"/>
      <c r="GRI196" s="318"/>
      <c r="GRJ196" s="381"/>
      <c r="GRK196" s="318"/>
      <c r="GRL196" s="318"/>
      <c r="GRM196" s="318"/>
      <c r="GRN196" s="318"/>
      <c r="GRO196" s="381"/>
      <c r="GRP196" s="316"/>
      <c r="GRQ196" s="316"/>
      <c r="GRR196" s="316"/>
      <c r="GRS196" s="317"/>
      <c r="GRT196" s="381"/>
      <c r="GRU196" s="381"/>
      <c r="GRV196" s="381"/>
      <c r="GRW196" s="318"/>
      <c r="GRX196" s="318"/>
      <c r="GRY196" s="318"/>
      <c r="GRZ196" s="381"/>
      <c r="GSA196" s="318"/>
      <c r="GSB196" s="318"/>
      <c r="GSC196" s="318"/>
      <c r="GSD196" s="318"/>
      <c r="GSE196" s="381"/>
      <c r="GSF196" s="316"/>
      <c r="GSG196" s="316"/>
      <c r="GSH196" s="316"/>
      <c r="GSI196" s="317"/>
      <c r="GSJ196" s="381"/>
      <c r="GSK196" s="381"/>
      <c r="GSL196" s="381"/>
      <c r="GSM196" s="318"/>
      <c r="GSN196" s="318"/>
      <c r="GSO196" s="318"/>
      <c r="GSP196" s="381"/>
      <c r="GSQ196" s="318"/>
      <c r="GSR196" s="318"/>
      <c r="GSS196" s="318"/>
      <c r="GST196" s="318"/>
      <c r="GSU196" s="381"/>
      <c r="GSV196" s="316"/>
      <c r="GSW196" s="316"/>
      <c r="GSX196" s="316"/>
      <c r="GSY196" s="317"/>
      <c r="GSZ196" s="381"/>
      <c r="GTA196" s="381"/>
      <c r="GTB196" s="381"/>
      <c r="GTC196" s="318"/>
      <c r="GTD196" s="318"/>
      <c r="GTE196" s="318"/>
      <c r="GTF196" s="381"/>
      <c r="GTG196" s="318"/>
      <c r="GTH196" s="318"/>
      <c r="GTI196" s="318"/>
      <c r="GTJ196" s="318"/>
      <c r="GTK196" s="381"/>
      <c r="GTL196" s="316"/>
      <c r="GTM196" s="316"/>
      <c r="GTN196" s="316"/>
      <c r="GTO196" s="317"/>
      <c r="GTP196" s="381"/>
      <c r="GTQ196" s="381"/>
      <c r="GTR196" s="381"/>
      <c r="GTS196" s="318"/>
      <c r="GTT196" s="318"/>
      <c r="GTU196" s="318"/>
      <c r="GTV196" s="381"/>
      <c r="GTW196" s="318"/>
      <c r="GTX196" s="318"/>
      <c r="GTY196" s="318"/>
      <c r="GTZ196" s="318"/>
      <c r="GUA196" s="381"/>
      <c r="GUB196" s="316"/>
      <c r="GUC196" s="316"/>
      <c r="GUD196" s="316"/>
      <c r="GUE196" s="317"/>
      <c r="GUF196" s="381"/>
      <c r="GUG196" s="381"/>
      <c r="GUH196" s="381"/>
      <c r="GUI196" s="318"/>
      <c r="GUJ196" s="318"/>
      <c r="GUK196" s="318"/>
      <c r="GUL196" s="381"/>
      <c r="GUM196" s="318"/>
      <c r="GUN196" s="318"/>
      <c r="GUO196" s="318"/>
      <c r="GUP196" s="318"/>
      <c r="GUQ196" s="381"/>
      <c r="GUR196" s="316"/>
      <c r="GUS196" s="316"/>
      <c r="GUT196" s="316"/>
      <c r="GUU196" s="317"/>
      <c r="GUV196" s="381"/>
      <c r="GUW196" s="381"/>
      <c r="GUX196" s="381"/>
      <c r="GUY196" s="318"/>
      <c r="GUZ196" s="318"/>
      <c r="GVA196" s="318"/>
      <c r="GVB196" s="381"/>
      <c r="GVC196" s="318"/>
      <c r="GVD196" s="318"/>
      <c r="GVE196" s="318"/>
      <c r="GVF196" s="318"/>
      <c r="GVG196" s="381"/>
      <c r="GVH196" s="316"/>
      <c r="GVI196" s="316"/>
      <c r="GVJ196" s="316"/>
      <c r="GVK196" s="317"/>
      <c r="GVL196" s="381"/>
      <c r="GVM196" s="381"/>
      <c r="GVN196" s="381"/>
      <c r="GVO196" s="318"/>
      <c r="GVP196" s="318"/>
      <c r="GVQ196" s="318"/>
      <c r="GVR196" s="381"/>
      <c r="GVS196" s="318"/>
      <c r="GVT196" s="318"/>
      <c r="GVU196" s="318"/>
      <c r="GVV196" s="318"/>
      <c r="GVW196" s="381"/>
      <c r="GVX196" s="316"/>
      <c r="GVY196" s="316"/>
      <c r="GVZ196" s="316"/>
      <c r="GWA196" s="317"/>
      <c r="GWB196" s="381"/>
      <c r="GWC196" s="381"/>
      <c r="GWD196" s="381"/>
      <c r="GWE196" s="318"/>
      <c r="GWF196" s="318"/>
      <c r="GWG196" s="318"/>
      <c r="GWH196" s="381"/>
      <c r="GWI196" s="318"/>
      <c r="GWJ196" s="318"/>
      <c r="GWK196" s="318"/>
      <c r="GWL196" s="318"/>
      <c r="GWM196" s="381"/>
      <c r="GWN196" s="316"/>
      <c r="GWO196" s="316"/>
      <c r="GWP196" s="316"/>
      <c r="GWQ196" s="317"/>
      <c r="GWR196" s="381"/>
      <c r="GWS196" s="381"/>
      <c r="GWT196" s="381"/>
      <c r="GWU196" s="318"/>
      <c r="GWV196" s="318"/>
      <c r="GWW196" s="318"/>
      <c r="GWX196" s="381"/>
      <c r="GWY196" s="318"/>
      <c r="GWZ196" s="318"/>
      <c r="GXA196" s="318"/>
      <c r="GXB196" s="318"/>
      <c r="GXC196" s="381"/>
      <c r="GXD196" s="316"/>
      <c r="GXE196" s="316"/>
      <c r="GXF196" s="316"/>
      <c r="GXG196" s="317"/>
      <c r="GXH196" s="381"/>
      <c r="GXI196" s="381"/>
      <c r="GXJ196" s="381"/>
      <c r="GXK196" s="318"/>
      <c r="GXL196" s="318"/>
      <c r="GXM196" s="318"/>
      <c r="GXN196" s="381"/>
      <c r="GXO196" s="318"/>
      <c r="GXP196" s="318"/>
      <c r="GXQ196" s="318"/>
      <c r="GXR196" s="318"/>
      <c r="GXS196" s="381"/>
      <c r="GXT196" s="316"/>
      <c r="GXU196" s="316"/>
      <c r="GXV196" s="316"/>
      <c r="GXW196" s="317"/>
      <c r="GXX196" s="381"/>
      <c r="GXY196" s="381"/>
      <c r="GXZ196" s="381"/>
      <c r="GYA196" s="318"/>
      <c r="GYB196" s="318"/>
      <c r="GYC196" s="318"/>
      <c r="GYD196" s="381"/>
      <c r="GYE196" s="318"/>
      <c r="GYF196" s="318"/>
      <c r="GYG196" s="318"/>
      <c r="GYH196" s="318"/>
      <c r="GYI196" s="381"/>
      <c r="GYJ196" s="316"/>
      <c r="GYK196" s="316"/>
      <c r="GYL196" s="316"/>
      <c r="GYM196" s="317"/>
      <c r="GYN196" s="381"/>
      <c r="GYO196" s="381"/>
      <c r="GYP196" s="381"/>
      <c r="GYQ196" s="318"/>
      <c r="GYR196" s="318"/>
      <c r="GYS196" s="318"/>
      <c r="GYT196" s="381"/>
      <c r="GYU196" s="318"/>
      <c r="GYV196" s="318"/>
      <c r="GYW196" s="318"/>
      <c r="GYX196" s="318"/>
      <c r="GYY196" s="381"/>
      <c r="GYZ196" s="316"/>
      <c r="GZA196" s="316"/>
      <c r="GZB196" s="316"/>
      <c r="GZC196" s="317"/>
      <c r="GZD196" s="381"/>
      <c r="GZE196" s="381"/>
      <c r="GZF196" s="381"/>
      <c r="GZG196" s="318"/>
      <c r="GZH196" s="318"/>
      <c r="GZI196" s="318"/>
      <c r="GZJ196" s="381"/>
      <c r="GZK196" s="318"/>
      <c r="GZL196" s="318"/>
      <c r="GZM196" s="318"/>
      <c r="GZN196" s="318"/>
      <c r="GZO196" s="381"/>
      <c r="GZP196" s="316"/>
      <c r="GZQ196" s="316"/>
      <c r="GZR196" s="316"/>
      <c r="GZS196" s="317"/>
      <c r="GZT196" s="381"/>
      <c r="GZU196" s="381"/>
      <c r="GZV196" s="381"/>
      <c r="GZW196" s="318"/>
      <c r="GZX196" s="318"/>
      <c r="GZY196" s="318"/>
      <c r="GZZ196" s="381"/>
      <c r="HAA196" s="318"/>
      <c r="HAB196" s="318"/>
      <c r="HAC196" s="318"/>
      <c r="HAD196" s="318"/>
      <c r="HAE196" s="381"/>
      <c r="HAF196" s="316"/>
      <c r="HAG196" s="316"/>
      <c r="HAH196" s="316"/>
      <c r="HAI196" s="317"/>
      <c r="HAJ196" s="381"/>
      <c r="HAK196" s="381"/>
      <c r="HAL196" s="381"/>
      <c r="HAM196" s="318"/>
      <c r="HAN196" s="318"/>
      <c r="HAO196" s="318"/>
      <c r="HAP196" s="381"/>
      <c r="HAQ196" s="318"/>
      <c r="HAR196" s="318"/>
      <c r="HAS196" s="318"/>
      <c r="HAT196" s="318"/>
      <c r="HAU196" s="381"/>
      <c r="HAV196" s="316"/>
      <c r="HAW196" s="316"/>
      <c r="HAX196" s="316"/>
      <c r="HAY196" s="317"/>
      <c r="HAZ196" s="381"/>
      <c r="HBA196" s="381"/>
      <c r="HBB196" s="381"/>
      <c r="HBC196" s="318"/>
      <c r="HBD196" s="318"/>
      <c r="HBE196" s="318"/>
      <c r="HBF196" s="381"/>
      <c r="HBG196" s="318"/>
      <c r="HBH196" s="318"/>
      <c r="HBI196" s="318"/>
      <c r="HBJ196" s="318"/>
      <c r="HBK196" s="381"/>
      <c r="HBL196" s="316"/>
      <c r="HBM196" s="316"/>
      <c r="HBN196" s="316"/>
      <c r="HBO196" s="317"/>
      <c r="HBP196" s="381"/>
      <c r="HBQ196" s="381"/>
      <c r="HBR196" s="381"/>
      <c r="HBS196" s="318"/>
      <c r="HBT196" s="318"/>
      <c r="HBU196" s="318"/>
      <c r="HBV196" s="381"/>
      <c r="HBW196" s="318"/>
      <c r="HBX196" s="318"/>
      <c r="HBY196" s="318"/>
      <c r="HBZ196" s="318"/>
      <c r="HCA196" s="381"/>
      <c r="HCB196" s="316"/>
      <c r="HCC196" s="316"/>
      <c r="HCD196" s="316"/>
      <c r="HCE196" s="317"/>
      <c r="HCF196" s="381"/>
      <c r="HCG196" s="381"/>
      <c r="HCH196" s="381"/>
      <c r="HCI196" s="318"/>
      <c r="HCJ196" s="318"/>
      <c r="HCK196" s="318"/>
      <c r="HCL196" s="381"/>
      <c r="HCM196" s="318"/>
      <c r="HCN196" s="318"/>
      <c r="HCO196" s="318"/>
      <c r="HCP196" s="318"/>
      <c r="HCQ196" s="381"/>
      <c r="HCR196" s="316"/>
      <c r="HCS196" s="316"/>
      <c r="HCT196" s="316"/>
      <c r="HCU196" s="317"/>
      <c r="HCV196" s="381"/>
      <c r="HCW196" s="381"/>
      <c r="HCX196" s="381"/>
      <c r="HCY196" s="318"/>
      <c r="HCZ196" s="318"/>
      <c r="HDA196" s="318"/>
      <c r="HDB196" s="381"/>
      <c r="HDC196" s="318"/>
      <c r="HDD196" s="318"/>
      <c r="HDE196" s="318"/>
      <c r="HDF196" s="318"/>
      <c r="HDG196" s="381"/>
      <c r="HDH196" s="316"/>
      <c r="HDI196" s="316"/>
      <c r="HDJ196" s="316"/>
      <c r="HDK196" s="317"/>
      <c r="HDL196" s="381"/>
      <c r="HDM196" s="381"/>
      <c r="HDN196" s="381"/>
      <c r="HDO196" s="318"/>
      <c r="HDP196" s="318"/>
      <c r="HDQ196" s="318"/>
      <c r="HDR196" s="381"/>
      <c r="HDS196" s="318"/>
      <c r="HDT196" s="318"/>
      <c r="HDU196" s="318"/>
      <c r="HDV196" s="318"/>
      <c r="HDW196" s="381"/>
      <c r="HDX196" s="316"/>
      <c r="HDY196" s="316"/>
      <c r="HDZ196" s="316"/>
      <c r="HEA196" s="317"/>
      <c r="HEB196" s="381"/>
      <c r="HEC196" s="381"/>
      <c r="HED196" s="381"/>
      <c r="HEE196" s="318"/>
      <c r="HEF196" s="318"/>
      <c r="HEG196" s="318"/>
      <c r="HEH196" s="381"/>
      <c r="HEI196" s="318"/>
      <c r="HEJ196" s="318"/>
      <c r="HEK196" s="318"/>
      <c r="HEL196" s="318"/>
      <c r="HEM196" s="381"/>
      <c r="HEN196" s="316"/>
      <c r="HEO196" s="316"/>
      <c r="HEP196" s="316"/>
      <c r="HEQ196" s="317"/>
      <c r="HER196" s="381"/>
      <c r="HES196" s="381"/>
      <c r="HET196" s="381"/>
      <c r="HEU196" s="318"/>
      <c r="HEV196" s="318"/>
      <c r="HEW196" s="318"/>
      <c r="HEX196" s="381"/>
      <c r="HEY196" s="318"/>
      <c r="HEZ196" s="318"/>
      <c r="HFA196" s="318"/>
      <c r="HFB196" s="318"/>
      <c r="HFC196" s="381"/>
      <c r="HFD196" s="316"/>
      <c r="HFE196" s="316"/>
      <c r="HFF196" s="316"/>
      <c r="HFG196" s="317"/>
      <c r="HFH196" s="381"/>
      <c r="HFI196" s="381"/>
      <c r="HFJ196" s="381"/>
      <c r="HFK196" s="318"/>
      <c r="HFL196" s="318"/>
      <c r="HFM196" s="318"/>
      <c r="HFN196" s="381"/>
      <c r="HFO196" s="318"/>
      <c r="HFP196" s="318"/>
      <c r="HFQ196" s="318"/>
      <c r="HFR196" s="318"/>
      <c r="HFS196" s="381"/>
      <c r="HFT196" s="316"/>
      <c r="HFU196" s="316"/>
      <c r="HFV196" s="316"/>
      <c r="HFW196" s="317"/>
      <c r="HFX196" s="381"/>
      <c r="HFY196" s="381"/>
      <c r="HFZ196" s="381"/>
      <c r="HGA196" s="318"/>
      <c r="HGB196" s="318"/>
      <c r="HGC196" s="318"/>
      <c r="HGD196" s="381"/>
      <c r="HGE196" s="318"/>
      <c r="HGF196" s="318"/>
      <c r="HGG196" s="318"/>
      <c r="HGH196" s="318"/>
      <c r="HGI196" s="381"/>
      <c r="HGJ196" s="316"/>
      <c r="HGK196" s="316"/>
      <c r="HGL196" s="316"/>
      <c r="HGM196" s="317"/>
      <c r="HGN196" s="381"/>
      <c r="HGO196" s="381"/>
      <c r="HGP196" s="381"/>
      <c r="HGQ196" s="318"/>
      <c r="HGR196" s="318"/>
      <c r="HGS196" s="318"/>
      <c r="HGT196" s="381"/>
      <c r="HGU196" s="318"/>
      <c r="HGV196" s="318"/>
      <c r="HGW196" s="318"/>
      <c r="HGX196" s="318"/>
      <c r="HGY196" s="381"/>
      <c r="HGZ196" s="316"/>
      <c r="HHA196" s="316"/>
      <c r="HHB196" s="316"/>
      <c r="HHC196" s="317"/>
      <c r="HHD196" s="381"/>
      <c r="HHE196" s="381"/>
      <c r="HHF196" s="381"/>
      <c r="HHG196" s="318"/>
      <c r="HHH196" s="318"/>
      <c r="HHI196" s="318"/>
      <c r="HHJ196" s="381"/>
      <c r="HHK196" s="318"/>
      <c r="HHL196" s="318"/>
      <c r="HHM196" s="318"/>
      <c r="HHN196" s="318"/>
      <c r="HHO196" s="381"/>
      <c r="HHP196" s="316"/>
      <c r="HHQ196" s="316"/>
      <c r="HHR196" s="316"/>
      <c r="HHS196" s="317"/>
      <c r="HHT196" s="381"/>
      <c r="HHU196" s="381"/>
      <c r="HHV196" s="381"/>
      <c r="HHW196" s="318"/>
      <c r="HHX196" s="318"/>
      <c r="HHY196" s="318"/>
      <c r="HHZ196" s="381"/>
      <c r="HIA196" s="318"/>
      <c r="HIB196" s="318"/>
      <c r="HIC196" s="318"/>
      <c r="HID196" s="318"/>
      <c r="HIE196" s="381"/>
      <c r="HIF196" s="316"/>
      <c r="HIG196" s="316"/>
      <c r="HIH196" s="316"/>
      <c r="HII196" s="317"/>
      <c r="HIJ196" s="381"/>
      <c r="HIK196" s="381"/>
      <c r="HIL196" s="381"/>
      <c r="HIM196" s="318"/>
      <c r="HIN196" s="318"/>
      <c r="HIO196" s="318"/>
      <c r="HIP196" s="381"/>
      <c r="HIQ196" s="318"/>
      <c r="HIR196" s="318"/>
      <c r="HIS196" s="318"/>
      <c r="HIT196" s="318"/>
      <c r="HIU196" s="381"/>
      <c r="HIV196" s="316"/>
      <c r="HIW196" s="316"/>
      <c r="HIX196" s="316"/>
      <c r="HIY196" s="317"/>
      <c r="HIZ196" s="381"/>
      <c r="HJA196" s="381"/>
      <c r="HJB196" s="381"/>
      <c r="HJC196" s="318"/>
      <c r="HJD196" s="318"/>
      <c r="HJE196" s="318"/>
      <c r="HJF196" s="381"/>
      <c r="HJG196" s="318"/>
      <c r="HJH196" s="318"/>
      <c r="HJI196" s="318"/>
      <c r="HJJ196" s="318"/>
      <c r="HJK196" s="381"/>
      <c r="HJL196" s="316"/>
      <c r="HJM196" s="316"/>
      <c r="HJN196" s="316"/>
      <c r="HJO196" s="317"/>
      <c r="HJP196" s="381"/>
      <c r="HJQ196" s="381"/>
      <c r="HJR196" s="381"/>
      <c r="HJS196" s="318"/>
      <c r="HJT196" s="318"/>
      <c r="HJU196" s="318"/>
      <c r="HJV196" s="381"/>
      <c r="HJW196" s="318"/>
      <c r="HJX196" s="318"/>
      <c r="HJY196" s="318"/>
      <c r="HJZ196" s="318"/>
      <c r="HKA196" s="381"/>
      <c r="HKB196" s="316"/>
      <c r="HKC196" s="316"/>
      <c r="HKD196" s="316"/>
      <c r="HKE196" s="317"/>
      <c r="HKF196" s="381"/>
      <c r="HKG196" s="381"/>
      <c r="HKH196" s="381"/>
      <c r="HKI196" s="318"/>
      <c r="HKJ196" s="318"/>
      <c r="HKK196" s="318"/>
      <c r="HKL196" s="381"/>
      <c r="HKM196" s="318"/>
      <c r="HKN196" s="318"/>
      <c r="HKO196" s="318"/>
      <c r="HKP196" s="318"/>
      <c r="HKQ196" s="381"/>
      <c r="HKR196" s="316"/>
      <c r="HKS196" s="316"/>
      <c r="HKT196" s="316"/>
      <c r="HKU196" s="317"/>
      <c r="HKV196" s="381"/>
      <c r="HKW196" s="381"/>
      <c r="HKX196" s="381"/>
      <c r="HKY196" s="318"/>
      <c r="HKZ196" s="318"/>
      <c r="HLA196" s="318"/>
      <c r="HLB196" s="381"/>
      <c r="HLC196" s="318"/>
      <c r="HLD196" s="318"/>
      <c r="HLE196" s="318"/>
      <c r="HLF196" s="318"/>
      <c r="HLG196" s="381"/>
      <c r="HLH196" s="316"/>
      <c r="HLI196" s="316"/>
      <c r="HLJ196" s="316"/>
      <c r="HLK196" s="317"/>
      <c r="HLL196" s="381"/>
      <c r="HLM196" s="381"/>
      <c r="HLN196" s="381"/>
      <c r="HLO196" s="318"/>
      <c r="HLP196" s="318"/>
      <c r="HLQ196" s="318"/>
      <c r="HLR196" s="381"/>
      <c r="HLS196" s="318"/>
      <c r="HLT196" s="318"/>
      <c r="HLU196" s="318"/>
      <c r="HLV196" s="318"/>
      <c r="HLW196" s="381"/>
      <c r="HLX196" s="316"/>
      <c r="HLY196" s="316"/>
      <c r="HLZ196" s="316"/>
      <c r="HMA196" s="317"/>
      <c r="HMB196" s="381"/>
      <c r="HMC196" s="381"/>
      <c r="HMD196" s="381"/>
      <c r="HME196" s="318"/>
      <c r="HMF196" s="318"/>
      <c r="HMG196" s="318"/>
      <c r="HMH196" s="381"/>
      <c r="HMI196" s="318"/>
      <c r="HMJ196" s="318"/>
      <c r="HMK196" s="318"/>
      <c r="HML196" s="318"/>
      <c r="HMM196" s="381"/>
      <c r="HMN196" s="316"/>
      <c r="HMO196" s="316"/>
      <c r="HMP196" s="316"/>
      <c r="HMQ196" s="317"/>
      <c r="HMR196" s="381"/>
      <c r="HMS196" s="381"/>
      <c r="HMT196" s="381"/>
      <c r="HMU196" s="318"/>
      <c r="HMV196" s="318"/>
      <c r="HMW196" s="318"/>
      <c r="HMX196" s="381"/>
      <c r="HMY196" s="318"/>
      <c r="HMZ196" s="318"/>
      <c r="HNA196" s="318"/>
      <c r="HNB196" s="318"/>
      <c r="HNC196" s="381"/>
      <c r="HND196" s="316"/>
      <c r="HNE196" s="316"/>
      <c r="HNF196" s="316"/>
      <c r="HNG196" s="317"/>
      <c r="HNH196" s="381"/>
      <c r="HNI196" s="381"/>
      <c r="HNJ196" s="381"/>
      <c r="HNK196" s="318"/>
      <c r="HNL196" s="318"/>
      <c r="HNM196" s="318"/>
      <c r="HNN196" s="381"/>
      <c r="HNO196" s="318"/>
      <c r="HNP196" s="318"/>
      <c r="HNQ196" s="318"/>
      <c r="HNR196" s="318"/>
      <c r="HNS196" s="381"/>
      <c r="HNT196" s="316"/>
      <c r="HNU196" s="316"/>
      <c r="HNV196" s="316"/>
      <c r="HNW196" s="317"/>
      <c r="HNX196" s="381"/>
      <c r="HNY196" s="381"/>
      <c r="HNZ196" s="381"/>
      <c r="HOA196" s="318"/>
      <c r="HOB196" s="318"/>
      <c r="HOC196" s="318"/>
      <c r="HOD196" s="381"/>
      <c r="HOE196" s="318"/>
      <c r="HOF196" s="318"/>
      <c r="HOG196" s="318"/>
      <c r="HOH196" s="318"/>
      <c r="HOI196" s="381"/>
      <c r="HOJ196" s="316"/>
      <c r="HOK196" s="316"/>
      <c r="HOL196" s="316"/>
      <c r="HOM196" s="317"/>
      <c r="HON196" s="381"/>
      <c r="HOO196" s="381"/>
      <c r="HOP196" s="381"/>
      <c r="HOQ196" s="318"/>
      <c r="HOR196" s="318"/>
      <c r="HOS196" s="318"/>
      <c r="HOT196" s="381"/>
      <c r="HOU196" s="318"/>
      <c r="HOV196" s="318"/>
      <c r="HOW196" s="318"/>
      <c r="HOX196" s="318"/>
      <c r="HOY196" s="381"/>
      <c r="HOZ196" s="316"/>
      <c r="HPA196" s="316"/>
      <c r="HPB196" s="316"/>
      <c r="HPC196" s="317"/>
      <c r="HPD196" s="381"/>
      <c r="HPE196" s="381"/>
      <c r="HPF196" s="381"/>
      <c r="HPG196" s="318"/>
      <c r="HPH196" s="318"/>
      <c r="HPI196" s="318"/>
      <c r="HPJ196" s="381"/>
      <c r="HPK196" s="318"/>
      <c r="HPL196" s="318"/>
      <c r="HPM196" s="318"/>
      <c r="HPN196" s="318"/>
      <c r="HPO196" s="381"/>
      <c r="HPP196" s="316"/>
      <c r="HPQ196" s="316"/>
      <c r="HPR196" s="316"/>
      <c r="HPS196" s="317"/>
      <c r="HPT196" s="381"/>
      <c r="HPU196" s="381"/>
      <c r="HPV196" s="381"/>
      <c r="HPW196" s="318"/>
      <c r="HPX196" s="318"/>
      <c r="HPY196" s="318"/>
      <c r="HPZ196" s="381"/>
      <c r="HQA196" s="318"/>
      <c r="HQB196" s="318"/>
      <c r="HQC196" s="318"/>
      <c r="HQD196" s="318"/>
      <c r="HQE196" s="381"/>
      <c r="HQF196" s="316"/>
      <c r="HQG196" s="316"/>
      <c r="HQH196" s="316"/>
      <c r="HQI196" s="317"/>
      <c r="HQJ196" s="381"/>
      <c r="HQK196" s="381"/>
      <c r="HQL196" s="381"/>
      <c r="HQM196" s="318"/>
      <c r="HQN196" s="318"/>
      <c r="HQO196" s="318"/>
      <c r="HQP196" s="381"/>
      <c r="HQQ196" s="318"/>
      <c r="HQR196" s="318"/>
      <c r="HQS196" s="318"/>
      <c r="HQT196" s="318"/>
      <c r="HQU196" s="381"/>
      <c r="HQV196" s="316"/>
      <c r="HQW196" s="316"/>
      <c r="HQX196" s="316"/>
      <c r="HQY196" s="317"/>
      <c r="HQZ196" s="381"/>
      <c r="HRA196" s="381"/>
      <c r="HRB196" s="381"/>
      <c r="HRC196" s="318"/>
      <c r="HRD196" s="318"/>
      <c r="HRE196" s="318"/>
      <c r="HRF196" s="381"/>
      <c r="HRG196" s="318"/>
      <c r="HRH196" s="318"/>
      <c r="HRI196" s="318"/>
      <c r="HRJ196" s="318"/>
      <c r="HRK196" s="381"/>
      <c r="HRL196" s="316"/>
      <c r="HRM196" s="316"/>
      <c r="HRN196" s="316"/>
      <c r="HRO196" s="317"/>
      <c r="HRP196" s="381"/>
      <c r="HRQ196" s="381"/>
      <c r="HRR196" s="381"/>
      <c r="HRS196" s="318"/>
      <c r="HRT196" s="318"/>
      <c r="HRU196" s="318"/>
      <c r="HRV196" s="381"/>
      <c r="HRW196" s="318"/>
      <c r="HRX196" s="318"/>
      <c r="HRY196" s="318"/>
      <c r="HRZ196" s="318"/>
      <c r="HSA196" s="381"/>
      <c r="HSB196" s="316"/>
      <c r="HSC196" s="316"/>
      <c r="HSD196" s="316"/>
      <c r="HSE196" s="317"/>
      <c r="HSF196" s="381"/>
      <c r="HSG196" s="381"/>
      <c r="HSH196" s="381"/>
      <c r="HSI196" s="318"/>
      <c r="HSJ196" s="318"/>
      <c r="HSK196" s="318"/>
      <c r="HSL196" s="381"/>
      <c r="HSM196" s="318"/>
      <c r="HSN196" s="318"/>
      <c r="HSO196" s="318"/>
      <c r="HSP196" s="318"/>
      <c r="HSQ196" s="381"/>
      <c r="HSR196" s="316"/>
      <c r="HSS196" s="316"/>
      <c r="HST196" s="316"/>
      <c r="HSU196" s="317"/>
      <c r="HSV196" s="381"/>
      <c r="HSW196" s="381"/>
      <c r="HSX196" s="381"/>
      <c r="HSY196" s="318"/>
      <c r="HSZ196" s="318"/>
      <c r="HTA196" s="318"/>
      <c r="HTB196" s="381"/>
      <c r="HTC196" s="318"/>
      <c r="HTD196" s="318"/>
      <c r="HTE196" s="318"/>
      <c r="HTF196" s="318"/>
      <c r="HTG196" s="381"/>
      <c r="HTH196" s="316"/>
      <c r="HTI196" s="316"/>
      <c r="HTJ196" s="316"/>
      <c r="HTK196" s="317"/>
      <c r="HTL196" s="381"/>
      <c r="HTM196" s="381"/>
      <c r="HTN196" s="381"/>
      <c r="HTO196" s="318"/>
      <c r="HTP196" s="318"/>
      <c r="HTQ196" s="318"/>
      <c r="HTR196" s="381"/>
      <c r="HTS196" s="318"/>
      <c r="HTT196" s="318"/>
      <c r="HTU196" s="318"/>
      <c r="HTV196" s="318"/>
      <c r="HTW196" s="381"/>
      <c r="HTX196" s="316"/>
      <c r="HTY196" s="316"/>
      <c r="HTZ196" s="316"/>
      <c r="HUA196" s="317"/>
      <c r="HUB196" s="381"/>
      <c r="HUC196" s="381"/>
      <c r="HUD196" s="381"/>
      <c r="HUE196" s="318"/>
      <c r="HUF196" s="318"/>
      <c r="HUG196" s="318"/>
      <c r="HUH196" s="381"/>
      <c r="HUI196" s="318"/>
      <c r="HUJ196" s="318"/>
      <c r="HUK196" s="318"/>
      <c r="HUL196" s="318"/>
      <c r="HUM196" s="381"/>
      <c r="HUN196" s="316"/>
      <c r="HUO196" s="316"/>
      <c r="HUP196" s="316"/>
      <c r="HUQ196" s="317"/>
      <c r="HUR196" s="381"/>
      <c r="HUS196" s="381"/>
      <c r="HUT196" s="381"/>
      <c r="HUU196" s="318"/>
      <c r="HUV196" s="318"/>
      <c r="HUW196" s="318"/>
      <c r="HUX196" s="381"/>
      <c r="HUY196" s="318"/>
      <c r="HUZ196" s="318"/>
      <c r="HVA196" s="318"/>
      <c r="HVB196" s="318"/>
      <c r="HVC196" s="381"/>
      <c r="HVD196" s="316"/>
      <c r="HVE196" s="316"/>
      <c r="HVF196" s="316"/>
      <c r="HVG196" s="317"/>
      <c r="HVH196" s="381"/>
      <c r="HVI196" s="381"/>
      <c r="HVJ196" s="381"/>
      <c r="HVK196" s="318"/>
      <c r="HVL196" s="318"/>
      <c r="HVM196" s="318"/>
      <c r="HVN196" s="381"/>
      <c r="HVO196" s="318"/>
      <c r="HVP196" s="318"/>
      <c r="HVQ196" s="318"/>
      <c r="HVR196" s="318"/>
      <c r="HVS196" s="381"/>
      <c r="HVT196" s="316"/>
      <c r="HVU196" s="316"/>
      <c r="HVV196" s="316"/>
      <c r="HVW196" s="317"/>
      <c r="HVX196" s="381"/>
      <c r="HVY196" s="381"/>
      <c r="HVZ196" s="381"/>
      <c r="HWA196" s="318"/>
      <c r="HWB196" s="318"/>
      <c r="HWC196" s="318"/>
      <c r="HWD196" s="381"/>
      <c r="HWE196" s="318"/>
      <c r="HWF196" s="318"/>
      <c r="HWG196" s="318"/>
      <c r="HWH196" s="318"/>
      <c r="HWI196" s="381"/>
      <c r="HWJ196" s="316"/>
      <c r="HWK196" s="316"/>
      <c r="HWL196" s="316"/>
      <c r="HWM196" s="317"/>
      <c r="HWN196" s="381"/>
      <c r="HWO196" s="381"/>
      <c r="HWP196" s="381"/>
      <c r="HWQ196" s="318"/>
      <c r="HWR196" s="318"/>
      <c r="HWS196" s="318"/>
      <c r="HWT196" s="381"/>
      <c r="HWU196" s="318"/>
      <c r="HWV196" s="318"/>
      <c r="HWW196" s="318"/>
      <c r="HWX196" s="318"/>
      <c r="HWY196" s="381"/>
      <c r="HWZ196" s="316"/>
      <c r="HXA196" s="316"/>
      <c r="HXB196" s="316"/>
      <c r="HXC196" s="317"/>
      <c r="HXD196" s="381"/>
      <c r="HXE196" s="381"/>
      <c r="HXF196" s="381"/>
      <c r="HXG196" s="318"/>
      <c r="HXH196" s="318"/>
      <c r="HXI196" s="318"/>
      <c r="HXJ196" s="381"/>
      <c r="HXK196" s="318"/>
      <c r="HXL196" s="318"/>
      <c r="HXM196" s="318"/>
      <c r="HXN196" s="318"/>
      <c r="HXO196" s="381"/>
      <c r="HXP196" s="316"/>
      <c r="HXQ196" s="316"/>
      <c r="HXR196" s="316"/>
      <c r="HXS196" s="317"/>
      <c r="HXT196" s="381"/>
      <c r="HXU196" s="381"/>
      <c r="HXV196" s="381"/>
      <c r="HXW196" s="318"/>
      <c r="HXX196" s="318"/>
      <c r="HXY196" s="318"/>
      <c r="HXZ196" s="381"/>
      <c r="HYA196" s="318"/>
      <c r="HYB196" s="318"/>
      <c r="HYC196" s="318"/>
      <c r="HYD196" s="318"/>
      <c r="HYE196" s="381"/>
      <c r="HYF196" s="316"/>
      <c r="HYG196" s="316"/>
      <c r="HYH196" s="316"/>
      <c r="HYI196" s="317"/>
      <c r="HYJ196" s="381"/>
      <c r="HYK196" s="381"/>
      <c r="HYL196" s="381"/>
      <c r="HYM196" s="318"/>
      <c r="HYN196" s="318"/>
      <c r="HYO196" s="318"/>
      <c r="HYP196" s="381"/>
      <c r="HYQ196" s="318"/>
      <c r="HYR196" s="318"/>
      <c r="HYS196" s="318"/>
      <c r="HYT196" s="318"/>
      <c r="HYU196" s="381"/>
      <c r="HYV196" s="316"/>
      <c r="HYW196" s="316"/>
      <c r="HYX196" s="316"/>
      <c r="HYY196" s="317"/>
      <c r="HYZ196" s="381"/>
      <c r="HZA196" s="381"/>
      <c r="HZB196" s="381"/>
      <c r="HZC196" s="318"/>
      <c r="HZD196" s="318"/>
      <c r="HZE196" s="318"/>
      <c r="HZF196" s="381"/>
      <c r="HZG196" s="318"/>
      <c r="HZH196" s="318"/>
      <c r="HZI196" s="318"/>
      <c r="HZJ196" s="318"/>
      <c r="HZK196" s="381"/>
      <c r="HZL196" s="316"/>
      <c r="HZM196" s="316"/>
      <c r="HZN196" s="316"/>
      <c r="HZO196" s="317"/>
      <c r="HZP196" s="381"/>
      <c r="HZQ196" s="381"/>
      <c r="HZR196" s="381"/>
      <c r="HZS196" s="318"/>
      <c r="HZT196" s="318"/>
      <c r="HZU196" s="318"/>
      <c r="HZV196" s="381"/>
      <c r="HZW196" s="318"/>
      <c r="HZX196" s="318"/>
      <c r="HZY196" s="318"/>
      <c r="HZZ196" s="318"/>
      <c r="IAA196" s="381"/>
      <c r="IAB196" s="316"/>
      <c r="IAC196" s="316"/>
      <c r="IAD196" s="316"/>
      <c r="IAE196" s="317"/>
      <c r="IAF196" s="381"/>
      <c r="IAG196" s="381"/>
      <c r="IAH196" s="381"/>
      <c r="IAI196" s="318"/>
      <c r="IAJ196" s="318"/>
      <c r="IAK196" s="318"/>
      <c r="IAL196" s="381"/>
      <c r="IAM196" s="318"/>
      <c r="IAN196" s="318"/>
      <c r="IAO196" s="318"/>
      <c r="IAP196" s="318"/>
      <c r="IAQ196" s="381"/>
      <c r="IAR196" s="316"/>
      <c r="IAS196" s="316"/>
      <c r="IAT196" s="316"/>
      <c r="IAU196" s="317"/>
      <c r="IAV196" s="381"/>
      <c r="IAW196" s="381"/>
      <c r="IAX196" s="381"/>
      <c r="IAY196" s="318"/>
      <c r="IAZ196" s="318"/>
      <c r="IBA196" s="318"/>
      <c r="IBB196" s="381"/>
      <c r="IBC196" s="318"/>
      <c r="IBD196" s="318"/>
      <c r="IBE196" s="318"/>
      <c r="IBF196" s="318"/>
      <c r="IBG196" s="381"/>
      <c r="IBH196" s="316"/>
      <c r="IBI196" s="316"/>
      <c r="IBJ196" s="316"/>
      <c r="IBK196" s="317"/>
      <c r="IBL196" s="381"/>
      <c r="IBM196" s="381"/>
      <c r="IBN196" s="381"/>
      <c r="IBO196" s="318"/>
      <c r="IBP196" s="318"/>
      <c r="IBQ196" s="318"/>
      <c r="IBR196" s="381"/>
      <c r="IBS196" s="318"/>
      <c r="IBT196" s="318"/>
      <c r="IBU196" s="318"/>
      <c r="IBV196" s="318"/>
      <c r="IBW196" s="381"/>
      <c r="IBX196" s="316"/>
      <c r="IBY196" s="316"/>
      <c r="IBZ196" s="316"/>
      <c r="ICA196" s="317"/>
      <c r="ICB196" s="381"/>
      <c r="ICC196" s="381"/>
      <c r="ICD196" s="381"/>
      <c r="ICE196" s="318"/>
      <c r="ICF196" s="318"/>
      <c r="ICG196" s="318"/>
      <c r="ICH196" s="381"/>
      <c r="ICI196" s="318"/>
      <c r="ICJ196" s="318"/>
      <c r="ICK196" s="318"/>
      <c r="ICL196" s="318"/>
      <c r="ICM196" s="381"/>
      <c r="ICN196" s="316"/>
      <c r="ICO196" s="316"/>
      <c r="ICP196" s="316"/>
      <c r="ICQ196" s="317"/>
      <c r="ICR196" s="381"/>
      <c r="ICS196" s="381"/>
      <c r="ICT196" s="381"/>
      <c r="ICU196" s="318"/>
      <c r="ICV196" s="318"/>
      <c r="ICW196" s="318"/>
      <c r="ICX196" s="381"/>
      <c r="ICY196" s="318"/>
      <c r="ICZ196" s="318"/>
      <c r="IDA196" s="318"/>
      <c r="IDB196" s="318"/>
      <c r="IDC196" s="381"/>
      <c r="IDD196" s="316"/>
      <c r="IDE196" s="316"/>
      <c r="IDF196" s="316"/>
      <c r="IDG196" s="317"/>
      <c r="IDH196" s="381"/>
      <c r="IDI196" s="381"/>
      <c r="IDJ196" s="381"/>
      <c r="IDK196" s="318"/>
      <c r="IDL196" s="318"/>
      <c r="IDM196" s="318"/>
      <c r="IDN196" s="381"/>
      <c r="IDO196" s="318"/>
      <c r="IDP196" s="318"/>
      <c r="IDQ196" s="318"/>
      <c r="IDR196" s="318"/>
      <c r="IDS196" s="381"/>
      <c r="IDT196" s="316"/>
      <c r="IDU196" s="316"/>
      <c r="IDV196" s="316"/>
      <c r="IDW196" s="317"/>
      <c r="IDX196" s="381"/>
      <c r="IDY196" s="381"/>
      <c r="IDZ196" s="381"/>
      <c r="IEA196" s="318"/>
      <c r="IEB196" s="318"/>
      <c r="IEC196" s="318"/>
      <c r="IED196" s="381"/>
      <c r="IEE196" s="318"/>
      <c r="IEF196" s="318"/>
      <c r="IEG196" s="318"/>
      <c r="IEH196" s="318"/>
      <c r="IEI196" s="381"/>
      <c r="IEJ196" s="316"/>
      <c r="IEK196" s="316"/>
      <c r="IEL196" s="316"/>
      <c r="IEM196" s="317"/>
      <c r="IEN196" s="381"/>
      <c r="IEO196" s="381"/>
      <c r="IEP196" s="381"/>
      <c r="IEQ196" s="318"/>
      <c r="IER196" s="318"/>
      <c r="IES196" s="318"/>
      <c r="IET196" s="381"/>
      <c r="IEU196" s="318"/>
      <c r="IEV196" s="318"/>
      <c r="IEW196" s="318"/>
      <c r="IEX196" s="318"/>
      <c r="IEY196" s="381"/>
      <c r="IEZ196" s="316"/>
      <c r="IFA196" s="316"/>
      <c r="IFB196" s="316"/>
      <c r="IFC196" s="317"/>
      <c r="IFD196" s="381"/>
      <c r="IFE196" s="381"/>
      <c r="IFF196" s="381"/>
      <c r="IFG196" s="318"/>
      <c r="IFH196" s="318"/>
      <c r="IFI196" s="318"/>
      <c r="IFJ196" s="381"/>
      <c r="IFK196" s="318"/>
      <c r="IFL196" s="318"/>
      <c r="IFM196" s="318"/>
      <c r="IFN196" s="318"/>
      <c r="IFO196" s="381"/>
      <c r="IFP196" s="316"/>
      <c r="IFQ196" s="316"/>
      <c r="IFR196" s="316"/>
      <c r="IFS196" s="317"/>
      <c r="IFT196" s="381"/>
      <c r="IFU196" s="381"/>
      <c r="IFV196" s="381"/>
      <c r="IFW196" s="318"/>
      <c r="IFX196" s="318"/>
      <c r="IFY196" s="318"/>
      <c r="IFZ196" s="381"/>
      <c r="IGA196" s="318"/>
      <c r="IGB196" s="318"/>
      <c r="IGC196" s="318"/>
      <c r="IGD196" s="318"/>
      <c r="IGE196" s="381"/>
      <c r="IGF196" s="316"/>
      <c r="IGG196" s="316"/>
      <c r="IGH196" s="316"/>
      <c r="IGI196" s="317"/>
      <c r="IGJ196" s="381"/>
      <c r="IGK196" s="381"/>
      <c r="IGL196" s="381"/>
      <c r="IGM196" s="318"/>
      <c r="IGN196" s="318"/>
      <c r="IGO196" s="318"/>
      <c r="IGP196" s="381"/>
      <c r="IGQ196" s="318"/>
      <c r="IGR196" s="318"/>
      <c r="IGS196" s="318"/>
      <c r="IGT196" s="318"/>
      <c r="IGU196" s="381"/>
      <c r="IGV196" s="316"/>
      <c r="IGW196" s="316"/>
      <c r="IGX196" s="316"/>
      <c r="IGY196" s="317"/>
      <c r="IGZ196" s="381"/>
      <c r="IHA196" s="381"/>
      <c r="IHB196" s="381"/>
      <c r="IHC196" s="318"/>
      <c r="IHD196" s="318"/>
      <c r="IHE196" s="318"/>
      <c r="IHF196" s="381"/>
      <c r="IHG196" s="318"/>
      <c r="IHH196" s="318"/>
      <c r="IHI196" s="318"/>
      <c r="IHJ196" s="318"/>
      <c r="IHK196" s="381"/>
      <c r="IHL196" s="316"/>
      <c r="IHM196" s="316"/>
      <c r="IHN196" s="316"/>
      <c r="IHO196" s="317"/>
      <c r="IHP196" s="381"/>
      <c r="IHQ196" s="381"/>
      <c r="IHR196" s="381"/>
      <c r="IHS196" s="318"/>
      <c r="IHT196" s="318"/>
      <c r="IHU196" s="318"/>
      <c r="IHV196" s="381"/>
      <c r="IHW196" s="318"/>
      <c r="IHX196" s="318"/>
      <c r="IHY196" s="318"/>
      <c r="IHZ196" s="318"/>
      <c r="IIA196" s="381"/>
      <c r="IIB196" s="316"/>
      <c r="IIC196" s="316"/>
      <c r="IID196" s="316"/>
      <c r="IIE196" s="317"/>
      <c r="IIF196" s="381"/>
      <c r="IIG196" s="381"/>
      <c r="IIH196" s="381"/>
      <c r="III196" s="318"/>
      <c r="IIJ196" s="318"/>
      <c r="IIK196" s="318"/>
      <c r="IIL196" s="381"/>
      <c r="IIM196" s="318"/>
      <c r="IIN196" s="318"/>
      <c r="IIO196" s="318"/>
      <c r="IIP196" s="318"/>
      <c r="IIQ196" s="381"/>
      <c r="IIR196" s="316"/>
      <c r="IIS196" s="316"/>
      <c r="IIT196" s="316"/>
      <c r="IIU196" s="317"/>
      <c r="IIV196" s="381"/>
      <c r="IIW196" s="381"/>
      <c r="IIX196" s="381"/>
      <c r="IIY196" s="318"/>
      <c r="IIZ196" s="318"/>
      <c r="IJA196" s="318"/>
      <c r="IJB196" s="381"/>
      <c r="IJC196" s="318"/>
      <c r="IJD196" s="318"/>
      <c r="IJE196" s="318"/>
      <c r="IJF196" s="318"/>
      <c r="IJG196" s="381"/>
      <c r="IJH196" s="316"/>
      <c r="IJI196" s="316"/>
      <c r="IJJ196" s="316"/>
      <c r="IJK196" s="317"/>
      <c r="IJL196" s="381"/>
      <c r="IJM196" s="381"/>
      <c r="IJN196" s="381"/>
      <c r="IJO196" s="318"/>
      <c r="IJP196" s="318"/>
      <c r="IJQ196" s="318"/>
      <c r="IJR196" s="381"/>
      <c r="IJS196" s="318"/>
      <c r="IJT196" s="318"/>
      <c r="IJU196" s="318"/>
      <c r="IJV196" s="318"/>
      <c r="IJW196" s="381"/>
      <c r="IJX196" s="316"/>
      <c r="IJY196" s="316"/>
      <c r="IJZ196" s="316"/>
      <c r="IKA196" s="317"/>
      <c r="IKB196" s="381"/>
      <c r="IKC196" s="381"/>
      <c r="IKD196" s="381"/>
      <c r="IKE196" s="318"/>
      <c r="IKF196" s="318"/>
      <c r="IKG196" s="318"/>
      <c r="IKH196" s="381"/>
      <c r="IKI196" s="318"/>
      <c r="IKJ196" s="318"/>
      <c r="IKK196" s="318"/>
      <c r="IKL196" s="318"/>
      <c r="IKM196" s="381"/>
      <c r="IKN196" s="316"/>
      <c r="IKO196" s="316"/>
      <c r="IKP196" s="316"/>
      <c r="IKQ196" s="317"/>
      <c r="IKR196" s="381"/>
      <c r="IKS196" s="381"/>
      <c r="IKT196" s="381"/>
      <c r="IKU196" s="318"/>
      <c r="IKV196" s="318"/>
      <c r="IKW196" s="318"/>
      <c r="IKX196" s="381"/>
      <c r="IKY196" s="318"/>
      <c r="IKZ196" s="318"/>
      <c r="ILA196" s="318"/>
      <c r="ILB196" s="318"/>
      <c r="ILC196" s="381"/>
      <c r="ILD196" s="316"/>
      <c r="ILE196" s="316"/>
      <c r="ILF196" s="316"/>
      <c r="ILG196" s="317"/>
      <c r="ILH196" s="381"/>
      <c r="ILI196" s="381"/>
      <c r="ILJ196" s="381"/>
      <c r="ILK196" s="318"/>
      <c r="ILL196" s="318"/>
      <c r="ILM196" s="318"/>
      <c r="ILN196" s="381"/>
      <c r="ILO196" s="318"/>
      <c r="ILP196" s="318"/>
      <c r="ILQ196" s="318"/>
      <c r="ILR196" s="318"/>
      <c r="ILS196" s="381"/>
      <c r="ILT196" s="316"/>
      <c r="ILU196" s="316"/>
      <c r="ILV196" s="316"/>
      <c r="ILW196" s="317"/>
      <c r="ILX196" s="381"/>
      <c r="ILY196" s="381"/>
      <c r="ILZ196" s="381"/>
      <c r="IMA196" s="318"/>
      <c r="IMB196" s="318"/>
      <c r="IMC196" s="318"/>
      <c r="IMD196" s="381"/>
      <c r="IME196" s="318"/>
      <c r="IMF196" s="318"/>
      <c r="IMG196" s="318"/>
      <c r="IMH196" s="318"/>
      <c r="IMI196" s="381"/>
      <c r="IMJ196" s="316"/>
      <c r="IMK196" s="316"/>
      <c r="IML196" s="316"/>
      <c r="IMM196" s="317"/>
      <c r="IMN196" s="381"/>
      <c r="IMO196" s="381"/>
      <c r="IMP196" s="381"/>
      <c r="IMQ196" s="318"/>
      <c r="IMR196" s="318"/>
      <c r="IMS196" s="318"/>
      <c r="IMT196" s="381"/>
      <c r="IMU196" s="318"/>
      <c r="IMV196" s="318"/>
      <c r="IMW196" s="318"/>
      <c r="IMX196" s="318"/>
      <c r="IMY196" s="381"/>
      <c r="IMZ196" s="316"/>
      <c r="INA196" s="316"/>
      <c r="INB196" s="316"/>
      <c r="INC196" s="317"/>
      <c r="IND196" s="381"/>
      <c r="INE196" s="381"/>
      <c r="INF196" s="381"/>
      <c r="ING196" s="318"/>
      <c r="INH196" s="318"/>
      <c r="INI196" s="318"/>
      <c r="INJ196" s="381"/>
      <c r="INK196" s="318"/>
      <c r="INL196" s="318"/>
      <c r="INM196" s="318"/>
      <c r="INN196" s="318"/>
      <c r="INO196" s="381"/>
      <c r="INP196" s="316"/>
      <c r="INQ196" s="316"/>
      <c r="INR196" s="316"/>
      <c r="INS196" s="317"/>
      <c r="INT196" s="381"/>
      <c r="INU196" s="381"/>
      <c r="INV196" s="381"/>
      <c r="INW196" s="318"/>
      <c r="INX196" s="318"/>
      <c r="INY196" s="318"/>
      <c r="INZ196" s="381"/>
      <c r="IOA196" s="318"/>
      <c r="IOB196" s="318"/>
      <c r="IOC196" s="318"/>
      <c r="IOD196" s="318"/>
      <c r="IOE196" s="381"/>
      <c r="IOF196" s="316"/>
      <c r="IOG196" s="316"/>
      <c r="IOH196" s="316"/>
      <c r="IOI196" s="317"/>
      <c r="IOJ196" s="381"/>
      <c r="IOK196" s="381"/>
      <c r="IOL196" s="381"/>
      <c r="IOM196" s="318"/>
      <c r="ION196" s="318"/>
      <c r="IOO196" s="318"/>
      <c r="IOP196" s="381"/>
      <c r="IOQ196" s="318"/>
      <c r="IOR196" s="318"/>
      <c r="IOS196" s="318"/>
      <c r="IOT196" s="318"/>
      <c r="IOU196" s="381"/>
      <c r="IOV196" s="316"/>
      <c r="IOW196" s="316"/>
      <c r="IOX196" s="316"/>
      <c r="IOY196" s="317"/>
      <c r="IOZ196" s="381"/>
      <c r="IPA196" s="381"/>
      <c r="IPB196" s="381"/>
      <c r="IPC196" s="318"/>
      <c r="IPD196" s="318"/>
      <c r="IPE196" s="318"/>
      <c r="IPF196" s="381"/>
      <c r="IPG196" s="318"/>
      <c r="IPH196" s="318"/>
      <c r="IPI196" s="318"/>
      <c r="IPJ196" s="318"/>
      <c r="IPK196" s="381"/>
      <c r="IPL196" s="316"/>
      <c r="IPM196" s="316"/>
      <c r="IPN196" s="316"/>
      <c r="IPO196" s="317"/>
      <c r="IPP196" s="381"/>
      <c r="IPQ196" s="381"/>
      <c r="IPR196" s="381"/>
      <c r="IPS196" s="318"/>
      <c r="IPT196" s="318"/>
      <c r="IPU196" s="318"/>
      <c r="IPV196" s="381"/>
      <c r="IPW196" s="318"/>
      <c r="IPX196" s="318"/>
      <c r="IPY196" s="318"/>
      <c r="IPZ196" s="318"/>
      <c r="IQA196" s="381"/>
      <c r="IQB196" s="316"/>
      <c r="IQC196" s="316"/>
      <c r="IQD196" s="316"/>
      <c r="IQE196" s="317"/>
      <c r="IQF196" s="381"/>
      <c r="IQG196" s="381"/>
      <c r="IQH196" s="381"/>
      <c r="IQI196" s="318"/>
      <c r="IQJ196" s="318"/>
      <c r="IQK196" s="318"/>
      <c r="IQL196" s="381"/>
      <c r="IQM196" s="318"/>
      <c r="IQN196" s="318"/>
      <c r="IQO196" s="318"/>
      <c r="IQP196" s="318"/>
      <c r="IQQ196" s="381"/>
      <c r="IQR196" s="316"/>
      <c r="IQS196" s="316"/>
      <c r="IQT196" s="316"/>
      <c r="IQU196" s="317"/>
      <c r="IQV196" s="381"/>
      <c r="IQW196" s="381"/>
      <c r="IQX196" s="381"/>
      <c r="IQY196" s="318"/>
      <c r="IQZ196" s="318"/>
      <c r="IRA196" s="318"/>
      <c r="IRB196" s="381"/>
      <c r="IRC196" s="318"/>
      <c r="IRD196" s="318"/>
      <c r="IRE196" s="318"/>
      <c r="IRF196" s="318"/>
      <c r="IRG196" s="381"/>
      <c r="IRH196" s="316"/>
      <c r="IRI196" s="316"/>
      <c r="IRJ196" s="316"/>
      <c r="IRK196" s="317"/>
      <c r="IRL196" s="381"/>
      <c r="IRM196" s="381"/>
      <c r="IRN196" s="381"/>
      <c r="IRO196" s="318"/>
      <c r="IRP196" s="318"/>
      <c r="IRQ196" s="318"/>
      <c r="IRR196" s="381"/>
      <c r="IRS196" s="318"/>
      <c r="IRT196" s="318"/>
      <c r="IRU196" s="318"/>
      <c r="IRV196" s="318"/>
      <c r="IRW196" s="381"/>
      <c r="IRX196" s="316"/>
      <c r="IRY196" s="316"/>
      <c r="IRZ196" s="316"/>
      <c r="ISA196" s="317"/>
      <c r="ISB196" s="381"/>
      <c r="ISC196" s="381"/>
      <c r="ISD196" s="381"/>
      <c r="ISE196" s="318"/>
      <c r="ISF196" s="318"/>
      <c r="ISG196" s="318"/>
      <c r="ISH196" s="381"/>
      <c r="ISI196" s="318"/>
      <c r="ISJ196" s="318"/>
      <c r="ISK196" s="318"/>
      <c r="ISL196" s="318"/>
      <c r="ISM196" s="381"/>
      <c r="ISN196" s="316"/>
      <c r="ISO196" s="316"/>
      <c r="ISP196" s="316"/>
      <c r="ISQ196" s="317"/>
      <c r="ISR196" s="381"/>
      <c r="ISS196" s="381"/>
      <c r="IST196" s="381"/>
      <c r="ISU196" s="318"/>
      <c r="ISV196" s="318"/>
      <c r="ISW196" s="318"/>
      <c r="ISX196" s="381"/>
      <c r="ISY196" s="318"/>
      <c r="ISZ196" s="318"/>
      <c r="ITA196" s="318"/>
      <c r="ITB196" s="318"/>
      <c r="ITC196" s="381"/>
      <c r="ITD196" s="316"/>
      <c r="ITE196" s="316"/>
      <c r="ITF196" s="316"/>
      <c r="ITG196" s="317"/>
      <c r="ITH196" s="381"/>
      <c r="ITI196" s="381"/>
      <c r="ITJ196" s="381"/>
      <c r="ITK196" s="318"/>
      <c r="ITL196" s="318"/>
      <c r="ITM196" s="318"/>
      <c r="ITN196" s="381"/>
      <c r="ITO196" s="318"/>
      <c r="ITP196" s="318"/>
      <c r="ITQ196" s="318"/>
      <c r="ITR196" s="318"/>
      <c r="ITS196" s="381"/>
      <c r="ITT196" s="316"/>
      <c r="ITU196" s="316"/>
      <c r="ITV196" s="316"/>
      <c r="ITW196" s="317"/>
      <c r="ITX196" s="381"/>
      <c r="ITY196" s="381"/>
      <c r="ITZ196" s="381"/>
      <c r="IUA196" s="318"/>
      <c r="IUB196" s="318"/>
      <c r="IUC196" s="318"/>
      <c r="IUD196" s="381"/>
      <c r="IUE196" s="318"/>
      <c r="IUF196" s="318"/>
      <c r="IUG196" s="318"/>
      <c r="IUH196" s="318"/>
      <c r="IUI196" s="381"/>
      <c r="IUJ196" s="316"/>
      <c r="IUK196" s="316"/>
      <c r="IUL196" s="316"/>
      <c r="IUM196" s="317"/>
      <c r="IUN196" s="381"/>
      <c r="IUO196" s="381"/>
      <c r="IUP196" s="381"/>
      <c r="IUQ196" s="318"/>
      <c r="IUR196" s="318"/>
      <c r="IUS196" s="318"/>
      <c r="IUT196" s="381"/>
      <c r="IUU196" s="318"/>
      <c r="IUV196" s="318"/>
      <c r="IUW196" s="318"/>
      <c r="IUX196" s="318"/>
      <c r="IUY196" s="381"/>
      <c r="IUZ196" s="316"/>
      <c r="IVA196" s="316"/>
      <c r="IVB196" s="316"/>
      <c r="IVC196" s="317"/>
      <c r="IVD196" s="381"/>
      <c r="IVE196" s="381"/>
      <c r="IVF196" s="381"/>
      <c r="IVG196" s="318"/>
      <c r="IVH196" s="318"/>
      <c r="IVI196" s="318"/>
      <c r="IVJ196" s="381"/>
      <c r="IVK196" s="318"/>
      <c r="IVL196" s="318"/>
      <c r="IVM196" s="318"/>
      <c r="IVN196" s="318"/>
      <c r="IVO196" s="381"/>
      <c r="IVP196" s="316"/>
      <c r="IVQ196" s="316"/>
      <c r="IVR196" s="316"/>
      <c r="IVS196" s="317"/>
      <c r="IVT196" s="381"/>
      <c r="IVU196" s="381"/>
      <c r="IVV196" s="381"/>
      <c r="IVW196" s="318"/>
      <c r="IVX196" s="318"/>
      <c r="IVY196" s="318"/>
      <c r="IVZ196" s="381"/>
      <c r="IWA196" s="318"/>
      <c r="IWB196" s="318"/>
      <c r="IWC196" s="318"/>
      <c r="IWD196" s="318"/>
      <c r="IWE196" s="381"/>
      <c r="IWF196" s="316"/>
      <c r="IWG196" s="316"/>
      <c r="IWH196" s="316"/>
      <c r="IWI196" s="317"/>
      <c r="IWJ196" s="381"/>
      <c r="IWK196" s="381"/>
      <c r="IWL196" s="381"/>
      <c r="IWM196" s="318"/>
      <c r="IWN196" s="318"/>
      <c r="IWO196" s="318"/>
      <c r="IWP196" s="381"/>
      <c r="IWQ196" s="318"/>
      <c r="IWR196" s="318"/>
      <c r="IWS196" s="318"/>
      <c r="IWT196" s="318"/>
      <c r="IWU196" s="381"/>
      <c r="IWV196" s="316"/>
      <c r="IWW196" s="316"/>
      <c r="IWX196" s="316"/>
      <c r="IWY196" s="317"/>
      <c r="IWZ196" s="381"/>
      <c r="IXA196" s="381"/>
      <c r="IXB196" s="381"/>
      <c r="IXC196" s="318"/>
      <c r="IXD196" s="318"/>
      <c r="IXE196" s="318"/>
      <c r="IXF196" s="381"/>
      <c r="IXG196" s="318"/>
      <c r="IXH196" s="318"/>
      <c r="IXI196" s="318"/>
      <c r="IXJ196" s="318"/>
      <c r="IXK196" s="381"/>
      <c r="IXL196" s="316"/>
      <c r="IXM196" s="316"/>
      <c r="IXN196" s="316"/>
      <c r="IXO196" s="317"/>
      <c r="IXP196" s="381"/>
      <c r="IXQ196" s="381"/>
      <c r="IXR196" s="381"/>
      <c r="IXS196" s="318"/>
      <c r="IXT196" s="318"/>
      <c r="IXU196" s="318"/>
      <c r="IXV196" s="381"/>
      <c r="IXW196" s="318"/>
      <c r="IXX196" s="318"/>
      <c r="IXY196" s="318"/>
      <c r="IXZ196" s="318"/>
      <c r="IYA196" s="381"/>
      <c r="IYB196" s="316"/>
      <c r="IYC196" s="316"/>
      <c r="IYD196" s="316"/>
      <c r="IYE196" s="317"/>
      <c r="IYF196" s="381"/>
      <c r="IYG196" s="381"/>
      <c r="IYH196" s="381"/>
      <c r="IYI196" s="318"/>
      <c r="IYJ196" s="318"/>
      <c r="IYK196" s="318"/>
      <c r="IYL196" s="381"/>
      <c r="IYM196" s="318"/>
      <c r="IYN196" s="318"/>
      <c r="IYO196" s="318"/>
      <c r="IYP196" s="318"/>
      <c r="IYQ196" s="381"/>
      <c r="IYR196" s="316"/>
      <c r="IYS196" s="316"/>
      <c r="IYT196" s="316"/>
      <c r="IYU196" s="317"/>
      <c r="IYV196" s="381"/>
      <c r="IYW196" s="381"/>
      <c r="IYX196" s="381"/>
      <c r="IYY196" s="318"/>
      <c r="IYZ196" s="318"/>
      <c r="IZA196" s="318"/>
      <c r="IZB196" s="381"/>
      <c r="IZC196" s="318"/>
      <c r="IZD196" s="318"/>
      <c r="IZE196" s="318"/>
      <c r="IZF196" s="318"/>
      <c r="IZG196" s="381"/>
      <c r="IZH196" s="316"/>
      <c r="IZI196" s="316"/>
      <c r="IZJ196" s="316"/>
      <c r="IZK196" s="317"/>
      <c r="IZL196" s="381"/>
      <c r="IZM196" s="381"/>
      <c r="IZN196" s="381"/>
      <c r="IZO196" s="318"/>
      <c r="IZP196" s="318"/>
      <c r="IZQ196" s="318"/>
      <c r="IZR196" s="381"/>
      <c r="IZS196" s="318"/>
      <c r="IZT196" s="318"/>
      <c r="IZU196" s="318"/>
      <c r="IZV196" s="318"/>
      <c r="IZW196" s="381"/>
      <c r="IZX196" s="316"/>
      <c r="IZY196" s="316"/>
      <c r="IZZ196" s="316"/>
      <c r="JAA196" s="317"/>
      <c r="JAB196" s="381"/>
      <c r="JAC196" s="381"/>
      <c r="JAD196" s="381"/>
      <c r="JAE196" s="318"/>
      <c r="JAF196" s="318"/>
      <c r="JAG196" s="318"/>
      <c r="JAH196" s="381"/>
      <c r="JAI196" s="318"/>
      <c r="JAJ196" s="318"/>
      <c r="JAK196" s="318"/>
      <c r="JAL196" s="318"/>
      <c r="JAM196" s="381"/>
      <c r="JAN196" s="316"/>
      <c r="JAO196" s="316"/>
      <c r="JAP196" s="316"/>
      <c r="JAQ196" s="317"/>
      <c r="JAR196" s="381"/>
      <c r="JAS196" s="381"/>
      <c r="JAT196" s="381"/>
      <c r="JAU196" s="318"/>
      <c r="JAV196" s="318"/>
      <c r="JAW196" s="318"/>
      <c r="JAX196" s="381"/>
      <c r="JAY196" s="318"/>
      <c r="JAZ196" s="318"/>
      <c r="JBA196" s="318"/>
      <c r="JBB196" s="318"/>
      <c r="JBC196" s="381"/>
      <c r="JBD196" s="316"/>
      <c r="JBE196" s="316"/>
      <c r="JBF196" s="316"/>
      <c r="JBG196" s="317"/>
      <c r="JBH196" s="381"/>
      <c r="JBI196" s="381"/>
      <c r="JBJ196" s="381"/>
      <c r="JBK196" s="318"/>
      <c r="JBL196" s="318"/>
      <c r="JBM196" s="318"/>
      <c r="JBN196" s="381"/>
      <c r="JBO196" s="318"/>
      <c r="JBP196" s="318"/>
      <c r="JBQ196" s="318"/>
      <c r="JBR196" s="318"/>
      <c r="JBS196" s="381"/>
      <c r="JBT196" s="316"/>
      <c r="JBU196" s="316"/>
      <c r="JBV196" s="316"/>
      <c r="JBW196" s="317"/>
      <c r="JBX196" s="381"/>
      <c r="JBY196" s="381"/>
      <c r="JBZ196" s="381"/>
      <c r="JCA196" s="318"/>
      <c r="JCB196" s="318"/>
      <c r="JCC196" s="318"/>
      <c r="JCD196" s="381"/>
      <c r="JCE196" s="318"/>
      <c r="JCF196" s="318"/>
      <c r="JCG196" s="318"/>
      <c r="JCH196" s="318"/>
      <c r="JCI196" s="381"/>
      <c r="JCJ196" s="316"/>
      <c r="JCK196" s="316"/>
      <c r="JCL196" s="316"/>
      <c r="JCM196" s="317"/>
      <c r="JCN196" s="381"/>
      <c r="JCO196" s="381"/>
      <c r="JCP196" s="381"/>
      <c r="JCQ196" s="318"/>
      <c r="JCR196" s="318"/>
      <c r="JCS196" s="318"/>
      <c r="JCT196" s="381"/>
      <c r="JCU196" s="318"/>
      <c r="JCV196" s="318"/>
      <c r="JCW196" s="318"/>
      <c r="JCX196" s="318"/>
      <c r="JCY196" s="381"/>
      <c r="JCZ196" s="316"/>
      <c r="JDA196" s="316"/>
      <c r="JDB196" s="316"/>
      <c r="JDC196" s="317"/>
      <c r="JDD196" s="381"/>
      <c r="JDE196" s="381"/>
      <c r="JDF196" s="381"/>
      <c r="JDG196" s="318"/>
      <c r="JDH196" s="318"/>
      <c r="JDI196" s="318"/>
      <c r="JDJ196" s="381"/>
      <c r="JDK196" s="318"/>
      <c r="JDL196" s="318"/>
      <c r="JDM196" s="318"/>
      <c r="JDN196" s="318"/>
      <c r="JDO196" s="381"/>
      <c r="JDP196" s="316"/>
      <c r="JDQ196" s="316"/>
      <c r="JDR196" s="316"/>
      <c r="JDS196" s="317"/>
      <c r="JDT196" s="381"/>
      <c r="JDU196" s="381"/>
      <c r="JDV196" s="381"/>
      <c r="JDW196" s="318"/>
      <c r="JDX196" s="318"/>
      <c r="JDY196" s="318"/>
      <c r="JDZ196" s="381"/>
      <c r="JEA196" s="318"/>
      <c r="JEB196" s="318"/>
      <c r="JEC196" s="318"/>
      <c r="JED196" s="318"/>
      <c r="JEE196" s="381"/>
      <c r="JEF196" s="316"/>
      <c r="JEG196" s="316"/>
      <c r="JEH196" s="316"/>
      <c r="JEI196" s="317"/>
      <c r="JEJ196" s="381"/>
      <c r="JEK196" s="381"/>
      <c r="JEL196" s="381"/>
      <c r="JEM196" s="318"/>
      <c r="JEN196" s="318"/>
      <c r="JEO196" s="318"/>
      <c r="JEP196" s="381"/>
      <c r="JEQ196" s="318"/>
      <c r="JER196" s="318"/>
      <c r="JES196" s="318"/>
      <c r="JET196" s="318"/>
      <c r="JEU196" s="381"/>
      <c r="JEV196" s="316"/>
      <c r="JEW196" s="316"/>
      <c r="JEX196" s="316"/>
      <c r="JEY196" s="317"/>
      <c r="JEZ196" s="381"/>
      <c r="JFA196" s="381"/>
      <c r="JFB196" s="381"/>
      <c r="JFC196" s="318"/>
      <c r="JFD196" s="318"/>
      <c r="JFE196" s="318"/>
      <c r="JFF196" s="381"/>
      <c r="JFG196" s="318"/>
      <c r="JFH196" s="318"/>
      <c r="JFI196" s="318"/>
      <c r="JFJ196" s="318"/>
      <c r="JFK196" s="381"/>
      <c r="JFL196" s="316"/>
      <c r="JFM196" s="316"/>
      <c r="JFN196" s="316"/>
      <c r="JFO196" s="317"/>
      <c r="JFP196" s="381"/>
      <c r="JFQ196" s="381"/>
      <c r="JFR196" s="381"/>
      <c r="JFS196" s="318"/>
      <c r="JFT196" s="318"/>
      <c r="JFU196" s="318"/>
      <c r="JFV196" s="381"/>
      <c r="JFW196" s="318"/>
      <c r="JFX196" s="318"/>
      <c r="JFY196" s="318"/>
      <c r="JFZ196" s="318"/>
      <c r="JGA196" s="381"/>
      <c r="JGB196" s="316"/>
      <c r="JGC196" s="316"/>
      <c r="JGD196" s="316"/>
      <c r="JGE196" s="317"/>
      <c r="JGF196" s="381"/>
      <c r="JGG196" s="381"/>
      <c r="JGH196" s="381"/>
      <c r="JGI196" s="318"/>
      <c r="JGJ196" s="318"/>
      <c r="JGK196" s="318"/>
      <c r="JGL196" s="381"/>
      <c r="JGM196" s="318"/>
      <c r="JGN196" s="318"/>
      <c r="JGO196" s="318"/>
      <c r="JGP196" s="318"/>
      <c r="JGQ196" s="381"/>
      <c r="JGR196" s="316"/>
      <c r="JGS196" s="316"/>
      <c r="JGT196" s="316"/>
      <c r="JGU196" s="317"/>
      <c r="JGV196" s="381"/>
      <c r="JGW196" s="381"/>
      <c r="JGX196" s="381"/>
      <c r="JGY196" s="318"/>
      <c r="JGZ196" s="318"/>
      <c r="JHA196" s="318"/>
      <c r="JHB196" s="381"/>
      <c r="JHC196" s="318"/>
      <c r="JHD196" s="318"/>
      <c r="JHE196" s="318"/>
      <c r="JHF196" s="318"/>
      <c r="JHG196" s="381"/>
      <c r="JHH196" s="316"/>
      <c r="JHI196" s="316"/>
      <c r="JHJ196" s="316"/>
      <c r="JHK196" s="317"/>
      <c r="JHL196" s="381"/>
      <c r="JHM196" s="381"/>
      <c r="JHN196" s="381"/>
      <c r="JHO196" s="318"/>
      <c r="JHP196" s="318"/>
      <c r="JHQ196" s="318"/>
      <c r="JHR196" s="381"/>
      <c r="JHS196" s="318"/>
      <c r="JHT196" s="318"/>
      <c r="JHU196" s="318"/>
      <c r="JHV196" s="318"/>
      <c r="JHW196" s="381"/>
      <c r="JHX196" s="316"/>
      <c r="JHY196" s="316"/>
      <c r="JHZ196" s="316"/>
      <c r="JIA196" s="317"/>
      <c r="JIB196" s="381"/>
      <c r="JIC196" s="381"/>
      <c r="JID196" s="381"/>
      <c r="JIE196" s="318"/>
      <c r="JIF196" s="318"/>
      <c r="JIG196" s="318"/>
      <c r="JIH196" s="381"/>
      <c r="JII196" s="318"/>
      <c r="JIJ196" s="318"/>
      <c r="JIK196" s="318"/>
      <c r="JIL196" s="318"/>
      <c r="JIM196" s="381"/>
      <c r="JIN196" s="316"/>
      <c r="JIO196" s="316"/>
      <c r="JIP196" s="316"/>
      <c r="JIQ196" s="317"/>
      <c r="JIR196" s="381"/>
      <c r="JIS196" s="381"/>
      <c r="JIT196" s="381"/>
      <c r="JIU196" s="318"/>
      <c r="JIV196" s="318"/>
      <c r="JIW196" s="318"/>
      <c r="JIX196" s="381"/>
      <c r="JIY196" s="318"/>
      <c r="JIZ196" s="318"/>
      <c r="JJA196" s="318"/>
      <c r="JJB196" s="318"/>
      <c r="JJC196" s="381"/>
      <c r="JJD196" s="316"/>
      <c r="JJE196" s="316"/>
      <c r="JJF196" s="316"/>
      <c r="JJG196" s="317"/>
      <c r="JJH196" s="381"/>
      <c r="JJI196" s="381"/>
      <c r="JJJ196" s="381"/>
      <c r="JJK196" s="318"/>
      <c r="JJL196" s="318"/>
      <c r="JJM196" s="318"/>
      <c r="JJN196" s="381"/>
      <c r="JJO196" s="318"/>
      <c r="JJP196" s="318"/>
      <c r="JJQ196" s="318"/>
      <c r="JJR196" s="318"/>
      <c r="JJS196" s="381"/>
      <c r="JJT196" s="316"/>
      <c r="JJU196" s="316"/>
      <c r="JJV196" s="316"/>
      <c r="JJW196" s="317"/>
      <c r="JJX196" s="381"/>
      <c r="JJY196" s="381"/>
      <c r="JJZ196" s="381"/>
      <c r="JKA196" s="318"/>
      <c r="JKB196" s="318"/>
      <c r="JKC196" s="318"/>
      <c r="JKD196" s="381"/>
      <c r="JKE196" s="318"/>
      <c r="JKF196" s="318"/>
      <c r="JKG196" s="318"/>
      <c r="JKH196" s="318"/>
      <c r="JKI196" s="381"/>
      <c r="JKJ196" s="316"/>
      <c r="JKK196" s="316"/>
      <c r="JKL196" s="316"/>
      <c r="JKM196" s="317"/>
      <c r="JKN196" s="381"/>
      <c r="JKO196" s="381"/>
      <c r="JKP196" s="381"/>
      <c r="JKQ196" s="318"/>
      <c r="JKR196" s="318"/>
      <c r="JKS196" s="318"/>
      <c r="JKT196" s="381"/>
      <c r="JKU196" s="318"/>
      <c r="JKV196" s="318"/>
      <c r="JKW196" s="318"/>
      <c r="JKX196" s="318"/>
      <c r="JKY196" s="381"/>
      <c r="JKZ196" s="316"/>
      <c r="JLA196" s="316"/>
      <c r="JLB196" s="316"/>
      <c r="JLC196" s="317"/>
      <c r="JLD196" s="381"/>
      <c r="JLE196" s="381"/>
      <c r="JLF196" s="381"/>
      <c r="JLG196" s="318"/>
      <c r="JLH196" s="318"/>
      <c r="JLI196" s="318"/>
      <c r="JLJ196" s="381"/>
      <c r="JLK196" s="318"/>
      <c r="JLL196" s="318"/>
      <c r="JLM196" s="318"/>
      <c r="JLN196" s="318"/>
      <c r="JLO196" s="381"/>
      <c r="JLP196" s="316"/>
      <c r="JLQ196" s="316"/>
      <c r="JLR196" s="316"/>
      <c r="JLS196" s="317"/>
      <c r="JLT196" s="381"/>
      <c r="JLU196" s="381"/>
      <c r="JLV196" s="381"/>
      <c r="JLW196" s="318"/>
      <c r="JLX196" s="318"/>
      <c r="JLY196" s="318"/>
      <c r="JLZ196" s="381"/>
      <c r="JMA196" s="318"/>
      <c r="JMB196" s="318"/>
      <c r="JMC196" s="318"/>
      <c r="JMD196" s="318"/>
      <c r="JME196" s="381"/>
      <c r="JMF196" s="316"/>
      <c r="JMG196" s="316"/>
      <c r="JMH196" s="316"/>
      <c r="JMI196" s="317"/>
      <c r="JMJ196" s="381"/>
      <c r="JMK196" s="381"/>
      <c r="JML196" s="381"/>
      <c r="JMM196" s="318"/>
      <c r="JMN196" s="318"/>
      <c r="JMO196" s="318"/>
      <c r="JMP196" s="381"/>
      <c r="JMQ196" s="318"/>
      <c r="JMR196" s="318"/>
      <c r="JMS196" s="318"/>
      <c r="JMT196" s="318"/>
      <c r="JMU196" s="381"/>
      <c r="JMV196" s="316"/>
      <c r="JMW196" s="316"/>
      <c r="JMX196" s="316"/>
      <c r="JMY196" s="317"/>
      <c r="JMZ196" s="381"/>
      <c r="JNA196" s="381"/>
      <c r="JNB196" s="381"/>
      <c r="JNC196" s="318"/>
      <c r="JND196" s="318"/>
      <c r="JNE196" s="318"/>
      <c r="JNF196" s="381"/>
      <c r="JNG196" s="318"/>
      <c r="JNH196" s="318"/>
      <c r="JNI196" s="318"/>
      <c r="JNJ196" s="318"/>
      <c r="JNK196" s="381"/>
      <c r="JNL196" s="316"/>
      <c r="JNM196" s="316"/>
      <c r="JNN196" s="316"/>
      <c r="JNO196" s="317"/>
      <c r="JNP196" s="381"/>
      <c r="JNQ196" s="381"/>
      <c r="JNR196" s="381"/>
      <c r="JNS196" s="318"/>
      <c r="JNT196" s="318"/>
      <c r="JNU196" s="318"/>
      <c r="JNV196" s="381"/>
      <c r="JNW196" s="318"/>
      <c r="JNX196" s="318"/>
      <c r="JNY196" s="318"/>
      <c r="JNZ196" s="318"/>
      <c r="JOA196" s="381"/>
      <c r="JOB196" s="316"/>
      <c r="JOC196" s="316"/>
      <c r="JOD196" s="316"/>
      <c r="JOE196" s="317"/>
      <c r="JOF196" s="381"/>
      <c r="JOG196" s="381"/>
      <c r="JOH196" s="381"/>
      <c r="JOI196" s="318"/>
      <c r="JOJ196" s="318"/>
      <c r="JOK196" s="318"/>
      <c r="JOL196" s="381"/>
      <c r="JOM196" s="318"/>
      <c r="JON196" s="318"/>
      <c r="JOO196" s="318"/>
      <c r="JOP196" s="318"/>
      <c r="JOQ196" s="381"/>
      <c r="JOR196" s="316"/>
      <c r="JOS196" s="316"/>
      <c r="JOT196" s="316"/>
      <c r="JOU196" s="317"/>
      <c r="JOV196" s="381"/>
      <c r="JOW196" s="381"/>
      <c r="JOX196" s="381"/>
      <c r="JOY196" s="318"/>
      <c r="JOZ196" s="318"/>
      <c r="JPA196" s="318"/>
      <c r="JPB196" s="381"/>
      <c r="JPC196" s="318"/>
      <c r="JPD196" s="318"/>
      <c r="JPE196" s="318"/>
      <c r="JPF196" s="318"/>
      <c r="JPG196" s="381"/>
      <c r="JPH196" s="316"/>
      <c r="JPI196" s="316"/>
      <c r="JPJ196" s="316"/>
      <c r="JPK196" s="317"/>
      <c r="JPL196" s="381"/>
      <c r="JPM196" s="381"/>
      <c r="JPN196" s="381"/>
      <c r="JPO196" s="318"/>
      <c r="JPP196" s="318"/>
      <c r="JPQ196" s="318"/>
      <c r="JPR196" s="381"/>
      <c r="JPS196" s="318"/>
      <c r="JPT196" s="318"/>
      <c r="JPU196" s="318"/>
      <c r="JPV196" s="318"/>
      <c r="JPW196" s="381"/>
      <c r="JPX196" s="316"/>
      <c r="JPY196" s="316"/>
      <c r="JPZ196" s="316"/>
      <c r="JQA196" s="317"/>
      <c r="JQB196" s="381"/>
      <c r="JQC196" s="381"/>
      <c r="JQD196" s="381"/>
      <c r="JQE196" s="318"/>
      <c r="JQF196" s="318"/>
      <c r="JQG196" s="318"/>
      <c r="JQH196" s="381"/>
      <c r="JQI196" s="318"/>
      <c r="JQJ196" s="318"/>
      <c r="JQK196" s="318"/>
      <c r="JQL196" s="318"/>
      <c r="JQM196" s="381"/>
      <c r="JQN196" s="316"/>
      <c r="JQO196" s="316"/>
      <c r="JQP196" s="316"/>
      <c r="JQQ196" s="317"/>
      <c r="JQR196" s="381"/>
      <c r="JQS196" s="381"/>
      <c r="JQT196" s="381"/>
      <c r="JQU196" s="318"/>
      <c r="JQV196" s="318"/>
      <c r="JQW196" s="318"/>
      <c r="JQX196" s="381"/>
      <c r="JQY196" s="318"/>
      <c r="JQZ196" s="318"/>
      <c r="JRA196" s="318"/>
      <c r="JRB196" s="318"/>
      <c r="JRC196" s="381"/>
      <c r="JRD196" s="316"/>
      <c r="JRE196" s="316"/>
      <c r="JRF196" s="316"/>
      <c r="JRG196" s="317"/>
      <c r="JRH196" s="381"/>
      <c r="JRI196" s="381"/>
      <c r="JRJ196" s="381"/>
      <c r="JRK196" s="318"/>
      <c r="JRL196" s="318"/>
      <c r="JRM196" s="318"/>
      <c r="JRN196" s="381"/>
      <c r="JRO196" s="318"/>
      <c r="JRP196" s="318"/>
      <c r="JRQ196" s="318"/>
      <c r="JRR196" s="318"/>
      <c r="JRS196" s="381"/>
      <c r="JRT196" s="316"/>
      <c r="JRU196" s="316"/>
      <c r="JRV196" s="316"/>
      <c r="JRW196" s="317"/>
      <c r="JRX196" s="381"/>
      <c r="JRY196" s="381"/>
      <c r="JRZ196" s="381"/>
      <c r="JSA196" s="318"/>
      <c r="JSB196" s="318"/>
      <c r="JSC196" s="318"/>
      <c r="JSD196" s="381"/>
      <c r="JSE196" s="318"/>
      <c r="JSF196" s="318"/>
      <c r="JSG196" s="318"/>
      <c r="JSH196" s="318"/>
      <c r="JSI196" s="381"/>
      <c r="JSJ196" s="316"/>
      <c r="JSK196" s="316"/>
      <c r="JSL196" s="316"/>
      <c r="JSM196" s="317"/>
      <c r="JSN196" s="381"/>
      <c r="JSO196" s="381"/>
      <c r="JSP196" s="381"/>
      <c r="JSQ196" s="318"/>
      <c r="JSR196" s="318"/>
      <c r="JSS196" s="318"/>
      <c r="JST196" s="381"/>
      <c r="JSU196" s="318"/>
      <c r="JSV196" s="318"/>
      <c r="JSW196" s="318"/>
      <c r="JSX196" s="318"/>
      <c r="JSY196" s="381"/>
      <c r="JSZ196" s="316"/>
      <c r="JTA196" s="316"/>
      <c r="JTB196" s="316"/>
      <c r="JTC196" s="317"/>
      <c r="JTD196" s="381"/>
      <c r="JTE196" s="381"/>
      <c r="JTF196" s="381"/>
      <c r="JTG196" s="318"/>
      <c r="JTH196" s="318"/>
      <c r="JTI196" s="318"/>
      <c r="JTJ196" s="381"/>
      <c r="JTK196" s="318"/>
      <c r="JTL196" s="318"/>
      <c r="JTM196" s="318"/>
      <c r="JTN196" s="318"/>
      <c r="JTO196" s="381"/>
      <c r="JTP196" s="316"/>
      <c r="JTQ196" s="316"/>
      <c r="JTR196" s="316"/>
      <c r="JTS196" s="317"/>
      <c r="JTT196" s="381"/>
      <c r="JTU196" s="381"/>
      <c r="JTV196" s="381"/>
      <c r="JTW196" s="318"/>
      <c r="JTX196" s="318"/>
      <c r="JTY196" s="318"/>
      <c r="JTZ196" s="381"/>
      <c r="JUA196" s="318"/>
      <c r="JUB196" s="318"/>
      <c r="JUC196" s="318"/>
      <c r="JUD196" s="318"/>
      <c r="JUE196" s="381"/>
      <c r="JUF196" s="316"/>
      <c r="JUG196" s="316"/>
      <c r="JUH196" s="316"/>
      <c r="JUI196" s="317"/>
      <c r="JUJ196" s="381"/>
      <c r="JUK196" s="381"/>
      <c r="JUL196" s="381"/>
      <c r="JUM196" s="318"/>
      <c r="JUN196" s="318"/>
      <c r="JUO196" s="318"/>
      <c r="JUP196" s="381"/>
      <c r="JUQ196" s="318"/>
      <c r="JUR196" s="318"/>
      <c r="JUS196" s="318"/>
      <c r="JUT196" s="318"/>
      <c r="JUU196" s="381"/>
      <c r="JUV196" s="316"/>
      <c r="JUW196" s="316"/>
      <c r="JUX196" s="316"/>
      <c r="JUY196" s="317"/>
      <c r="JUZ196" s="381"/>
      <c r="JVA196" s="381"/>
      <c r="JVB196" s="381"/>
      <c r="JVC196" s="318"/>
      <c r="JVD196" s="318"/>
      <c r="JVE196" s="318"/>
      <c r="JVF196" s="381"/>
      <c r="JVG196" s="318"/>
      <c r="JVH196" s="318"/>
      <c r="JVI196" s="318"/>
      <c r="JVJ196" s="318"/>
      <c r="JVK196" s="381"/>
      <c r="JVL196" s="316"/>
      <c r="JVM196" s="316"/>
      <c r="JVN196" s="316"/>
      <c r="JVO196" s="317"/>
      <c r="JVP196" s="381"/>
      <c r="JVQ196" s="381"/>
      <c r="JVR196" s="381"/>
      <c r="JVS196" s="318"/>
      <c r="JVT196" s="318"/>
      <c r="JVU196" s="318"/>
      <c r="JVV196" s="381"/>
      <c r="JVW196" s="318"/>
      <c r="JVX196" s="318"/>
      <c r="JVY196" s="318"/>
      <c r="JVZ196" s="318"/>
      <c r="JWA196" s="381"/>
      <c r="JWB196" s="316"/>
      <c r="JWC196" s="316"/>
      <c r="JWD196" s="316"/>
      <c r="JWE196" s="317"/>
      <c r="JWF196" s="381"/>
      <c r="JWG196" s="381"/>
      <c r="JWH196" s="381"/>
      <c r="JWI196" s="318"/>
      <c r="JWJ196" s="318"/>
      <c r="JWK196" s="318"/>
      <c r="JWL196" s="381"/>
      <c r="JWM196" s="318"/>
      <c r="JWN196" s="318"/>
      <c r="JWO196" s="318"/>
      <c r="JWP196" s="318"/>
      <c r="JWQ196" s="381"/>
      <c r="JWR196" s="316"/>
      <c r="JWS196" s="316"/>
      <c r="JWT196" s="316"/>
      <c r="JWU196" s="317"/>
      <c r="JWV196" s="381"/>
      <c r="JWW196" s="381"/>
      <c r="JWX196" s="381"/>
      <c r="JWY196" s="318"/>
      <c r="JWZ196" s="318"/>
      <c r="JXA196" s="318"/>
      <c r="JXB196" s="381"/>
      <c r="JXC196" s="318"/>
      <c r="JXD196" s="318"/>
      <c r="JXE196" s="318"/>
      <c r="JXF196" s="318"/>
      <c r="JXG196" s="381"/>
      <c r="JXH196" s="316"/>
      <c r="JXI196" s="316"/>
      <c r="JXJ196" s="316"/>
      <c r="JXK196" s="317"/>
      <c r="JXL196" s="381"/>
      <c r="JXM196" s="381"/>
      <c r="JXN196" s="381"/>
      <c r="JXO196" s="318"/>
      <c r="JXP196" s="318"/>
      <c r="JXQ196" s="318"/>
      <c r="JXR196" s="381"/>
      <c r="JXS196" s="318"/>
      <c r="JXT196" s="318"/>
      <c r="JXU196" s="318"/>
      <c r="JXV196" s="318"/>
      <c r="JXW196" s="381"/>
      <c r="JXX196" s="316"/>
      <c r="JXY196" s="316"/>
      <c r="JXZ196" s="316"/>
      <c r="JYA196" s="317"/>
      <c r="JYB196" s="381"/>
      <c r="JYC196" s="381"/>
      <c r="JYD196" s="381"/>
      <c r="JYE196" s="318"/>
      <c r="JYF196" s="318"/>
      <c r="JYG196" s="318"/>
      <c r="JYH196" s="381"/>
      <c r="JYI196" s="318"/>
      <c r="JYJ196" s="318"/>
      <c r="JYK196" s="318"/>
      <c r="JYL196" s="318"/>
      <c r="JYM196" s="381"/>
      <c r="JYN196" s="316"/>
      <c r="JYO196" s="316"/>
      <c r="JYP196" s="316"/>
      <c r="JYQ196" s="317"/>
      <c r="JYR196" s="381"/>
      <c r="JYS196" s="381"/>
      <c r="JYT196" s="381"/>
      <c r="JYU196" s="318"/>
      <c r="JYV196" s="318"/>
      <c r="JYW196" s="318"/>
      <c r="JYX196" s="381"/>
      <c r="JYY196" s="318"/>
      <c r="JYZ196" s="318"/>
      <c r="JZA196" s="318"/>
      <c r="JZB196" s="318"/>
      <c r="JZC196" s="381"/>
      <c r="JZD196" s="316"/>
      <c r="JZE196" s="316"/>
      <c r="JZF196" s="316"/>
      <c r="JZG196" s="317"/>
      <c r="JZH196" s="381"/>
      <c r="JZI196" s="381"/>
      <c r="JZJ196" s="381"/>
      <c r="JZK196" s="318"/>
      <c r="JZL196" s="318"/>
      <c r="JZM196" s="318"/>
      <c r="JZN196" s="381"/>
      <c r="JZO196" s="318"/>
      <c r="JZP196" s="318"/>
      <c r="JZQ196" s="318"/>
      <c r="JZR196" s="318"/>
      <c r="JZS196" s="381"/>
      <c r="JZT196" s="316"/>
      <c r="JZU196" s="316"/>
      <c r="JZV196" s="316"/>
      <c r="JZW196" s="317"/>
      <c r="JZX196" s="381"/>
      <c r="JZY196" s="381"/>
      <c r="JZZ196" s="381"/>
      <c r="KAA196" s="318"/>
      <c r="KAB196" s="318"/>
      <c r="KAC196" s="318"/>
      <c r="KAD196" s="381"/>
      <c r="KAE196" s="318"/>
      <c r="KAF196" s="318"/>
      <c r="KAG196" s="318"/>
      <c r="KAH196" s="318"/>
      <c r="KAI196" s="381"/>
      <c r="KAJ196" s="316"/>
      <c r="KAK196" s="316"/>
      <c r="KAL196" s="316"/>
      <c r="KAM196" s="317"/>
      <c r="KAN196" s="381"/>
      <c r="KAO196" s="381"/>
      <c r="KAP196" s="381"/>
      <c r="KAQ196" s="318"/>
      <c r="KAR196" s="318"/>
      <c r="KAS196" s="318"/>
      <c r="KAT196" s="381"/>
      <c r="KAU196" s="318"/>
      <c r="KAV196" s="318"/>
      <c r="KAW196" s="318"/>
      <c r="KAX196" s="318"/>
      <c r="KAY196" s="381"/>
      <c r="KAZ196" s="316"/>
      <c r="KBA196" s="316"/>
      <c r="KBB196" s="316"/>
      <c r="KBC196" s="317"/>
      <c r="KBD196" s="381"/>
      <c r="KBE196" s="381"/>
      <c r="KBF196" s="381"/>
      <c r="KBG196" s="318"/>
      <c r="KBH196" s="318"/>
      <c r="KBI196" s="318"/>
      <c r="KBJ196" s="381"/>
      <c r="KBK196" s="318"/>
      <c r="KBL196" s="318"/>
      <c r="KBM196" s="318"/>
      <c r="KBN196" s="318"/>
      <c r="KBO196" s="381"/>
      <c r="KBP196" s="316"/>
      <c r="KBQ196" s="316"/>
      <c r="KBR196" s="316"/>
      <c r="KBS196" s="317"/>
      <c r="KBT196" s="381"/>
      <c r="KBU196" s="381"/>
      <c r="KBV196" s="381"/>
      <c r="KBW196" s="318"/>
      <c r="KBX196" s="318"/>
      <c r="KBY196" s="318"/>
      <c r="KBZ196" s="381"/>
      <c r="KCA196" s="318"/>
      <c r="KCB196" s="318"/>
      <c r="KCC196" s="318"/>
      <c r="KCD196" s="318"/>
      <c r="KCE196" s="381"/>
      <c r="KCF196" s="316"/>
      <c r="KCG196" s="316"/>
      <c r="KCH196" s="316"/>
      <c r="KCI196" s="317"/>
      <c r="KCJ196" s="381"/>
      <c r="KCK196" s="381"/>
      <c r="KCL196" s="381"/>
      <c r="KCM196" s="318"/>
      <c r="KCN196" s="318"/>
      <c r="KCO196" s="318"/>
      <c r="KCP196" s="381"/>
      <c r="KCQ196" s="318"/>
      <c r="KCR196" s="318"/>
      <c r="KCS196" s="318"/>
      <c r="KCT196" s="318"/>
      <c r="KCU196" s="381"/>
      <c r="KCV196" s="316"/>
      <c r="KCW196" s="316"/>
      <c r="KCX196" s="316"/>
      <c r="KCY196" s="317"/>
      <c r="KCZ196" s="381"/>
      <c r="KDA196" s="381"/>
      <c r="KDB196" s="381"/>
      <c r="KDC196" s="318"/>
      <c r="KDD196" s="318"/>
      <c r="KDE196" s="318"/>
      <c r="KDF196" s="381"/>
      <c r="KDG196" s="318"/>
      <c r="KDH196" s="318"/>
      <c r="KDI196" s="318"/>
      <c r="KDJ196" s="318"/>
      <c r="KDK196" s="381"/>
      <c r="KDL196" s="316"/>
      <c r="KDM196" s="316"/>
      <c r="KDN196" s="316"/>
      <c r="KDO196" s="317"/>
      <c r="KDP196" s="381"/>
      <c r="KDQ196" s="381"/>
      <c r="KDR196" s="381"/>
      <c r="KDS196" s="318"/>
      <c r="KDT196" s="318"/>
      <c r="KDU196" s="318"/>
      <c r="KDV196" s="381"/>
      <c r="KDW196" s="318"/>
      <c r="KDX196" s="318"/>
      <c r="KDY196" s="318"/>
      <c r="KDZ196" s="318"/>
      <c r="KEA196" s="381"/>
      <c r="KEB196" s="316"/>
      <c r="KEC196" s="316"/>
      <c r="KED196" s="316"/>
      <c r="KEE196" s="317"/>
      <c r="KEF196" s="381"/>
      <c r="KEG196" s="381"/>
      <c r="KEH196" s="381"/>
      <c r="KEI196" s="318"/>
      <c r="KEJ196" s="318"/>
      <c r="KEK196" s="318"/>
      <c r="KEL196" s="381"/>
      <c r="KEM196" s="318"/>
      <c r="KEN196" s="318"/>
      <c r="KEO196" s="318"/>
      <c r="KEP196" s="318"/>
      <c r="KEQ196" s="381"/>
      <c r="KER196" s="316"/>
      <c r="KES196" s="316"/>
      <c r="KET196" s="316"/>
      <c r="KEU196" s="317"/>
      <c r="KEV196" s="381"/>
      <c r="KEW196" s="381"/>
      <c r="KEX196" s="381"/>
      <c r="KEY196" s="318"/>
      <c r="KEZ196" s="318"/>
      <c r="KFA196" s="318"/>
      <c r="KFB196" s="381"/>
      <c r="KFC196" s="318"/>
      <c r="KFD196" s="318"/>
      <c r="KFE196" s="318"/>
      <c r="KFF196" s="318"/>
      <c r="KFG196" s="381"/>
      <c r="KFH196" s="316"/>
      <c r="KFI196" s="316"/>
      <c r="KFJ196" s="316"/>
      <c r="KFK196" s="317"/>
      <c r="KFL196" s="381"/>
      <c r="KFM196" s="381"/>
      <c r="KFN196" s="381"/>
      <c r="KFO196" s="318"/>
      <c r="KFP196" s="318"/>
      <c r="KFQ196" s="318"/>
      <c r="KFR196" s="381"/>
      <c r="KFS196" s="318"/>
      <c r="KFT196" s="318"/>
      <c r="KFU196" s="318"/>
      <c r="KFV196" s="318"/>
      <c r="KFW196" s="381"/>
      <c r="KFX196" s="316"/>
      <c r="KFY196" s="316"/>
      <c r="KFZ196" s="316"/>
      <c r="KGA196" s="317"/>
      <c r="KGB196" s="381"/>
      <c r="KGC196" s="381"/>
      <c r="KGD196" s="381"/>
      <c r="KGE196" s="318"/>
      <c r="KGF196" s="318"/>
      <c r="KGG196" s="318"/>
      <c r="KGH196" s="381"/>
      <c r="KGI196" s="318"/>
      <c r="KGJ196" s="318"/>
      <c r="KGK196" s="318"/>
      <c r="KGL196" s="318"/>
      <c r="KGM196" s="381"/>
      <c r="KGN196" s="316"/>
      <c r="KGO196" s="316"/>
      <c r="KGP196" s="316"/>
      <c r="KGQ196" s="317"/>
      <c r="KGR196" s="381"/>
      <c r="KGS196" s="381"/>
      <c r="KGT196" s="381"/>
      <c r="KGU196" s="318"/>
      <c r="KGV196" s="318"/>
      <c r="KGW196" s="318"/>
      <c r="KGX196" s="381"/>
      <c r="KGY196" s="318"/>
      <c r="KGZ196" s="318"/>
      <c r="KHA196" s="318"/>
      <c r="KHB196" s="318"/>
      <c r="KHC196" s="381"/>
      <c r="KHD196" s="316"/>
      <c r="KHE196" s="316"/>
      <c r="KHF196" s="316"/>
      <c r="KHG196" s="317"/>
      <c r="KHH196" s="381"/>
      <c r="KHI196" s="381"/>
      <c r="KHJ196" s="381"/>
      <c r="KHK196" s="318"/>
      <c r="KHL196" s="318"/>
      <c r="KHM196" s="318"/>
      <c r="KHN196" s="381"/>
      <c r="KHO196" s="318"/>
      <c r="KHP196" s="318"/>
      <c r="KHQ196" s="318"/>
      <c r="KHR196" s="318"/>
      <c r="KHS196" s="381"/>
      <c r="KHT196" s="316"/>
      <c r="KHU196" s="316"/>
      <c r="KHV196" s="316"/>
      <c r="KHW196" s="317"/>
      <c r="KHX196" s="381"/>
      <c r="KHY196" s="381"/>
      <c r="KHZ196" s="381"/>
      <c r="KIA196" s="318"/>
      <c r="KIB196" s="318"/>
      <c r="KIC196" s="318"/>
      <c r="KID196" s="381"/>
      <c r="KIE196" s="318"/>
      <c r="KIF196" s="318"/>
      <c r="KIG196" s="318"/>
      <c r="KIH196" s="318"/>
      <c r="KII196" s="381"/>
      <c r="KIJ196" s="316"/>
      <c r="KIK196" s="316"/>
      <c r="KIL196" s="316"/>
      <c r="KIM196" s="317"/>
      <c r="KIN196" s="381"/>
      <c r="KIO196" s="381"/>
      <c r="KIP196" s="381"/>
      <c r="KIQ196" s="318"/>
      <c r="KIR196" s="318"/>
      <c r="KIS196" s="318"/>
      <c r="KIT196" s="381"/>
      <c r="KIU196" s="318"/>
      <c r="KIV196" s="318"/>
      <c r="KIW196" s="318"/>
      <c r="KIX196" s="318"/>
      <c r="KIY196" s="381"/>
      <c r="KIZ196" s="316"/>
      <c r="KJA196" s="316"/>
      <c r="KJB196" s="316"/>
      <c r="KJC196" s="317"/>
      <c r="KJD196" s="381"/>
      <c r="KJE196" s="381"/>
      <c r="KJF196" s="381"/>
      <c r="KJG196" s="318"/>
      <c r="KJH196" s="318"/>
      <c r="KJI196" s="318"/>
      <c r="KJJ196" s="381"/>
      <c r="KJK196" s="318"/>
      <c r="KJL196" s="318"/>
      <c r="KJM196" s="318"/>
      <c r="KJN196" s="318"/>
      <c r="KJO196" s="381"/>
      <c r="KJP196" s="316"/>
      <c r="KJQ196" s="316"/>
      <c r="KJR196" s="316"/>
      <c r="KJS196" s="317"/>
      <c r="KJT196" s="381"/>
      <c r="KJU196" s="381"/>
      <c r="KJV196" s="381"/>
      <c r="KJW196" s="318"/>
      <c r="KJX196" s="318"/>
      <c r="KJY196" s="318"/>
      <c r="KJZ196" s="381"/>
      <c r="KKA196" s="318"/>
      <c r="KKB196" s="318"/>
      <c r="KKC196" s="318"/>
      <c r="KKD196" s="318"/>
      <c r="KKE196" s="381"/>
      <c r="KKF196" s="316"/>
      <c r="KKG196" s="316"/>
      <c r="KKH196" s="316"/>
      <c r="KKI196" s="317"/>
      <c r="KKJ196" s="381"/>
      <c r="KKK196" s="381"/>
      <c r="KKL196" s="381"/>
      <c r="KKM196" s="318"/>
      <c r="KKN196" s="318"/>
      <c r="KKO196" s="318"/>
      <c r="KKP196" s="381"/>
      <c r="KKQ196" s="318"/>
      <c r="KKR196" s="318"/>
      <c r="KKS196" s="318"/>
      <c r="KKT196" s="318"/>
      <c r="KKU196" s="381"/>
      <c r="KKV196" s="316"/>
      <c r="KKW196" s="316"/>
      <c r="KKX196" s="316"/>
      <c r="KKY196" s="317"/>
      <c r="KKZ196" s="381"/>
      <c r="KLA196" s="381"/>
      <c r="KLB196" s="381"/>
      <c r="KLC196" s="318"/>
      <c r="KLD196" s="318"/>
      <c r="KLE196" s="318"/>
      <c r="KLF196" s="381"/>
      <c r="KLG196" s="318"/>
      <c r="KLH196" s="318"/>
      <c r="KLI196" s="318"/>
      <c r="KLJ196" s="318"/>
      <c r="KLK196" s="381"/>
      <c r="KLL196" s="316"/>
      <c r="KLM196" s="316"/>
      <c r="KLN196" s="316"/>
      <c r="KLO196" s="317"/>
      <c r="KLP196" s="381"/>
      <c r="KLQ196" s="381"/>
      <c r="KLR196" s="381"/>
      <c r="KLS196" s="318"/>
      <c r="KLT196" s="318"/>
      <c r="KLU196" s="318"/>
      <c r="KLV196" s="381"/>
      <c r="KLW196" s="318"/>
      <c r="KLX196" s="318"/>
      <c r="KLY196" s="318"/>
      <c r="KLZ196" s="318"/>
      <c r="KMA196" s="381"/>
      <c r="KMB196" s="316"/>
      <c r="KMC196" s="316"/>
      <c r="KMD196" s="316"/>
      <c r="KME196" s="317"/>
      <c r="KMF196" s="381"/>
      <c r="KMG196" s="381"/>
      <c r="KMH196" s="381"/>
      <c r="KMI196" s="318"/>
      <c r="KMJ196" s="318"/>
      <c r="KMK196" s="318"/>
      <c r="KML196" s="381"/>
      <c r="KMM196" s="318"/>
      <c r="KMN196" s="318"/>
      <c r="KMO196" s="318"/>
      <c r="KMP196" s="318"/>
      <c r="KMQ196" s="381"/>
      <c r="KMR196" s="316"/>
      <c r="KMS196" s="316"/>
      <c r="KMT196" s="316"/>
      <c r="KMU196" s="317"/>
      <c r="KMV196" s="381"/>
      <c r="KMW196" s="381"/>
      <c r="KMX196" s="381"/>
      <c r="KMY196" s="318"/>
      <c r="KMZ196" s="318"/>
      <c r="KNA196" s="318"/>
      <c r="KNB196" s="381"/>
      <c r="KNC196" s="318"/>
      <c r="KND196" s="318"/>
      <c r="KNE196" s="318"/>
      <c r="KNF196" s="318"/>
      <c r="KNG196" s="381"/>
      <c r="KNH196" s="316"/>
      <c r="KNI196" s="316"/>
      <c r="KNJ196" s="316"/>
      <c r="KNK196" s="317"/>
      <c r="KNL196" s="381"/>
      <c r="KNM196" s="381"/>
      <c r="KNN196" s="381"/>
      <c r="KNO196" s="318"/>
      <c r="KNP196" s="318"/>
      <c r="KNQ196" s="318"/>
      <c r="KNR196" s="381"/>
      <c r="KNS196" s="318"/>
      <c r="KNT196" s="318"/>
      <c r="KNU196" s="318"/>
      <c r="KNV196" s="318"/>
      <c r="KNW196" s="381"/>
      <c r="KNX196" s="316"/>
      <c r="KNY196" s="316"/>
      <c r="KNZ196" s="316"/>
      <c r="KOA196" s="317"/>
      <c r="KOB196" s="381"/>
      <c r="KOC196" s="381"/>
      <c r="KOD196" s="381"/>
      <c r="KOE196" s="318"/>
      <c r="KOF196" s="318"/>
      <c r="KOG196" s="318"/>
      <c r="KOH196" s="381"/>
      <c r="KOI196" s="318"/>
      <c r="KOJ196" s="318"/>
      <c r="KOK196" s="318"/>
      <c r="KOL196" s="318"/>
      <c r="KOM196" s="381"/>
      <c r="KON196" s="316"/>
      <c r="KOO196" s="316"/>
      <c r="KOP196" s="316"/>
      <c r="KOQ196" s="317"/>
      <c r="KOR196" s="381"/>
      <c r="KOS196" s="381"/>
      <c r="KOT196" s="381"/>
      <c r="KOU196" s="318"/>
      <c r="KOV196" s="318"/>
      <c r="KOW196" s="318"/>
      <c r="KOX196" s="381"/>
      <c r="KOY196" s="318"/>
      <c r="KOZ196" s="318"/>
      <c r="KPA196" s="318"/>
      <c r="KPB196" s="318"/>
      <c r="KPC196" s="381"/>
      <c r="KPD196" s="316"/>
      <c r="KPE196" s="316"/>
      <c r="KPF196" s="316"/>
      <c r="KPG196" s="317"/>
      <c r="KPH196" s="381"/>
      <c r="KPI196" s="381"/>
      <c r="KPJ196" s="381"/>
      <c r="KPK196" s="318"/>
      <c r="KPL196" s="318"/>
      <c r="KPM196" s="318"/>
      <c r="KPN196" s="381"/>
      <c r="KPO196" s="318"/>
      <c r="KPP196" s="318"/>
      <c r="KPQ196" s="318"/>
      <c r="KPR196" s="318"/>
      <c r="KPS196" s="381"/>
      <c r="KPT196" s="316"/>
      <c r="KPU196" s="316"/>
      <c r="KPV196" s="316"/>
      <c r="KPW196" s="317"/>
      <c r="KPX196" s="381"/>
      <c r="KPY196" s="381"/>
      <c r="KPZ196" s="381"/>
      <c r="KQA196" s="318"/>
      <c r="KQB196" s="318"/>
      <c r="KQC196" s="318"/>
      <c r="KQD196" s="381"/>
      <c r="KQE196" s="318"/>
      <c r="KQF196" s="318"/>
      <c r="KQG196" s="318"/>
      <c r="KQH196" s="318"/>
      <c r="KQI196" s="381"/>
      <c r="KQJ196" s="316"/>
      <c r="KQK196" s="316"/>
      <c r="KQL196" s="316"/>
      <c r="KQM196" s="317"/>
      <c r="KQN196" s="381"/>
      <c r="KQO196" s="381"/>
      <c r="KQP196" s="381"/>
      <c r="KQQ196" s="318"/>
      <c r="KQR196" s="318"/>
      <c r="KQS196" s="318"/>
      <c r="KQT196" s="381"/>
      <c r="KQU196" s="318"/>
      <c r="KQV196" s="318"/>
      <c r="KQW196" s="318"/>
      <c r="KQX196" s="318"/>
      <c r="KQY196" s="381"/>
      <c r="KQZ196" s="316"/>
      <c r="KRA196" s="316"/>
      <c r="KRB196" s="316"/>
      <c r="KRC196" s="317"/>
      <c r="KRD196" s="381"/>
      <c r="KRE196" s="381"/>
      <c r="KRF196" s="381"/>
      <c r="KRG196" s="318"/>
      <c r="KRH196" s="318"/>
      <c r="KRI196" s="318"/>
      <c r="KRJ196" s="381"/>
      <c r="KRK196" s="318"/>
      <c r="KRL196" s="318"/>
      <c r="KRM196" s="318"/>
      <c r="KRN196" s="318"/>
      <c r="KRO196" s="381"/>
      <c r="KRP196" s="316"/>
      <c r="KRQ196" s="316"/>
      <c r="KRR196" s="316"/>
      <c r="KRS196" s="317"/>
      <c r="KRT196" s="381"/>
      <c r="KRU196" s="381"/>
      <c r="KRV196" s="381"/>
      <c r="KRW196" s="318"/>
      <c r="KRX196" s="318"/>
      <c r="KRY196" s="318"/>
      <c r="KRZ196" s="381"/>
      <c r="KSA196" s="318"/>
      <c r="KSB196" s="318"/>
      <c r="KSC196" s="318"/>
      <c r="KSD196" s="318"/>
      <c r="KSE196" s="381"/>
      <c r="KSF196" s="316"/>
      <c r="KSG196" s="316"/>
      <c r="KSH196" s="316"/>
      <c r="KSI196" s="317"/>
      <c r="KSJ196" s="381"/>
      <c r="KSK196" s="381"/>
      <c r="KSL196" s="381"/>
      <c r="KSM196" s="318"/>
      <c r="KSN196" s="318"/>
      <c r="KSO196" s="318"/>
      <c r="KSP196" s="381"/>
      <c r="KSQ196" s="318"/>
      <c r="KSR196" s="318"/>
      <c r="KSS196" s="318"/>
      <c r="KST196" s="318"/>
      <c r="KSU196" s="381"/>
      <c r="KSV196" s="316"/>
      <c r="KSW196" s="316"/>
      <c r="KSX196" s="316"/>
      <c r="KSY196" s="317"/>
      <c r="KSZ196" s="381"/>
      <c r="KTA196" s="381"/>
      <c r="KTB196" s="381"/>
      <c r="KTC196" s="318"/>
      <c r="KTD196" s="318"/>
      <c r="KTE196" s="318"/>
      <c r="KTF196" s="381"/>
      <c r="KTG196" s="318"/>
      <c r="KTH196" s="318"/>
      <c r="KTI196" s="318"/>
      <c r="KTJ196" s="318"/>
      <c r="KTK196" s="381"/>
      <c r="KTL196" s="316"/>
      <c r="KTM196" s="316"/>
      <c r="KTN196" s="316"/>
      <c r="KTO196" s="317"/>
      <c r="KTP196" s="381"/>
      <c r="KTQ196" s="381"/>
      <c r="KTR196" s="381"/>
      <c r="KTS196" s="318"/>
      <c r="KTT196" s="318"/>
      <c r="KTU196" s="318"/>
      <c r="KTV196" s="381"/>
      <c r="KTW196" s="318"/>
      <c r="KTX196" s="318"/>
      <c r="KTY196" s="318"/>
      <c r="KTZ196" s="318"/>
      <c r="KUA196" s="381"/>
      <c r="KUB196" s="316"/>
      <c r="KUC196" s="316"/>
      <c r="KUD196" s="316"/>
      <c r="KUE196" s="317"/>
      <c r="KUF196" s="381"/>
      <c r="KUG196" s="381"/>
      <c r="KUH196" s="381"/>
      <c r="KUI196" s="318"/>
      <c r="KUJ196" s="318"/>
      <c r="KUK196" s="318"/>
      <c r="KUL196" s="381"/>
      <c r="KUM196" s="318"/>
      <c r="KUN196" s="318"/>
      <c r="KUO196" s="318"/>
      <c r="KUP196" s="318"/>
      <c r="KUQ196" s="381"/>
      <c r="KUR196" s="316"/>
      <c r="KUS196" s="316"/>
      <c r="KUT196" s="316"/>
      <c r="KUU196" s="317"/>
      <c r="KUV196" s="381"/>
      <c r="KUW196" s="381"/>
      <c r="KUX196" s="381"/>
      <c r="KUY196" s="318"/>
      <c r="KUZ196" s="318"/>
      <c r="KVA196" s="318"/>
      <c r="KVB196" s="381"/>
      <c r="KVC196" s="318"/>
      <c r="KVD196" s="318"/>
      <c r="KVE196" s="318"/>
      <c r="KVF196" s="318"/>
      <c r="KVG196" s="381"/>
      <c r="KVH196" s="316"/>
      <c r="KVI196" s="316"/>
      <c r="KVJ196" s="316"/>
      <c r="KVK196" s="317"/>
      <c r="KVL196" s="381"/>
      <c r="KVM196" s="381"/>
      <c r="KVN196" s="381"/>
      <c r="KVO196" s="318"/>
      <c r="KVP196" s="318"/>
      <c r="KVQ196" s="318"/>
      <c r="KVR196" s="381"/>
      <c r="KVS196" s="318"/>
      <c r="KVT196" s="318"/>
      <c r="KVU196" s="318"/>
      <c r="KVV196" s="318"/>
      <c r="KVW196" s="381"/>
      <c r="KVX196" s="316"/>
      <c r="KVY196" s="316"/>
      <c r="KVZ196" s="316"/>
      <c r="KWA196" s="317"/>
      <c r="KWB196" s="381"/>
      <c r="KWC196" s="381"/>
      <c r="KWD196" s="381"/>
      <c r="KWE196" s="318"/>
      <c r="KWF196" s="318"/>
      <c r="KWG196" s="318"/>
      <c r="KWH196" s="381"/>
      <c r="KWI196" s="318"/>
      <c r="KWJ196" s="318"/>
      <c r="KWK196" s="318"/>
      <c r="KWL196" s="318"/>
      <c r="KWM196" s="381"/>
      <c r="KWN196" s="316"/>
      <c r="KWO196" s="316"/>
      <c r="KWP196" s="316"/>
      <c r="KWQ196" s="317"/>
      <c r="KWR196" s="381"/>
      <c r="KWS196" s="381"/>
      <c r="KWT196" s="381"/>
      <c r="KWU196" s="318"/>
      <c r="KWV196" s="318"/>
      <c r="KWW196" s="318"/>
      <c r="KWX196" s="381"/>
      <c r="KWY196" s="318"/>
      <c r="KWZ196" s="318"/>
      <c r="KXA196" s="318"/>
      <c r="KXB196" s="318"/>
      <c r="KXC196" s="381"/>
      <c r="KXD196" s="316"/>
      <c r="KXE196" s="316"/>
      <c r="KXF196" s="316"/>
      <c r="KXG196" s="317"/>
      <c r="KXH196" s="381"/>
      <c r="KXI196" s="381"/>
      <c r="KXJ196" s="381"/>
      <c r="KXK196" s="318"/>
      <c r="KXL196" s="318"/>
      <c r="KXM196" s="318"/>
      <c r="KXN196" s="381"/>
      <c r="KXO196" s="318"/>
      <c r="KXP196" s="318"/>
      <c r="KXQ196" s="318"/>
      <c r="KXR196" s="318"/>
      <c r="KXS196" s="381"/>
      <c r="KXT196" s="316"/>
      <c r="KXU196" s="316"/>
      <c r="KXV196" s="316"/>
      <c r="KXW196" s="317"/>
      <c r="KXX196" s="381"/>
      <c r="KXY196" s="381"/>
      <c r="KXZ196" s="381"/>
      <c r="KYA196" s="318"/>
      <c r="KYB196" s="318"/>
      <c r="KYC196" s="318"/>
      <c r="KYD196" s="381"/>
      <c r="KYE196" s="318"/>
      <c r="KYF196" s="318"/>
      <c r="KYG196" s="318"/>
      <c r="KYH196" s="318"/>
      <c r="KYI196" s="381"/>
      <c r="KYJ196" s="316"/>
      <c r="KYK196" s="316"/>
      <c r="KYL196" s="316"/>
      <c r="KYM196" s="317"/>
      <c r="KYN196" s="381"/>
      <c r="KYO196" s="381"/>
      <c r="KYP196" s="381"/>
      <c r="KYQ196" s="318"/>
      <c r="KYR196" s="318"/>
      <c r="KYS196" s="318"/>
      <c r="KYT196" s="381"/>
      <c r="KYU196" s="318"/>
      <c r="KYV196" s="318"/>
      <c r="KYW196" s="318"/>
      <c r="KYX196" s="318"/>
      <c r="KYY196" s="381"/>
      <c r="KYZ196" s="316"/>
      <c r="KZA196" s="316"/>
      <c r="KZB196" s="316"/>
      <c r="KZC196" s="317"/>
      <c r="KZD196" s="381"/>
      <c r="KZE196" s="381"/>
      <c r="KZF196" s="381"/>
      <c r="KZG196" s="318"/>
      <c r="KZH196" s="318"/>
      <c r="KZI196" s="318"/>
      <c r="KZJ196" s="381"/>
      <c r="KZK196" s="318"/>
      <c r="KZL196" s="318"/>
      <c r="KZM196" s="318"/>
      <c r="KZN196" s="318"/>
      <c r="KZO196" s="381"/>
      <c r="KZP196" s="316"/>
      <c r="KZQ196" s="316"/>
      <c r="KZR196" s="316"/>
      <c r="KZS196" s="317"/>
      <c r="KZT196" s="381"/>
      <c r="KZU196" s="381"/>
      <c r="KZV196" s="381"/>
      <c r="KZW196" s="318"/>
      <c r="KZX196" s="318"/>
      <c r="KZY196" s="318"/>
      <c r="KZZ196" s="381"/>
      <c r="LAA196" s="318"/>
      <c r="LAB196" s="318"/>
      <c r="LAC196" s="318"/>
      <c r="LAD196" s="318"/>
      <c r="LAE196" s="381"/>
      <c r="LAF196" s="316"/>
      <c r="LAG196" s="316"/>
      <c r="LAH196" s="316"/>
      <c r="LAI196" s="317"/>
      <c r="LAJ196" s="381"/>
      <c r="LAK196" s="381"/>
      <c r="LAL196" s="381"/>
      <c r="LAM196" s="318"/>
      <c r="LAN196" s="318"/>
      <c r="LAO196" s="318"/>
      <c r="LAP196" s="381"/>
      <c r="LAQ196" s="318"/>
      <c r="LAR196" s="318"/>
      <c r="LAS196" s="318"/>
      <c r="LAT196" s="318"/>
      <c r="LAU196" s="381"/>
      <c r="LAV196" s="316"/>
      <c r="LAW196" s="316"/>
      <c r="LAX196" s="316"/>
      <c r="LAY196" s="317"/>
      <c r="LAZ196" s="381"/>
      <c r="LBA196" s="381"/>
      <c r="LBB196" s="381"/>
      <c r="LBC196" s="318"/>
      <c r="LBD196" s="318"/>
      <c r="LBE196" s="318"/>
      <c r="LBF196" s="381"/>
      <c r="LBG196" s="318"/>
      <c r="LBH196" s="318"/>
      <c r="LBI196" s="318"/>
      <c r="LBJ196" s="318"/>
      <c r="LBK196" s="381"/>
      <c r="LBL196" s="316"/>
      <c r="LBM196" s="316"/>
      <c r="LBN196" s="316"/>
      <c r="LBO196" s="317"/>
      <c r="LBP196" s="381"/>
      <c r="LBQ196" s="381"/>
      <c r="LBR196" s="381"/>
      <c r="LBS196" s="318"/>
      <c r="LBT196" s="318"/>
      <c r="LBU196" s="318"/>
      <c r="LBV196" s="381"/>
      <c r="LBW196" s="318"/>
      <c r="LBX196" s="318"/>
      <c r="LBY196" s="318"/>
      <c r="LBZ196" s="318"/>
      <c r="LCA196" s="381"/>
      <c r="LCB196" s="316"/>
      <c r="LCC196" s="316"/>
      <c r="LCD196" s="316"/>
      <c r="LCE196" s="317"/>
      <c r="LCF196" s="381"/>
      <c r="LCG196" s="381"/>
      <c r="LCH196" s="381"/>
      <c r="LCI196" s="318"/>
      <c r="LCJ196" s="318"/>
      <c r="LCK196" s="318"/>
      <c r="LCL196" s="381"/>
      <c r="LCM196" s="318"/>
      <c r="LCN196" s="318"/>
      <c r="LCO196" s="318"/>
      <c r="LCP196" s="318"/>
      <c r="LCQ196" s="381"/>
      <c r="LCR196" s="316"/>
      <c r="LCS196" s="316"/>
      <c r="LCT196" s="316"/>
      <c r="LCU196" s="317"/>
      <c r="LCV196" s="381"/>
      <c r="LCW196" s="381"/>
      <c r="LCX196" s="381"/>
      <c r="LCY196" s="318"/>
      <c r="LCZ196" s="318"/>
      <c r="LDA196" s="318"/>
      <c r="LDB196" s="381"/>
      <c r="LDC196" s="318"/>
      <c r="LDD196" s="318"/>
      <c r="LDE196" s="318"/>
      <c r="LDF196" s="318"/>
      <c r="LDG196" s="381"/>
      <c r="LDH196" s="316"/>
      <c r="LDI196" s="316"/>
      <c r="LDJ196" s="316"/>
      <c r="LDK196" s="317"/>
      <c r="LDL196" s="381"/>
      <c r="LDM196" s="381"/>
      <c r="LDN196" s="381"/>
      <c r="LDO196" s="318"/>
      <c r="LDP196" s="318"/>
      <c r="LDQ196" s="318"/>
      <c r="LDR196" s="381"/>
      <c r="LDS196" s="318"/>
      <c r="LDT196" s="318"/>
      <c r="LDU196" s="318"/>
      <c r="LDV196" s="318"/>
      <c r="LDW196" s="381"/>
      <c r="LDX196" s="316"/>
      <c r="LDY196" s="316"/>
      <c r="LDZ196" s="316"/>
      <c r="LEA196" s="317"/>
      <c r="LEB196" s="381"/>
      <c r="LEC196" s="381"/>
      <c r="LED196" s="381"/>
      <c r="LEE196" s="318"/>
      <c r="LEF196" s="318"/>
      <c r="LEG196" s="318"/>
      <c r="LEH196" s="381"/>
      <c r="LEI196" s="318"/>
      <c r="LEJ196" s="318"/>
      <c r="LEK196" s="318"/>
      <c r="LEL196" s="318"/>
      <c r="LEM196" s="381"/>
      <c r="LEN196" s="316"/>
      <c r="LEO196" s="316"/>
      <c r="LEP196" s="316"/>
      <c r="LEQ196" s="317"/>
      <c r="LER196" s="381"/>
      <c r="LES196" s="381"/>
      <c r="LET196" s="381"/>
      <c r="LEU196" s="318"/>
      <c r="LEV196" s="318"/>
      <c r="LEW196" s="318"/>
      <c r="LEX196" s="381"/>
      <c r="LEY196" s="318"/>
      <c r="LEZ196" s="318"/>
      <c r="LFA196" s="318"/>
      <c r="LFB196" s="318"/>
      <c r="LFC196" s="381"/>
      <c r="LFD196" s="316"/>
      <c r="LFE196" s="316"/>
      <c r="LFF196" s="316"/>
      <c r="LFG196" s="317"/>
      <c r="LFH196" s="381"/>
      <c r="LFI196" s="381"/>
      <c r="LFJ196" s="381"/>
      <c r="LFK196" s="318"/>
      <c r="LFL196" s="318"/>
      <c r="LFM196" s="318"/>
      <c r="LFN196" s="381"/>
      <c r="LFO196" s="318"/>
      <c r="LFP196" s="318"/>
      <c r="LFQ196" s="318"/>
      <c r="LFR196" s="318"/>
      <c r="LFS196" s="381"/>
      <c r="LFT196" s="316"/>
      <c r="LFU196" s="316"/>
      <c r="LFV196" s="316"/>
      <c r="LFW196" s="317"/>
      <c r="LFX196" s="381"/>
      <c r="LFY196" s="381"/>
      <c r="LFZ196" s="381"/>
      <c r="LGA196" s="318"/>
      <c r="LGB196" s="318"/>
      <c r="LGC196" s="318"/>
      <c r="LGD196" s="381"/>
      <c r="LGE196" s="318"/>
      <c r="LGF196" s="318"/>
      <c r="LGG196" s="318"/>
      <c r="LGH196" s="318"/>
      <c r="LGI196" s="381"/>
      <c r="LGJ196" s="316"/>
      <c r="LGK196" s="316"/>
      <c r="LGL196" s="316"/>
      <c r="LGM196" s="317"/>
      <c r="LGN196" s="381"/>
      <c r="LGO196" s="381"/>
      <c r="LGP196" s="381"/>
      <c r="LGQ196" s="318"/>
      <c r="LGR196" s="318"/>
      <c r="LGS196" s="318"/>
      <c r="LGT196" s="381"/>
      <c r="LGU196" s="318"/>
      <c r="LGV196" s="318"/>
      <c r="LGW196" s="318"/>
      <c r="LGX196" s="318"/>
      <c r="LGY196" s="381"/>
      <c r="LGZ196" s="316"/>
      <c r="LHA196" s="316"/>
      <c r="LHB196" s="316"/>
      <c r="LHC196" s="317"/>
      <c r="LHD196" s="381"/>
      <c r="LHE196" s="381"/>
      <c r="LHF196" s="381"/>
      <c r="LHG196" s="318"/>
      <c r="LHH196" s="318"/>
      <c r="LHI196" s="318"/>
      <c r="LHJ196" s="381"/>
      <c r="LHK196" s="318"/>
      <c r="LHL196" s="318"/>
      <c r="LHM196" s="318"/>
      <c r="LHN196" s="318"/>
      <c r="LHO196" s="381"/>
      <c r="LHP196" s="316"/>
      <c r="LHQ196" s="316"/>
      <c r="LHR196" s="316"/>
      <c r="LHS196" s="317"/>
      <c r="LHT196" s="381"/>
      <c r="LHU196" s="381"/>
      <c r="LHV196" s="381"/>
      <c r="LHW196" s="318"/>
      <c r="LHX196" s="318"/>
      <c r="LHY196" s="318"/>
      <c r="LHZ196" s="381"/>
      <c r="LIA196" s="318"/>
      <c r="LIB196" s="318"/>
      <c r="LIC196" s="318"/>
      <c r="LID196" s="318"/>
      <c r="LIE196" s="381"/>
      <c r="LIF196" s="316"/>
      <c r="LIG196" s="316"/>
      <c r="LIH196" s="316"/>
      <c r="LII196" s="317"/>
      <c r="LIJ196" s="381"/>
      <c r="LIK196" s="381"/>
      <c r="LIL196" s="381"/>
      <c r="LIM196" s="318"/>
      <c r="LIN196" s="318"/>
      <c r="LIO196" s="318"/>
      <c r="LIP196" s="381"/>
      <c r="LIQ196" s="318"/>
      <c r="LIR196" s="318"/>
      <c r="LIS196" s="318"/>
      <c r="LIT196" s="318"/>
      <c r="LIU196" s="381"/>
      <c r="LIV196" s="316"/>
      <c r="LIW196" s="316"/>
      <c r="LIX196" s="316"/>
      <c r="LIY196" s="317"/>
      <c r="LIZ196" s="381"/>
      <c r="LJA196" s="381"/>
      <c r="LJB196" s="381"/>
      <c r="LJC196" s="318"/>
      <c r="LJD196" s="318"/>
      <c r="LJE196" s="318"/>
      <c r="LJF196" s="381"/>
      <c r="LJG196" s="318"/>
      <c r="LJH196" s="318"/>
      <c r="LJI196" s="318"/>
      <c r="LJJ196" s="318"/>
      <c r="LJK196" s="381"/>
      <c r="LJL196" s="316"/>
      <c r="LJM196" s="316"/>
      <c r="LJN196" s="316"/>
      <c r="LJO196" s="317"/>
      <c r="LJP196" s="381"/>
      <c r="LJQ196" s="381"/>
      <c r="LJR196" s="381"/>
      <c r="LJS196" s="318"/>
      <c r="LJT196" s="318"/>
      <c r="LJU196" s="318"/>
      <c r="LJV196" s="381"/>
      <c r="LJW196" s="318"/>
      <c r="LJX196" s="318"/>
      <c r="LJY196" s="318"/>
      <c r="LJZ196" s="318"/>
      <c r="LKA196" s="381"/>
      <c r="LKB196" s="316"/>
      <c r="LKC196" s="316"/>
      <c r="LKD196" s="316"/>
      <c r="LKE196" s="317"/>
      <c r="LKF196" s="381"/>
      <c r="LKG196" s="381"/>
      <c r="LKH196" s="381"/>
      <c r="LKI196" s="318"/>
      <c r="LKJ196" s="318"/>
      <c r="LKK196" s="318"/>
      <c r="LKL196" s="381"/>
      <c r="LKM196" s="318"/>
      <c r="LKN196" s="318"/>
      <c r="LKO196" s="318"/>
      <c r="LKP196" s="318"/>
      <c r="LKQ196" s="381"/>
      <c r="LKR196" s="316"/>
      <c r="LKS196" s="316"/>
      <c r="LKT196" s="316"/>
      <c r="LKU196" s="317"/>
      <c r="LKV196" s="381"/>
      <c r="LKW196" s="381"/>
      <c r="LKX196" s="381"/>
      <c r="LKY196" s="318"/>
      <c r="LKZ196" s="318"/>
      <c r="LLA196" s="318"/>
      <c r="LLB196" s="381"/>
      <c r="LLC196" s="318"/>
      <c r="LLD196" s="318"/>
      <c r="LLE196" s="318"/>
      <c r="LLF196" s="318"/>
      <c r="LLG196" s="381"/>
      <c r="LLH196" s="316"/>
      <c r="LLI196" s="316"/>
      <c r="LLJ196" s="316"/>
      <c r="LLK196" s="317"/>
      <c r="LLL196" s="381"/>
      <c r="LLM196" s="381"/>
      <c r="LLN196" s="381"/>
      <c r="LLO196" s="318"/>
      <c r="LLP196" s="318"/>
      <c r="LLQ196" s="318"/>
      <c r="LLR196" s="381"/>
      <c r="LLS196" s="318"/>
      <c r="LLT196" s="318"/>
      <c r="LLU196" s="318"/>
      <c r="LLV196" s="318"/>
      <c r="LLW196" s="381"/>
      <c r="LLX196" s="316"/>
      <c r="LLY196" s="316"/>
      <c r="LLZ196" s="316"/>
      <c r="LMA196" s="317"/>
      <c r="LMB196" s="381"/>
      <c r="LMC196" s="381"/>
      <c r="LMD196" s="381"/>
      <c r="LME196" s="318"/>
      <c r="LMF196" s="318"/>
      <c r="LMG196" s="318"/>
      <c r="LMH196" s="381"/>
      <c r="LMI196" s="318"/>
      <c r="LMJ196" s="318"/>
      <c r="LMK196" s="318"/>
      <c r="LML196" s="318"/>
      <c r="LMM196" s="381"/>
      <c r="LMN196" s="316"/>
      <c r="LMO196" s="316"/>
      <c r="LMP196" s="316"/>
      <c r="LMQ196" s="317"/>
      <c r="LMR196" s="381"/>
      <c r="LMS196" s="381"/>
      <c r="LMT196" s="381"/>
      <c r="LMU196" s="318"/>
      <c r="LMV196" s="318"/>
      <c r="LMW196" s="318"/>
      <c r="LMX196" s="381"/>
      <c r="LMY196" s="318"/>
      <c r="LMZ196" s="318"/>
      <c r="LNA196" s="318"/>
      <c r="LNB196" s="318"/>
      <c r="LNC196" s="381"/>
      <c r="LND196" s="316"/>
      <c r="LNE196" s="316"/>
      <c r="LNF196" s="316"/>
      <c r="LNG196" s="317"/>
      <c r="LNH196" s="381"/>
      <c r="LNI196" s="381"/>
      <c r="LNJ196" s="381"/>
      <c r="LNK196" s="318"/>
      <c r="LNL196" s="318"/>
      <c r="LNM196" s="318"/>
      <c r="LNN196" s="381"/>
      <c r="LNO196" s="318"/>
      <c r="LNP196" s="318"/>
      <c r="LNQ196" s="318"/>
      <c r="LNR196" s="318"/>
      <c r="LNS196" s="381"/>
      <c r="LNT196" s="316"/>
      <c r="LNU196" s="316"/>
      <c r="LNV196" s="316"/>
      <c r="LNW196" s="317"/>
      <c r="LNX196" s="381"/>
      <c r="LNY196" s="381"/>
      <c r="LNZ196" s="381"/>
      <c r="LOA196" s="318"/>
      <c r="LOB196" s="318"/>
      <c r="LOC196" s="318"/>
      <c r="LOD196" s="381"/>
      <c r="LOE196" s="318"/>
      <c r="LOF196" s="318"/>
      <c r="LOG196" s="318"/>
      <c r="LOH196" s="318"/>
      <c r="LOI196" s="381"/>
      <c r="LOJ196" s="316"/>
      <c r="LOK196" s="316"/>
      <c r="LOL196" s="316"/>
      <c r="LOM196" s="317"/>
      <c r="LON196" s="381"/>
      <c r="LOO196" s="381"/>
      <c r="LOP196" s="381"/>
      <c r="LOQ196" s="318"/>
      <c r="LOR196" s="318"/>
      <c r="LOS196" s="318"/>
      <c r="LOT196" s="381"/>
      <c r="LOU196" s="318"/>
      <c r="LOV196" s="318"/>
      <c r="LOW196" s="318"/>
      <c r="LOX196" s="318"/>
      <c r="LOY196" s="381"/>
      <c r="LOZ196" s="316"/>
      <c r="LPA196" s="316"/>
      <c r="LPB196" s="316"/>
      <c r="LPC196" s="317"/>
      <c r="LPD196" s="381"/>
      <c r="LPE196" s="381"/>
      <c r="LPF196" s="381"/>
      <c r="LPG196" s="318"/>
      <c r="LPH196" s="318"/>
      <c r="LPI196" s="318"/>
      <c r="LPJ196" s="381"/>
      <c r="LPK196" s="318"/>
      <c r="LPL196" s="318"/>
      <c r="LPM196" s="318"/>
      <c r="LPN196" s="318"/>
      <c r="LPO196" s="381"/>
      <c r="LPP196" s="316"/>
      <c r="LPQ196" s="316"/>
      <c r="LPR196" s="316"/>
      <c r="LPS196" s="317"/>
      <c r="LPT196" s="381"/>
      <c r="LPU196" s="381"/>
      <c r="LPV196" s="381"/>
      <c r="LPW196" s="318"/>
      <c r="LPX196" s="318"/>
      <c r="LPY196" s="318"/>
      <c r="LPZ196" s="381"/>
      <c r="LQA196" s="318"/>
      <c r="LQB196" s="318"/>
      <c r="LQC196" s="318"/>
      <c r="LQD196" s="318"/>
      <c r="LQE196" s="381"/>
      <c r="LQF196" s="316"/>
      <c r="LQG196" s="316"/>
      <c r="LQH196" s="316"/>
      <c r="LQI196" s="317"/>
      <c r="LQJ196" s="381"/>
      <c r="LQK196" s="381"/>
      <c r="LQL196" s="381"/>
      <c r="LQM196" s="318"/>
      <c r="LQN196" s="318"/>
      <c r="LQO196" s="318"/>
      <c r="LQP196" s="381"/>
      <c r="LQQ196" s="318"/>
      <c r="LQR196" s="318"/>
      <c r="LQS196" s="318"/>
      <c r="LQT196" s="318"/>
      <c r="LQU196" s="381"/>
      <c r="LQV196" s="316"/>
      <c r="LQW196" s="316"/>
      <c r="LQX196" s="316"/>
      <c r="LQY196" s="317"/>
      <c r="LQZ196" s="381"/>
      <c r="LRA196" s="381"/>
      <c r="LRB196" s="381"/>
      <c r="LRC196" s="318"/>
      <c r="LRD196" s="318"/>
      <c r="LRE196" s="318"/>
      <c r="LRF196" s="381"/>
      <c r="LRG196" s="318"/>
      <c r="LRH196" s="318"/>
      <c r="LRI196" s="318"/>
      <c r="LRJ196" s="318"/>
      <c r="LRK196" s="381"/>
      <c r="LRL196" s="316"/>
      <c r="LRM196" s="316"/>
      <c r="LRN196" s="316"/>
      <c r="LRO196" s="317"/>
      <c r="LRP196" s="381"/>
      <c r="LRQ196" s="381"/>
      <c r="LRR196" s="381"/>
      <c r="LRS196" s="318"/>
      <c r="LRT196" s="318"/>
      <c r="LRU196" s="318"/>
      <c r="LRV196" s="381"/>
      <c r="LRW196" s="318"/>
      <c r="LRX196" s="318"/>
      <c r="LRY196" s="318"/>
      <c r="LRZ196" s="318"/>
      <c r="LSA196" s="381"/>
      <c r="LSB196" s="316"/>
      <c r="LSC196" s="316"/>
      <c r="LSD196" s="316"/>
      <c r="LSE196" s="317"/>
      <c r="LSF196" s="381"/>
      <c r="LSG196" s="381"/>
      <c r="LSH196" s="381"/>
      <c r="LSI196" s="318"/>
      <c r="LSJ196" s="318"/>
      <c r="LSK196" s="318"/>
      <c r="LSL196" s="381"/>
      <c r="LSM196" s="318"/>
      <c r="LSN196" s="318"/>
      <c r="LSO196" s="318"/>
      <c r="LSP196" s="318"/>
      <c r="LSQ196" s="381"/>
      <c r="LSR196" s="316"/>
      <c r="LSS196" s="316"/>
      <c r="LST196" s="316"/>
      <c r="LSU196" s="317"/>
      <c r="LSV196" s="381"/>
      <c r="LSW196" s="381"/>
      <c r="LSX196" s="381"/>
      <c r="LSY196" s="318"/>
      <c r="LSZ196" s="318"/>
      <c r="LTA196" s="318"/>
      <c r="LTB196" s="381"/>
      <c r="LTC196" s="318"/>
      <c r="LTD196" s="318"/>
      <c r="LTE196" s="318"/>
      <c r="LTF196" s="318"/>
      <c r="LTG196" s="381"/>
      <c r="LTH196" s="316"/>
      <c r="LTI196" s="316"/>
      <c r="LTJ196" s="316"/>
      <c r="LTK196" s="317"/>
      <c r="LTL196" s="381"/>
      <c r="LTM196" s="381"/>
      <c r="LTN196" s="381"/>
      <c r="LTO196" s="318"/>
      <c r="LTP196" s="318"/>
      <c r="LTQ196" s="318"/>
      <c r="LTR196" s="381"/>
      <c r="LTS196" s="318"/>
      <c r="LTT196" s="318"/>
      <c r="LTU196" s="318"/>
      <c r="LTV196" s="318"/>
      <c r="LTW196" s="381"/>
      <c r="LTX196" s="316"/>
      <c r="LTY196" s="316"/>
      <c r="LTZ196" s="316"/>
      <c r="LUA196" s="317"/>
      <c r="LUB196" s="381"/>
      <c r="LUC196" s="381"/>
      <c r="LUD196" s="381"/>
      <c r="LUE196" s="318"/>
      <c r="LUF196" s="318"/>
      <c r="LUG196" s="318"/>
      <c r="LUH196" s="381"/>
      <c r="LUI196" s="318"/>
      <c r="LUJ196" s="318"/>
      <c r="LUK196" s="318"/>
      <c r="LUL196" s="318"/>
      <c r="LUM196" s="381"/>
      <c r="LUN196" s="316"/>
      <c r="LUO196" s="316"/>
      <c r="LUP196" s="316"/>
      <c r="LUQ196" s="317"/>
      <c r="LUR196" s="381"/>
      <c r="LUS196" s="381"/>
      <c r="LUT196" s="381"/>
      <c r="LUU196" s="318"/>
      <c r="LUV196" s="318"/>
      <c r="LUW196" s="318"/>
      <c r="LUX196" s="381"/>
      <c r="LUY196" s="318"/>
      <c r="LUZ196" s="318"/>
      <c r="LVA196" s="318"/>
      <c r="LVB196" s="318"/>
      <c r="LVC196" s="381"/>
      <c r="LVD196" s="316"/>
      <c r="LVE196" s="316"/>
      <c r="LVF196" s="316"/>
      <c r="LVG196" s="317"/>
      <c r="LVH196" s="381"/>
      <c r="LVI196" s="381"/>
      <c r="LVJ196" s="381"/>
      <c r="LVK196" s="318"/>
      <c r="LVL196" s="318"/>
      <c r="LVM196" s="318"/>
      <c r="LVN196" s="381"/>
      <c r="LVO196" s="318"/>
      <c r="LVP196" s="318"/>
      <c r="LVQ196" s="318"/>
      <c r="LVR196" s="318"/>
      <c r="LVS196" s="381"/>
      <c r="LVT196" s="316"/>
      <c r="LVU196" s="316"/>
      <c r="LVV196" s="316"/>
      <c r="LVW196" s="317"/>
      <c r="LVX196" s="381"/>
      <c r="LVY196" s="381"/>
      <c r="LVZ196" s="381"/>
      <c r="LWA196" s="318"/>
      <c r="LWB196" s="318"/>
      <c r="LWC196" s="318"/>
      <c r="LWD196" s="381"/>
      <c r="LWE196" s="318"/>
      <c r="LWF196" s="318"/>
      <c r="LWG196" s="318"/>
      <c r="LWH196" s="318"/>
      <c r="LWI196" s="381"/>
      <c r="LWJ196" s="316"/>
      <c r="LWK196" s="316"/>
      <c r="LWL196" s="316"/>
      <c r="LWM196" s="317"/>
      <c r="LWN196" s="381"/>
      <c r="LWO196" s="381"/>
      <c r="LWP196" s="381"/>
      <c r="LWQ196" s="318"/>
      <c r="LWR196" s="318"/>
      <c r="LWS196" s="318"/>
      <c r="LWT196" s="381"/>
      <c r="LWU196" s="318"/>
      <c r="LWV196" s="318"/>
      <c r="LWW196" s="318"/>
      <c r="LWX196" s="318"/>
      <c r="LWY196" s="381"/>
      <c r="LWZ196" s="316"/>
      <c r="LXA196" s="316"/>
      <c r="LXB196" s="316"/>
      <c r="LXC196" s="317"/>
      <c r="LXD196" s="381"/>
      <c r="LXE196" s="381"/>
      <c r="LXF196" s="381"/>
      <c r="LXG196" s="318"/>
      <c r="LXH196" s="318"/>
      <c r="LXI196" s="318"/>
      <c r="LXJ196" s="381"/>
      <c r="LXK196" s="318"/>
      <c r="LXL196" s="318"/>
      <c r="LXM196" s="318"/>
      <c r="LXN196" s="318"/>
      <c r="LXO196" s="381"/>
      <c r="LXP196" s="316"/>
      <c r="LXQ196" s="316"/>
      <c r="LXR196" s="316"/>
      <c r="LXS196" s="317"/>
      <c r="LXT196" s="381"/>
      <c r="LXU196" s="381"/>
      <c r="LXV196" s="381"/>
      <c r="LXW196" s="318"/>
      <c r="LXX196" s="318"/>
      <c r="LXY196" s="318"/>
      <c r="LXZ196" s="381"/>
      <c r="LYA196" s="318"/>
      <c r="LYB196" s="318"/>
      <c r="LYC196" s="318"/>
      <c r="LYD196" s="318"/>
      <c r="LYE196" s="381"/>
      <c r="LYF196" s="316"/>
      <c r="LYG196" s="316"/>
      <c r="LYH196" s="316"/>
      <c r="LYI196" s="317"/>
      <c r="LYJ196" s="381"/>
      <c r="LYK196" s="381"/>
      <c r="LYL196" s="381"/>
      <c r="LYM196" s="318"/>
      <c r="LYN196" s="318"/>
      <c r="LYO196" s="318"/>
      <c r="LYP196" s="381"/>
      <c r="LYQ196" s="318"/>
      <c r="LYR196" s="318"/>
      <c r="LYS196" s="318"/>
      <c r="LYT196" s="318"/>
      <c r="LYU196" s="381"/>
      <c r="LYV196" s="316"/>
      <c r="LYW196" s="316"/>
      <c r="LYX196" s="316"/>
      <c r="LYY196" s="317"/>
      <c r="LYZ196" s="381"/>
      <c r="LZA196" s="381"/>
      <c r="LZB196" s="381"/>
      <c r="LZC196" s="318"/>
      <c r="LZD196" s="318"/>
      <c r="LZE196" s="318"/>
      <c r="LZF196" s="381"/>
      <c r="LZG196" s="318"/>
      <c r="LZH196" s="318"/>
      <c r="LZI196" s="318"/>
      <c r="LZJ196" s="318"/>
      <c r="LZK196" s="381"/>
      <c r="LZL196" s="316"/>
      <c r="LZM196" s="316"/>
      <c r="LZN196" s="316"/>
      <c r="LZO196" s="317"/>
      <c r="LZP196" s="381"/>
      <c r="LZQ196" s="381"/>
      <c r="LZR196" s="381"/>
      <c r="LZS196" s="318"/>
      <c r="LZT196" s="318"/>
      <c r="LZU196" s="318"/>
      <c r="LZV196" s="381"/>
      <c r="LZW196" s="318"/>
      <c r="LZX196" s="318"/>
      <c r="LZY196" s="318"/>
      <c r="LZZ196" s="318"/>
      <c r="MAA196" s="381"/>
      <c r="MAB196" s="316"/>
      <c r="MAC196" s="316"/>
      <c r="MAD196" s="316"/>
      <c r="MAE196" s="317"/>
      <c r="MAF196" s="381"/>
      <c r="MAG196" s="381"/>
      <c r="MAH196" s="381"/>
      <c r="MAI196" s="318"/>
      <c r="MAJ196" s="318"/>
      <c r="MAK196" s="318"/>
      <c r="MAL196" s="381"/>
      <c r="MAM196" s="318"/>
      <c r="MAN196" s="318"/>
      <c r="MAO196" s="318"/>
      <c r="MAP196" s="318"/>
      <c r="MAQ196" s="381"/>
      <c r="MAR196" s="316"/>
      <c r="MAS196" s="316"/>
      <c r="MAT196" s="316"/>
      <c r="MAU196" s="317"/>
      <c r="MAV196" s="381"/>
      <c r="MAW196" s="381"/>
      <c r="MAX196" s="381"/>
      <c r="MAY196" s="318"/>
      <c r="MAZ196" s="318"/>
      <c r="MBA196" s="318"/>
      <c r="MBB196" s="381"/>
      <c r="MBC196" s="318"/>
      <c r="MBD196" s="318"/>
      <c r="MBE196" s="318"/>
      <c r="MBF196" s="318"/>
      <c r="MBG196" s="381"/>
      <c r="MBH196" s="316"/>
      <c r="MBI196" s="316"/>
      <c r="MBJ196" s="316"/>
      <c r="MBK196" s="317"/>
      <c r="MBL196" s="381"/>
      <c r="MBM196" s="381"/>
      <c r="MBN196" s="381"/>
      <c r="MBO196" s="318"/>
      <c r="MBP196" s="318"/>
      <c r="MBQ196" s="318"/>
      <c r="MBR196" s="381"/>
      <c r="MBS196" s="318"/>
      <c r="MBT196" s="318"/>
      <c r="MBU196" s="318"/>
      <c r="MBV196" s="318"/>
      <c r="MBW196" s="381"/>
      <c r="MBX196" s="316"/>
      <c r="MBY196" s="316"/>
      <c r="MBZ196" s="316"/>
      <c r="MCA196" s="317"/>
      <c r="MCB196" s="381"/>
      <c r="MCC196" s="381"/>
      <c r="MCD196" s="381"/>
      <c r="MCE196" s="318"/>
      <c r="MCF196" s="318"/>
      <c r="MCG196" s="318"/>
      <c r="MCH196" s="381"/>
      <c r="MCI196" s="318"/>
      <c r="MCJ196" s="318"/>
      <c r="MCK196" s="318"/>
      <c r="MCL196" s="318"/>
      <c r="MCM196" s="381"/>
      <c r="MCN196" s="316"/>
      <c r="MCO196" s="316"/>
      <c r="MCP196" s="316"/>
      <c r="MCQ196" s="317"/>
      <c r="MCR196" s="381"/>
      <c r="MCS196" s="381"/>
      <c r="MCT196" s="381"/>
      <c r="MCU196" s="318"/>
      <c r="MCV196" s="318"/>
      <c r="MCW196" s="318"/>
      <c r="MCX196" s="381"/>
      <c r="MCY196" s="318"/>
      <c r="MCZ196" s="318"/>
      <c r="MDA196" s="318"/>
      <c r="MDB196" s="318"/>
      <c r="MDC196" s="381"/>
      <c r="MDD196" s="316"/>
      <c r="MDE196" s="316"/>
      <c r="MDF196" s="316"/>
      <c r="MDG196" s="317"/>
      <c r="MDH196" s="381"/>
      <c r="MDI196" s="381"/>
      <c r="MDJ196" s="381"/>
      <c r="MDK196" s="318"/>
      <c r="MDL196" s="318"/>
      <c r="MDM196" s="318"/>
      <c r="MDN196" s="381"/>
      <c r="MDO196" s="318"/>
      <c r="MDP196" s="318"/>
      <c r="MDQ196" s="318"/>
      <c r="MDR196" s="318"/>
      <c r="MDS196" s="381"/>
      <c r="MDT196" s="316"/>
      <c r="MDU196" s="316"/>
      <c r="MDV196" s="316"/>
      <c r="MDW196" s="317"/>
      <c r="MDX196" s="381"/>
      <c r="MDY196" s="381"/>
      <c r="MDZ196" s="381"/>
      <c r="MEA196" s="318"/>
      <c r="MEB196" s="318"/>
      <c r="MEC196" s="318"/>
      <c r="MED196" s="381"/>
      <c r="MEE196" s="318"/>
      <c r="MEF196" s="318"/>
      <c r="MEG196" s="318"/>
      <c r="MEH196" s="318"/>
      <c r="MEI196" s="381"/>
      <c r="MEJ196" s="316"/>
      <c r="MEK196" s="316"/>
      <c r="MEL196" s="316"/>
      <c r="MEM196" s="317"/>
      <c r="MEN196" s="381"/>
      <c r="MEO196" s="381"/>
      <c r="MEP196" s="381"/>
      <c r="MEQ196" s="318"/>
      <c r="MER196" s="318"/>
      <c r="MES196" s="318"/>
      <c r="MET196" s="381"/>
      <c r="MEU196" s="318"/>
      <c r="MEV196" s="318"/>
      <c r="MEW196" s="318"/>
      <c r="MEX196" s="318"/>
      <c r="MEY196" s="381"/>
      <c r="MEZ196" s="316"/>
      <c r="MFA196" s="316"/>
      <c r="MFB196" s="316"/>
      <c r="MFC196" s="317"/>
      <c r="MFD196" s="381"/>
      <c r="MFE196" s="381"/>
      <c r="MFF196" s="381"/>
      <c r="MFG196" s="318"/>
      <c r="MFH196" s="318"/>
      <c r="MFI196" s="318"/>
      <c r="MFJ196" s="381"/>
      <c r="MFK196" s="318"/>
      <c r="MFL196" s="318"/>
      <c r="MFM196" s="318"/>
      <c r="MFN196" s="318"/>
      <c r="MFO196" s="381"/>
      <c r="MFP196" s="316"/>
      <c r="MFQ196" s="316"/>
      <c r="MFR196" s="316"/>
      <c r="MFS196" s="317"/>
      <c r="MFT196" s="381"/>
      <c r="MFU196" s="381"/>
      <c r="MFV196" s="381"/>
      <c r="MFW196" s="318"/>
      <c r="MFX196" s="318"/>
      <c r="MFY196" s="318"/>
      <c r="MFZ196" s="381"/>
      <c r="MGA196" s="318"/>
      <c r="MGB196" s="318"/>
      <c r="MGC196" s="318"/>
      <c r="MGD196" s="318"/>
      <c r="MGE196" s="381"/>
      <c r="MGF196" s="316"/>
      <c r="MGG196" s="316"/>
      <c r="MGH196" s="316"/>
      <c r="MGI196" s="317"/>
      <c r="MGJ196" s="381"/>
      <c r="MGK196" s="381"/>
      <c r="MGL196" s="381"/>
      <c r="MGM196" s="318"/>
      <c r="MGN196" s="318"/>
      <c r="MGO196" s="318"/>
      <c r="MGP196" s="381"/>
      <c r="MGQ196" s="318"/>
      <c r="MGR196" s="318"/>
      <c r="MGS196" s="318"/>
      <c r="MGT196" s="318"/>
      <c r="MGU196" s="381"/>
      <c r="MGV196" s="316"/>
      <c r="MGW196" s="316"/>
      <c r="MGX196" s="316"/>
      <c r="MGY196" s="317"/>
      <c r="MGZ196" s="381"/>
      <c r="MHA196" s="381"/>
      <c r="MHB196" s="381"/>
      <c r="MHC196" s="318"/>
      <c r="MHD196" s="318"/>
      <c r="MHE196" s="318"/>
      <c r="MHF196" s="381"/>
      <c r="MHG196" s="318"/>
      <c r="MHH196" s="318"/>
      <c r="MHI196" s="318"/>
      <c r="MHJ196" s="318"/>
      <c r="MHK196" s="381"/>
      <c r="MHL196" s="316"/>
      <c r="MHM196" s="316"/>
      <c r="MHN196" s="316"/>
      <c r="MHO196" s="317"/>
      <c r="MHP196" s="381"/>
      <c r="MHQ196" s="381"/>
      <c r="MHR196" s="381"/>
      <c r="MHS196" s="318"/>
      <c r="MHT196" s="318"/>
      <c r="MHU196" s="318"/>
      <c r="MHV196" s="381"/>
      <c r="MHW196" s="318"/>
      <c r="MHX196" s="318"/>
      <c r="MHY196" s="318"/>
      <c r="MHZ196" s="318"/>
      <c r="MIA196" s="381"/>
      <c r="MIB196" s="316"/>
      <c r="MIC196" s="316"/>
      <c r="MID196" s="316"/>
      <c r="MIE196" s="317"/>
      <c r="MIF196" s="381"/>
      <c r="MIG196" s="381"/>
      <c r="MIH196" s="381"/>
      <c r="MII196" s="318"/>
      <c r="MIJ196" s="318"/>
      <c r="MIK196" s="318"/>
      <c r="MIL196" s="381"/>
      <c r="MIM196" s="318"/>
      <c r="MIN196" s="318"/>
      <c r="MIO196" s="318"/>
      <c r="MIP196" s="318"/>
      <c r="MIQ196" s="381"/>
      <c r="MIR196" s="316"/>
      <c r="MIS196" s="316"/>
      <c r="MIT196" s="316"/>
      <c r="MIU196" s="317"/>
      <c r="MIV196" s="381"/>
      <c r="MIW196" s="381"/>
      <c r="MIX196" s="381"/>
      <c r="MIY196" s="318"/>
      <c r="MIZ196" s="318"/>
      <c r="MJA196" s="318"/>
      <c r="MJB196" s="381"/>
      <c r="MJC196" s="318"/>
      <c r="MJD196" s="318"/>
      <c r="MJE196" s="318"/>
      <c r="MJF196" s="318"/>
      <c r="MJG196" s="381"/>
      <c r="MJH196" s="316"/>
      <c r="MJI196" s="316"/>
      <c r="MJJ196" s="316"/>
      <c r="MJK196" s="317"/>
      <c r="MJL196" s="381"/>
      <c r="MJM196" s="381"/>
      <c r="MJN196" s="381"/>
      <c r="MJO196" s="318"/>
      <c r="MJP196" s="318"/>
      <c r="MJQ196" s="318"/>
      <c r="MJR196" s="381"/>
      <c r="MJS196" s="318"/>
      <c r="MJT196" s="318"/>
      <c r="MJU196" s="318"/>
      <c r="MJV196" s="318"/>
      <c r="MJW196" s="381"/>
      <c r="MJX196" s="316"/>
      <c r="MJY196" s="316"/>
      <c r="MJZ196" s="316"/>
      <c r="MKA196" s="317"/>
      <c r="MKB196" s="381"/>
      <c r="MKC196" s="381"/>
      <c r="MKD196" s="381"/>
      <c r="MKE196" s="318"/>
      <c r="MKF196" s="318"/>
      <c r="MKG196" s="318"/>
      <c r="MKH196" s="381"/>
      <c r="MKI196" s="318"/>
      <c r="MKJ196" s="318"/>
      <c r="MKK196" s="318"/>
      <c r="MKL196" s="318"/>
      <c r="MKM196" s="381"/>
      <c r="MKN196" s="316"/>
      <c r="MKO196" s="316"/>
      <c r="MKP196" s="316"/>
      <c r="MKQ196" s="317"/>
      <c r="MKR196" s="381"/>
      <c r="MKS196" s="381"/>
      <c r="MKT196" s="381"/>
      <c r="MKU196" s="318"/>
      <c r="MKV196" s="318"/>
      <c r="MKW196" s="318"/>
      <c r="MKX196" s="381"/>
      <c r="MKY196" s="318"/>
      <c r="MKZ196" s="318"/>
      <c r="MLA196" s="318"/>
      <c r="MLB196" s="318"/>
      <c r="MLC196" s="381"/>
      <c r="MLD196" s="316"/>
      <c r="MLE196" s="316"/>
      <c r="MLF196" s="316"/>
      <c r="MLG196" s="317"/>
      <c r="MLH196" s="381"/>
      <c r="MLI196" s="381"/>
      <c r="MLJ196" s="381"/>
      <c r="MLK196" s="318"/>
      <c r="MLL196" s="318"/>
      <c r="MLM196" s="318"/>
      <c r="MLN196" s="381"/>
      <c r="MLO196" s="318"/>
      <c r="MLP196" s="318"/>
      <c r="MLQ196" s="318"/>
      <c r="MLR196" s="318"/>
      <c r="MLS196" s="381"/>
      <c r="MLT196" s="316"/>
      <c r="MLU196" s="316"/>
      <c r="MLV196" s="316"/>
      <c r="MLW196" s="317"/>
      <c r="MLX196" s="381"/>
      <c r="MLY196" s="381"/>
      <c r="MLZ196" s="381"/>
      <c r="MMA196" s="318"/>
      <c r="MMB196" s="318"/>
      <c r="MMC196" s="318"/>
      <c r="MMD196" s="381"/>
      <c r="MME196" s="318"/>
      <c r="MMF196" s="318"/>
      <c r="MMG196" s="318"/>
      <c r="MMH196" s="318"/>
      <c r="MMI196" s="381"/>
      <c r="MMJ196" s="316"/>
      <c r="MMK196" s="316"/>
      <c r="MML196" s="316"/>
      <c r="MMM196" s="317"/>
      <c r="MMN196" s="381"/>
      <c r="MMO196" s="381"/>
      <c r="MMP196" s="381"/>
      <c r="MMQ196" s="318"/>
      <c r="MMR196" s="318"/>
      <c r="MMS196" s="318"/>
      <c r="MMT196" s="381"/>
      <c r="MMU196" s="318"/>
      <c r="MMV196" s="318"/>
      <c r="MMW196" s="318"/>
      <c r="MMX196" s="318"/>
      <c r="MMY196" s="381"/>
      <c r="MMZ196" s="316"/>
      <c r="MNA196" s="316"/>
      <c r="MNB196" s="316"/>
      <c r="MNC196" s="317"/>
      <c r="MND196" s="381"/>
      <c r="MNE196" s="381"/>
      <c r="MNF196" s="381"/>
      <c r="MNG196" s="318"/>
      <c r="MNH196" s="318"/>
      <c r="MNI196" s="318"/>
      <c r="MNJ196" s="381"/>
      <c r="MNK196" s="318"/>
      <c r="MNL196" s="318"/>
      <c r="MNM196" s="318"/>
      <c r="MNN196" s="318"/>
      <c r="MNO196" s="381"/>
      <c r="MNP196" s="316"/>
      <c r="MNQ196" s="316"/>
      <c r="MNR196" s="316"/>
      <c r="MNS196" s="317"/>
      <c r="MNT196" s="381"/>
      <c r="MNU196" s="381"/>
      <c r="MNV196" s="381"/>
      <c r="MNW196" s="318"/>
      <c r="MNX196" s="318"/>
      <c r="MNY196" s="318"/>
      <c r="MNZ196" s="381"/>
      <c r="MOA196" s="318"/>
      <c r="MOB196" s="318"/>
      <c r="MOC196" s="318"/>
      <c r="MOD196" s="318"/>
      <c r="MOE196" s="381"/>
      <c r="MOF196" s="316"/>
      <c r="MOG196" s="316"/>
      <c r="MOH196" s="316"/>
      <c r="MOI196" s="317"/>
      <c r="MOJ196" s="381"/>
      <c r="MOK196" s="381"/>
      <c r="MOL196" s="381"/>
      <c r="MOM196" s="318"/>
      <c r="MON196" s="318"/>
      <c r="MOO196" s="318"/>
      <c r="MOP196" s="381"/>
      <c r="MOQ196" s="318"/>
      <c r="MOR196" s="318"/>
      <c r="MOS196" s="318"/>
      <c r="MOT196" s="318"/>
      <c r="MOU196" s="381"/>
      <c r="MOV196" s="316"/>
      <c r="MOW196" s="316"/>
      <c r="MOX196" s="316"/>
      <c r="MOY196" s="317"/>
      <c r="MOZ196" s="381"/>
      <c r="MPA196" s="381"/>
      <c r="MPB196" s="381"/>
      <c r="MPC196" s="318"/>
      <c r="MPD196" s="318"/>
      <c r="MPE196" s="318"/>
      <c r="MPF196" s="381"/>
      <c r="MPG196" s="318"/>
      <c r="MPH196" s="318"/>
      <c r="MPI196" s="318"/>
      <c r="MPJ196" s="318"/>
      <c r="MPK196" s="381"/>
      <c r="MPL196" s="316"/>
      <c r="MPM196" s="316"/>
      <c r="MPN196" s="316"/>
      <c r="MPO196" s="317"/>
      <c r="MPP196" s="381"/>
      <c r="MPQ196" s="381"/>
      <c r="MPR196" s="381"/>
      <c r="MPS196" s="318"/>
      <c r="MPT196" s="318"/>
      <c r="MPU196" s="318"/>
      <c r="MPV196" s="381"/>
      <c r="MPW196" s="318"/>
      <c r="MPX196" s="318"/>
      <c r="MPY196" s="318"/>
      <c r="MPZ196" s="318"/>
      <c r="MQA196" s="381"/>
      <c r="MQB196" s="316"/>
      <c r="MQC196" s="316"/>
      <c r="MQD196" s="316"/>
      <c r="MQE196" s="317"/>
      <c r="MQF196" s="381"/>
      <c r="MQG196" s="381"/>
      <c r="MQH196" s="381"/>
      <c r="MQI196" s="318"/>
      <c r="MQJ196" s="318"/>
      <c r="MQK196" s="318"/>
      <c r="MQL196" s="381"/>
      <c r="MQM196" s="318"/>
      <c r="MQN196" s="318"/>
      <c r="MQO196" s="318"/>
      <c r="MQP196" s="318"/>
      <c r="MQQ196" s="381"/>
      <c r="MQR196" s="316"/>
      <c r="MQS196" s="316"/>
      <c r="MQT196" s="316"/>
      <c r="MQU196" s="317"/>
      <c r="MQV196" s="381"/>
      <c r="MQW196" s="381"/>
      <c r="MQX196" s="381"/>
      <c r="MQY196" s="318"/>
      <c r="MQZ196" s="318"/>
      <c r="MRA196" s="318"/>
      <c r="MRB196" s="381"/>
      <c r="MRC196" s="318"/>
      <c r="MRD196" s="318"/>
      <c r="MRE196" s="318"/>
      <c r="MRF196" s="318"/>
      <c r="MRG196" s="381"/>
      <c r="MRH196" s="316"/>
      <c r="MRI196" s="316"/>
      <c r="MRJ196" s="316"/>
      <c r="MRK196" s="317"/>
      <c r="MRL196" s="381"/>
      <c r="MRM196" s="381"/>
      <c r="MRN196" s="381"/>
      <c r="MRO196" s="318"/>
      <c r="MRP196" s="318"/>
      <c r="MRQ196" s="318"/>
      <c r="MRR196" s="381"/>
      <c r="MRS196" s="318"/>
      <c r="MRT196" s="318"/>
      <c r="MRU196" s="318"/>
      <c r="MRV196" s="318"/>
      <c r="MRW196" s="381"/>
      <c r="MRX196" s="316"/>
      <c r="MRY196" s="316"/>
      <c r="MRZ196" s="316"/>
      <c r="MSA196" s="317"/>
      <c r="MSB196" s="381"/>
      <c r="MSC196" s="381"/>
      <c r="MSD196" s="381"/>
      <c r="MSE196" s="318"/>
      <c r="MSF196" s="318"/>
      <c r="MSG196" s="318"/>
      <c r="MSH196" s="381"/>
      <c r="MSI196" s="318"/>
      <c r="MSJ196" s="318"/>
      <c r="MSK196" s="318"/>
      <c r="MSL196" s="318"/>
      <c r="MSM196" s="381"/>
      <c r="MSN196" s="316"/>
      <c r="MSO196" s="316"/>
      <c r="MSP196" s="316"/>
      <c r="MSQ196" s="317"/>
      <c r="MSR196" s="381"/>
      <c r="MSS196" s="381"/>
      <c r="MST196" s="381"/>
      <c r="MSU196" s="318"/>
      <c r="MSV196" s="318"/>
      <c r="MSW196" s="318"/>
      <c r="MSX196" s="381"/>
      <c r="MSY196" s="318"/>
      <c r="MSZ196" s="318"/>
      <c r="MTA196" s="318"/>
      <c r="MTB196" s="318"/>
      <c r="MTC196" s="381"/>
      <c r="MTD196" s="316"/>
      <c r="MTE196" s="316"/>
      <c r="MTF196" s="316"/>
      <c r="MTG196" s="317"/>
      <c r="MTH196" s="381"/>
      <c r="MTI196" s="381"/>
      <c r="MTJ196" s="381"/>
      <c r="MTK196" s="318"/>
      <c r="MTL196" s="318"/>
      <c r="MTM196" s="318"/>
      <c r="MTN196" s="381"/>
      <c r="MTO196" s="318"/>
      <c r="MTP196" s="318"/>
      <c r="MTQ196" s="318"/>
      <c r="MTR196" s="318"/>
      <c r="MTS196" s="381"/>
      <c r="MTT196" s="316"/>
      <c r="MTU196" s="316"/>
      <c r="MTV196" s="316"/>
      <c r="MTW196" s="317"/>
      <c r="MTX196" s="381"/>
      <c r="MTY196" s="381"/>
      <c r="MTZ196" s="381"/>
      <c r="MUA196" s="318"/>
      <c r="MUB196" s="318"/>
      <c r="MUC196" s="318"/>
      <c r="MUD196" s="381"/>
      <c r="MUE196" s="318"/>
      <c r="MUF196" s="318"/>
      <c r="MUG196" s="318"/>
      <c r="MUH196" s="318"/>
      <c r="MUI196" s="381"/>
      <c r="MUJ196" s="316"/>
      <c r="MUK196" s="316"/>
      <c r="MUL196" s="316"/>
      <c r="MUM196" s="317"/>
      <c r="MUN196" s="381"/>
      <c r="MUO196" s="381"/>
      <c r="MUP196" s="381"/>
      <c r="MUQ196" s="318"/>
      <c r="MUR196" s="318"/>
      <c r="MUS196" s="318"/>
      <c r="MUT196" s="381"/>
      <c r="MUU196" s="318"/>
      <c r="MUV196" s="318"/>
      <c r="MUW196" s="318"/>
      <c r="MUX196" s="318"/>
      <c r="MUY196" s="381"/>
      <c r="MUZ196" s="316"/>
      <c r="MVA196" s="316"/>
      <c r="MVB196" s="316"/>
      <c r="MVC196" s="317"/>
      <c r="MVD196" s="381"/>
      <c r="MVE196" s="381"/>
      <c r="MVF196" s="381"/>
      <c r="MVG196" s="318"/>
      <c r="MVH196" s="318"/>
      <c r="MVI196" s="318"/>
      <c r="MVJ196" s="381"/>
      <c r="MVK196" s="318"/>
      <c r="MVL196" s="318"/>
      <c r="MVM196" s="318"/>
      <c r="MVN196" s="318"/>
      <c r="MVO196" s="381"/>
      <c r="MVP196" s="316"/>
      <c r="MVQ196" s="316"/>
      <c r="MVR196" s="316"/>
      <c r="MVS196" s="317"/>
      <c r="MVT196" s="381"/>
      <c r="MVU196" s="381"/>
      <c r="MVV196" s="381"/>
      <c r="MVW196" s="318"/>
      <c r="MVX196" s="318"/>
      <c r="MVY196" s="318"/>
      <c r="MVZ196" s="381"/>
      <c r="MWA196" s="318"/>
      <c r="MWB196" s="318"/>
      <c r="MWC196" s="318"/>
      <c r="MWD196" s="318"/>
      <c r="MWE196" s="381"/>
      <c r="MWF196" s="316"/>
      <c r="MWG196" s="316"/>
      <c r="MWH196" s="316"/>
      <c r="MWI196" s="317"/>
      <c r="MWJ196" s="381"/>
      <c r="MWK196" s="381"/>
      <c r="MWL196" s="381"/>
      <c r="MWM196" s="318"/>
      <c r="MWN196" s="318"/>
      <c r="MWO196" s="318"/>
      <c r="MWP196" s="381"/>
      <c r="MWQ196" s="318"/>
      <c r="MWR196" s="318"/>
      <c r="MWS196" s="318"/>
      <c r="MWT196" s="318"/>
      <c r="MWU196" s="381"/>
      <c r="MWV196" s="316"/>
      <c r="MWW196" s="316"/>
      <c r="MWX196" s="316"/>
      <c r="MWY196" s="317"/>
      <c r="MWZ196" s="381"/>
      <c r="MXA196" s="381"/>
      <c r="MXB196" s="381"/>
      <c r="MXC196" s="318"/>
      <c r="MXD196" s="318"/>
      <c r="MXE196" s="318"/>
      <c r="MXF196" s="381"/>
      <c r="MXG196" s="318"/>
      <c r="MXH196" s="318"/>
      <c r="MXI196" s="318"/>
      <c r="MXJ196" s="318"/>
      <c r="MXK196" s="381"/>
      <c r="MXL196" s="316"/>
      <c r="MXM196" s="316"/>
      <c r="MXN196" s="316"/>
      <c r="MXO196" s="317"/>
      <c r="MXP196" s="381"/>
      <c r="MXQ196" s="381"/>
      <c r="MXR196" s="381"/>
      <c r="MXS196" s="318"/>
      <c r="MXT196" s="318"/>
      <c r="MXU196" s="318"/>
      <c r="MXV196" s="381"/>
      <c r="MXW196" s="318"/>
      <c r="MXX196" s="318"/>
      <c r="MXY196" s="318"/>
      <c r="MXZ196" s="318"/>
      <c r="MYA196" s="381"/>
      <c r="MYB196" s="316"/>
      <c r="MYC196" s="316"/>
      <c r="MYD196" s="316"/>
      <c r="MYE196" s="317"/>
      <c r="MYF196" s="381"/>
      <c r="MYG196" s="381"/>
      <c r="MYH196" s="381"/>
      <c r="MYI196" s="318"/>
      <c r="MYJ196" s="318"/>
      <c r="MYK196" s="318"/>
      <c r="MYL196" s="381"/>
      <c r="MYM196" s="318"/>
      <c r="MYN196" s="318"/>
      <c r="MYO196" s="318"/>
      <c r="MYP196" s="318"/>
      <c r="MYQ196" s="381"/>
      <c r="MYR196" s="316"/>
      <c r="MYS196" s="316"/>
      <c r="MYT196" s="316"/>
      <c r="MYU196" s="317"/>
      <c r="MYV196" s="381"/>
      <c r="MYW196" s="381"/>
      <c r="MYX196" s="381"/>
      <c r="MYY196" s="318"/>
      <c r="MYZ196" s="318"/>
      <c r="MZA196" s="318"/>
      <c r="MZB196" s="381"/>
      <c r="MZC196" s="318"/>
      <c r="MZD196" s="318"/>
      <c r="MZE196" s="318"/>
      <c r="MZF196" s="318"/>
      <c r="MZG196" s="381"/>
      <c r="MZH196" s="316"/>
      <c r="MZI196" s="316"/>
      <c r="MZJ196" s="316"/>
      <c r="MZK196" s="317"/>
      <c r="MZL196" s="381"/>
      <c r="MZM196" s="381"/>
      <c r="MZN196" s="381"/>
      <c r="MZO196" s="318"/>
      <c r="MZP196" s="318"/>
      <c r="MZQ196" s="318"/>
      <c r="MZR196" s="381"/>
      <c r="MZS196" s="318"/>
      <c r="MZT196" s="318"/>
      <c r="MZU196" s="318"/>
      <c r="MZV196" s="318"/>
      <c r="MZW196" s="381"/>
      <c r="MZX196" s="316"/>
      <c r="MZY196" s="316"/>
      <c r="MZZ196" s="316"/>
      <c r="NAA196" s="317"/>
      <c r="NAB196" s="381"/>
      <c r="NAC196" s="381"/>
      <c r="NAD196" s="381"/>
      <c r="NAE196" s="318"/>
      <c r="NAF196" s="318"/>
      <c r="NAG196" s="318"/>
      <c r="NAH196" s="381"/>
      <c r="NAI196" s="318"/>
      <c r="NAJ196" s="318"/>
      <c r="NAK196" s="318"/>
      <c r="NAL196" s="318"/>
      <c r="NAM196" s="381"/>
      <c r="NAN196" s="316"/>
      <c r="NAO196" s="316"/>
      <c r="NAP196" s="316"/>
      <c r="NAQ196" s="317"/>
      <c r="NAR196" s="381"/>
      <c r="NAS196" s="381"/>
      <c r="NAT196" s="381"/>
      <c r="NAU196" s="318"/>
      <c r="NAV196" s="318"/>
      <c r="NAW196" s="318"/>
      <c r="NAX196" s="381"/>
      <c r="NAY196" s="318"/>
      <c r="NAZ196" s="318"/>
      <c r="NBA196" s="318"/>
      <c r="NBB196" s="318"/>
      <c r="NBC196" s="381"/>
      <c r="NBD196" s="316"/>
      <c r="NBE196" s="316"/>
      <c r="NBF196" s="316"/>
      <c r="NBG196" s="317"/>
      <c r="NBH196" s="381"/>
      <c r="NBI196" s="381"/>
      <c r="NBJ196" s="381"/>
      <c r="NBK196" s="318"/>
      <c r="NBL196" s="318"/>
      <c r="NBM196" s="318"/>
      <c r="NBN196" s="381"/>
      <c r="NBO196" s="318"/>
      <c r="NBP196" s="318"/>
      <c r="NBQ196" s="318"/>
      <c r="NBR196" s="318"/>
      <c r="NBS196" s="381"/>
      <c r="NBT196" s="316"/>
      <c r="NBU196" s="316"/>
      <c r="NBV196" s="316"/>
      <c r="NBW196" s="317"/>
      <c r="NBX196" s="381"/>
      <c r="NBY196" s="381"/>
      <c r="NBZ196" s="381"/>
      <c r="NCA196" s="318"/>
      <c r="NCB196" s="318"/>
      <c r="NCC196" s="318"/>
      <c r="NCD196" s="381"/>
      <c r="NCE196" s="318"/>
      <c r="NCF196" s="318"/>
      <c r="NCG196" s="318"/>
      <c r="NCH196" s="318"/>
      <c r="NCI196" s="381"/>
      <c r="NCJ196" s="316"/>
      <c r="NCK196" s="316"/>
      <c r="NCL196" s="316"/>
      <c r="NCM196" s="317"/>
      <c r="NCN196" s="381"/>
      <c r="NCO196" s="381"/>
      <c r="NCP196" s="381"/>
      <c r="NCQ196" s="318"/>
      <c r="NCR196" s="318"/>
      <c r="NCS196" s="318"/>
      <c r="NCT196" s="381"/>
      <c r="NCU196" s="318"/>
      <c r="NCV196" s="318"/>
      <c r="NCW196" s="318"/>
      <c r="NCX196" s="318"/>
      <c r="NCY196" s="381"/>
      <c r="NCZ196" s="316"/>
      <c r="NDA196" s="316"/>
      <c r="NDB196" s="316"/>
      <c r="NDC196" s="317"/>
      <c r="NDD196" s="381"/>
      <c r="NDE196" s="381"/>
      <c r="NDF196" s="381"/>
      <c r="NDG196" s="318"/>
      <c r="NDH196" s="318"/>
      <c r="NDI196" s="318"/>
      <c r="NDJ196" s="381"/>
      <c r="NDK196" s="318"/>
      <c r="NDL196" s="318"/>
      <c r="NDM196" s="318"/>
      <c r="NDN196" s="318"/>
      <c r="NDO196" s="381"/>
      <c r="NDP196" s="316"/>
      <c r="NDQ196" s="316"/>
      <c r="NDR196" s="316"/>
      <c r="NDS196" s="317"/>
      <c r="NDT196" s="381"/>
      <c r="NDU196" s="381"/>
      <c r="NDV196" s="381"/>
      <c r="NDW196" s="318"/>
      <c r="NDX196" s="318"/>
      <c r="NDY196" s="318"/>
      <c r="NDZ196" s="381"/>
      <c r="NEA196" s="318"/>
      <c r="NEB196" s="318"/>
      <c r="NEC196" s="318"/>
      <c r="NED196" s="318"/>
      <c r="NEE196" s="381"/>
      <c r="NEF196" s="316"/>
      <c r="NEG196" s="316"/>
      <c r="NEH196" s="316"/>
      <c r="NEI196" s="317"/>
      <c r="NEJ196" s="381"/>
      <c r="NEK196" s="381"/>
      <c r="NEL196" s="381"/>
      <c r="NEM196" s="318"/>
      <c r="NEN196" s="318"/>
      <c r="NEO196" s="318"/>
      <c r="NEP196" s="381"/>
      <c r="NEQ196" s="318"/>
      <c r="NER196" s="318"/>
      <c r="NES196" s="318"/>
      <c r="NET196" s="318"/>
      <c r="NEU196" s="381"/>
      <c r="NEV196" s="316"/>
      <c r="NEW196" s="316"/>
      <c r="NEX196" s="316"/>
      <c r="NEY196" s="317"/>
      <c r="NEZ196" s="381"/>
      <c r="NFA196" s="381"/>
      <c r="NFB196" s="381"/>
      <c r="NFC196" s="318"/>
      <c r="NFD196" s="318"/>
      <c r="NFE196" s="318"/>
      <c r="NFF196" s="381"/>
      <c r="NFG196" s="318"/>
      <c r="NFH196" s="318"/>
      <c r="NFI196" s="318"/>
      <c r="NFJ196" s="318"/>
      <c r="NFK196" s="381"/>
      <c r="NFL196" s="316"/>
      <c r="NFM196" s="316"/>
      <c r="NFN196" s="316"/>
      <c r="NFO196" s="317"/>
      <c r="NFP196" s="381"/>
      <c r="NFQ196" s="381"/>
      <c r="NFR196" s="381"/>
      <c r="NFS196" s="318"/>
      <c r="NFT196" s="318"/>
      <c r="NFU196" s="318"/>
      <c r="NFV196" s="381"/>
      <c r="NFW196" s="318"/>
      <c r="NFX196" s="318"/>
      <c r="NFY196" s="318"/>
      <c r="NFZ196" s="318"/>
      <c r="NGA196" s="381"/>
      <c r="NGB196" s="316"/>
      <c r="NGC196" s="316"/>
      <c r="NGD196" s="316"/>
      <c r="NGE196" s="317"/>
      <c r="NGF196" s="381"/>
      <c r="NGG196" s="381"/>
      <c r="NGH196" s="381"/>
      <c r="NGI196" s="318"/>
      <c r="NGJ196" s="318"/>
      <c r="NGK196" s="318"/>
      <c r="NGL196" s="381"/>
      <c r="NGM196" s="318"/>
      <c r="NGN196" s="318"/>
      <c r="NGO196" s="318"/>
      <c r="NGP196" s="318"/>
      <c r="NGQ196" s="381"/>
      <c r="NGR196" s="316"/>
      <c r="NGS196" s="316"/>
      <c r="NGT196" s="316"/>
      <c r="NGU196" s="317"/>
      <c r="NGV196" s="381"/>
      <c r="NGW196" s="381"/>
      <c r="NGX196" s="381"/>
      <c r="NGY196" s="318"/>
      <c r="NGZ196" s="318"/>
      <c r="NHA196" s="318"/>
      <c r="NHB196" s="381"/>
      <c r="NHC196" s="318"/>
      <c r="NHD196" s="318"/>
      <c r="NHE196" s="318"/>
      <c r="NHF196" s="318"/>
      <c r="NHG196" s="381"/>
      <c r="NHH196" s="316"/>
      <c r="NHI196" s="316"/>
      <c r="NHJ196" s="316"/>
      <c r="NHK196" s="317"/>
      <c r="NHL196" s="381"/>
      <c r="NHM196" s="381"/>
      <c r="NHN196" s="381"/>
      <c r="NHO196" s="318"/>
      <c r="NHP196" s="318"/>
      <c r="NHQ196" s="318"/>
      <c r="NHR196" s="381"/>
      <c r="NHS196" s="318"/>
      <c r="NHT196" s="318"/>
      <c r="NHU196" s="318"/>
      <c r="NHV196" s="318"/>
      <c r="NHW196" s="381"/>
      <c r="NHX196" s="316"/>
      <c r="NHY196" s="316"/>
      <c r="NHZ196" s="316"/>
      <c r="NIA196" s="317"/>
      <c r="NIB196" s="381"/>
      <c r="NIC196" s="381"/>
      <c r="NID196" s="381"/>
      <c r="NIE196" s="318"/>
      <c r="NIF196" s="318"/>
      <c r="NIG196" s="318"/>
      <c r="NIH196" s="381"/>
      <c r="NII196" s="318"/>
      <c r="NIJ196" s="318"/>
      <c r="NIK196" s="318"/>
      <c r="NIL196" s="318"/>
      <c r="NIM196" s="381"/>
      <c r="NIN196" s="316"/>
      <c r="NIO196" s="316"/>
      <c r="NIP196" s="316"/>
      <c r="NIQ196" s="317"/>
      <c r="NIR196" s="381"/>
      <c r="NIS196" s="381"/>
      <c r="NIT196" s="381"/>
      <c r="NIU196" s="318"/>
      <c r="NIV196" s="318"/>
      <c r="NIW196" s="318"/>
      <c r="NIX196" s="381"/>
      <c r="NIY196" s="318"/>
      <c r="NIZ196" s="318"/>
      <c r="NJA196" s="318"/>
      <c r="NJB196" s="318"/>
      <c r="NJC196" s="381"/>
      <c r="NJD196" s="316"/>
      <c r="NJE196" s="316"/>
      <c r="NJF196" s="316"/>
      <c r="NJG196" s="317"/>
      <c r="NJH196" s="381"/>
      <c r="NJI196" s="381"/>
      <c r="NJJ196" s="381"/>
      <c r="NJK196" s="318"/>
      <c r="NJL196" s="318"/>
      <c r="NJM196" s="318"/>
      <c r="NJN196" s="381"/>
      <c r="NJO196" s="318"/>
      <c r="NJP196" s="318"/>
      <c r="NJQ196" s="318"/>
      <c r="NJR196" s="318"/>
      <c r="NJS196" s="381"/>
      <c r="NJT196" s="316"/>
      <c r="NJU196" s="316"/>
      <c r="NJV196" s="316"/>
      <c r="NJW196" s="317"/>
      <c r="NJX196" s="381"/>
      <c r="NJY196" s="381"/>
      <c r="NJZ196" s="381"/>
      <c r="NKA196" s="318"/>
      <c r="NKB196" s="318"/>
      <c r="NKC196" s="318"/>
      <c r="NKD196" s="381"/>
      <c r="NKE196" s="318"/>
      <c r="NKF196" s="318"/>
      <c r="NKG196" s="318"/>
      <c r="NKH196" s="318"/>
      <c r="NKI196" s="381"/>
      <c r="NKJ196" s="316"/>
      <c r="NKK196" s="316"/>
      <c r="NKL196" s="316"/>
      <c r="NKM196" s="317"/>
      <c r="NKN196" s="381"/>
      <c r="NKO196" s="381"/>
      <c r="NKP196" s="381"/>
      <c r="NKQ196" s="318"/>
      <c r="NKR196" s="318"/>
      <c r="NKS196" s="318"/>
      <c r="NKT196" s="381"/>
      <c r="NKU196" s="318"/>
      <c r="NKV196" s="318"/>
      <c r="NKW196" s="318"/>
      <c r="NKX196" s="318"/>
      <c r="NKY196" s="381"/>
      <c r="NKZ196" s="316"/>
      <c r="NLA196" s="316"/>
      <c r="NLB196" s="316"/>
      <c r="NLC196" s="317"/>
      <c r="NLD196" s="381"/>
      <c r="NLE196" s="381"/>
      <c r="NLF196" s="381"/>
      <c r="NLG196" s="318"/>
      <c r="NLH196" s="318"/>
      <c r="NLI196" s="318"/>
      <c r="NLJ196" s="381"/>
      <c r="NLK196" s="318"/>
      <c r="NLL196" s="318"/>
      <c r="NLM196" s="318"/>
      <c r="NLN196" s="318"/>
      <c r="NLO196" s="381"/>
      <c r="NLP196" s="316"/>
      <c r="NLQ196" s="316"/>
      <c r="NLR196" s="316"/>
      <c r="NLS196" s="317"/>
      <c r="NLT196" s="381"/>
      <c r="NLU196" s="381"/>
      <c r="NLV196" s="381"/>
      <c r="NLW196" s="318"/>
      <c r="NLX196" s="318"/>
      <c r="NLY196" s="318"/>
      <c r="NLZ196" s="381"/>
      <c r="NMA196" s="318"/>
      <c r="NMB196" s="318"/>
      <c r="NMC196" s="318"/>
      <c r="NMD196" s="318"/>
      <c r="NME196" s="381"/>
      <c r="NMF196" s="316"/>
      <c r="NMG196" s="316"/>
      <c r="NMH196" s="316"/>
      <c r="NMI196" s="317"/>
      <c r="NMJ196" s="381"/>
      <c r="NMK196" s="381"/>
      <c r="NML196" s="381"/>
      <c r="NMM196" s="318"/>
      <c r="NMN196" s="318"/>
      <c r="NMO196" s="318"/>
      <c r="NMP196" s="381"/>
      <c r="NMQ196" s="318"/>
      <c r="NMR196" s="318"/>
      <c r="NMS196" s="318"/>
      <c r="NMT196" s="318"/>
      <c r="NMU196" s="381"/>
      <c r="NMV196" s="316"/>
      <c r="NMW196" s="316"/>
      <c r="NMX196" s="316"/>
      <c r="NMY196" s="317"/>
      <c r="NMZ196" s="381"/>
      <c r="NNA196" s="381"/>
      <c r="NNB196" s="381"/>
      <c r="NNC196" s="318"/>
      <c r="NND196" s="318"/>
      <c r="NNE196" s="318"/>
      <c r="NNF196" s="381"/>
      <c r="NNG196" s="318"/>
      <c r="NNH196" s="318"/>
      <c r="NNI196" s="318"/>
      <c r="NNJ196" s="318"/>
      <c r="NNK196" s="381"/>
      <c r="NNL196" s="316"/>
      <c r="NNM196" s="316"/>
      <c r="NNN196" s="316"/>
      <c r="NNO196" s="317"/>
      <c r="NNP196" s="381"/>
      <c r="NNQ196" s="381"/>
      <c r="NNR196" s="381"/>
      <c r="NNS196" s="318"/>
      <c r="NNT196" s="318"/>
      <c r="NNU196" s="318"/>
      <c r="NNV196" s="381"/>
      <c r="NNW196" s="318"/>
      <c r="NNX196" s="318"/>
      <c r="NNY196" s="318"/>
      <c r="NNZ196" s="318"/>
      <c r="NOA196" s="381"/>
      <c r="NOB196" s="316"/>
      <c r="NOC196" s="316"/>
      <c r="NOD196" s="316"/>
      <c r="NOE196" s="317"/>
      <c r="NOF196" s="381"/>
      <c r="NOG196" s="381"/>
      <c r="NOH196" s="381"/>
      <c r="NOI196" s="318"/>
      <c r="NOJ196" s="318"/>
      <c r="NOK196" s="318"/>
      <c r="NOL196" s="381"/>
      <c r="NOM196" s="318"/>
      <c r="NON196" s="318"/>
      <c r="NOO196" s="318"/>
      <c r="NOP196" s="318"/>
      <c r="NOQ196" s="381"/>
      <c r="NOR196" s="316"/>
      <c r="NOS196" s="316"/>
      <c r="NOT196" s="316"/>
      <c r="NOU196" s="317"/>
      <c r="NOV196" s="381"/>
      <c r="NOW196" s="381"/>
      <c r="NOX196" s="381"/>
      <c r="NOY196" s="318"/>
      <c r="NOZ196" s="318"/>
      <c r="NPA196" s="318"/>
      <c r="NPB196" s="381"/>
      <c r="NPC196" s="318"/>
      <c r="NPD196" s="318"/>
      <c r="NPE196" s="318"/>
      <c r="NPF196" s="318"/>
      <c r="NPG196" s="381"/>
      <c r="NPH196" s="316"/>
      <c r="NPI196" s="316"/>
      <c r="NPJ196" s="316"/>
      <c r="NPK196" s="317"/>
      <c r="NPL196" s="381"/>
      <c r="NPM196" s="381"/>
      <c r="NPN196" s="381"/>
      <c r="NPO196" s="318"/>
      <c r="NPP196" s="318"/>
      <c r="NPQ196" s="318"/>
      <c r="NPR196" s="381"/>
      <c r="NPS196" s="318"/>
      <c r="NPT196" s="318"/>
      <c r="NPU196" s="318"/>
      <c r="NPV196" s="318"/>
      <c r="NPW196" s="381"/>
      <c r="NPX196" s="316"/>
      <c r="NPY196" s="316"/>
      <c r="NPZ196" s="316"/>
      <c r="NQA196" s="317"/>
      <c r="NQB196" s="381"/>
      <c r="NQC196" s="381"/>
      <c r="NQD196" s="381"/>
      <c r="NQE196" s="318"/>
      <c r="NQF196" s="318"/>
      <c r="NQG196" s="318"/>
      <c r="NQH196" s="381"/>
      <c r="NQI196" s="318"/>
      <c r="NQJ196" s="318"/>
      <c r="NQK196" s="318"/>
      <c r="NQL196" s="318"/>
      <c r="NQM196" s="381"/>
      <c r="NQN196" s="316"/>
      <c r="NQO196" s="316"/>
      <c r="NQP196" s="316"/>
      <c r="NQQ196" s="317"/>
      <c r="NQR196" s="381"/>
      <c r="NQS196" s="381"/>
      <c r="NQT196" s="381"/>
      <c r="NQU196" s="318"/>
      <c r="NQV196" s="318"/>
      <c r="NQW196" s="318"/>
      <c r="NQX196" s="381"/>
      <c r="NQY196" s="318"/>
      <c r="NQZ196" s="318"/>
      <c r="NRA196" s="318"/>
      <c r="NRB196" s="318"/>
      <c r="NRC196" s="381"/>
      <c r="NRD196" s="316"/>
      <c r="NRE196" s="316"/>
      <c r="NRF196" s="316"/>
      <c r="NRG196" s="317"/>
      <c r="NRH196" s="381"/>
      <c r="NRI196" s="381"/>
      <c r="NRJ196" s="381"/>
      <c r="NRK196" s="318"/>
      <c r="NRL196" s="318"/>
      <c r="NRM196" s="318"/>
      <c r="NRN196" s="381"/>
      <c r="NRO196" s="318"/>
      <c r="NRP196" s="318"/>
      <c r="NRQ196" s="318"/>
      <c r="NRR196" s="318"/>
      <c r="NRS196" s="381"/>
      <c r="NRT196" s="316"/>
      <c r="NRU196" s="316"/>
      <c r="NRV196" s="316"/>
      <c r="NRW196" s="317"/>
      <c r="NRX196" s="381"/>
      <c r="NRY196" s="381"/>
      <c r="NRZ196" s="381"/>
      <c r="NSA196" s="318"/>
      <c r="NSB196" s="318"/>
      <c r="NSC196" s="318"/>
      <c r="NSD196" s="381"/>
      <c r="NSE196" s="318"/>
      <c r="NSF196" s="318"/>
      <c r="NSG196" s="318"/>
      <c r="NSH196" s="318"/>
      <c r="NSI196" s="381"/>
      <c r="NSJ196" s="316"/>
      <c r="NSK196" s="316"/>
      <c r="NSL196" s="316"/>
      <c r="NSM196" s="317"/>
      <c r="NSN196" s="381"/>
      <c r="NSO196" s="381"/>
      <c r="NSP196" s="381"/>
      <c r="NSQ196" s="318"/>
      <c r="NSR196" s="318"/>
      <c r="NSS196" s="318"/>
      <c r="NST196" s="381"/>
      <c r="NSU196" s="318"/>
      <c r="NSV196" s="318"/>
      <c r="NSW196" s="318"/>
      <c r="NSX196" s="318"/>
      <c r="NSY196" s="381"/>
      <c r="NSZ196" s="316"/>
      <c r="NTA196" s="316"/>
      <c r="NTB196" s="316"/>
      <c r="NTC196" s="317"/>
      <c r="NTD196" s="381"/>
      <c r="NTE196" s="381"/>
      <c r="NTF196" s="381"/>
      <c r="NTG196" s="318"/>
      <c r="NTH196" s="318"/>
      <c r="NTI196" s="318"/>
      <c r="NTJ196" s="381"/>
      <c r="NTK196" s="318"/>
      <c r="NTL196" s="318"/>
      <c r="NTM196" s="318"/>
      <c r="NTN196" s="318"/>
      <c r="NTO196" s="381"/>
      <c r="NTP196" s="316"/>
      <c r="NTQ196" s="316"/>
      <c r="NTR196" s="316"/>
      <c r="NTS196" s="317"/>
      <c r="NTT196" s="381"/>
      <c r="NTU196" s="381"/>
      <c r="NTV196" s="381"/>
      <c r="NTW196" s="318"/>
      <c r="NTX196" s="318"/>
      <c r="NTY196" s="318"/>
      <c r="NTZ196" s="381"/>
      <c r="NUA196" s="318"/>
      <c r="NUB196" s="318"/>
      <c r="NUC196" s="318"/>
      <c r="NUD196" s="318"/>
      <c r="NUE196" s="381"/>
      <c r="NUF196" s="316"/>
      <c r="NUG196" s="316"/>
      <c r="NUH196" s="316"/>
      <c r="NUI196" s="317"/>
      <c r="NUJ196" s="381"/>
      <c r="NUK196" s="381"/>
      <c r="NUL196" s="381"/>
      <c r="NUM196" s="318"/>
      <c r="NUN196" s="318"/>
      <c r="NUO196" s="318"/>
      <c r="NUP196" s="381"/>
      <c r="NUQ196" s="318"/>
      <c r="NUR196" s="318"/>
      <c r="NUS196" s="318"/>
      <c r="NUT196" s="318"/>
      <c r="NUU196" s="381"/>
      <c r="NUV196" s="316"/>
      <c r="NUW196" s="316"/>
      <c r="NUX196" s="316"/>
      <c r="NUY196" s="317"/>
      <c r="NUZ196" s="381"/>
      <c r="NVA196" s="381"/>
      <c r="NVB196" s="381"/>
      <c r="NVC196" s="318"/>
      <c r="NVD196" s="318"/>
      <c r="NVE196" s="318"/>
      <c r="NVF196" s="381"/>
      <c r="NVG196" s="318"/>
      <c r="NVH196" s="318"/>
      <c r="NVI196" s="318"/>
      <c r="NVJ196" s="318"/>
      <c r="NVK196" s="381"/>
      <c r="NVL196" s="316"/>
      <c r="NVM196" s="316"/>
      <c r="NVN196" s="316"/>
      <c r="NVO196" s="317"/>
      <c r="NVP196" s="381"/>
      <c r="NVQ196" s="381"/>
      <c r="NVR196" s="381"/>
      <c r="NVS196" s="318"/>
      <c r="NVT196" s="318"/>
      <c r="NVU196" s="318"/>
      <c r="NVV196" s="381"/>
      <c r="NVW196" s="318"/>
      <c r="NVX196" s="318"/>
      <c r="NVY196" s="318"/>
      <c r="NVZ196" s="318"/>
      <c r="NWA196" s="381"/>
      <c r="NWB196" s="316"/>
      <c r="NWC196" s="316"/>
      <c r="NWD196" s="316"/>
      <c r="NWE196" s="317"/>
      <c r="NWF196" s="381"/>
      <c r="NWG196" s="381"/>
      <c r="NWH196" s="381"/>
      <c r="NWI196" s="318"/>
      <c r="NWJ196" s="318"/>
      <c r="NWK196" s="318"/>
      <c r="NWL196" s="381"/>
      <c r="NWM196" s="318"/>
      <c r="NWN196" s="318"/>
      <c r="NWO196" s="318"/>
      <c r="NWP196" s="318"/>
      <c r="NWQ196" s="381"/>
      <c r="NWR196" s="316"/>
      <c r="NWS196" s="316"/>
      <c r="NWT196" s="316"/>
      <c r="NWU196" s="317"/>
      <c r="NWV196" s="381"/>
      <c r="NWW196" s="381"/>
      <c r="NWX196" s="381"/>
      <c r="NWY196" s="318"/>
      <c r="NWZ196" s="318"/>
      <c r="NXA196" s="318"/>
      <c r="NXB196" s="381"/>
      <c r="NXC196" s="318"/>
      <c r="NXD196" s="318"/>
      <c r="NXE196" s="318"/>
      <c r="NXF196" s="318"/>
      <c r="NXG196" s="381"/>
      <c r="NXH196" s="316"/>
      <c r="NXI196" s="316"/>
      <c r="NXJ196" s="316"/>
      <c r="NXK196" s="317"/>
      <c r="NXL196" s="381"/>
      <c r="NXM196" s="381"/>
      <c r="NXN196" s="381"/>
      <c r="NXO196" s="318"/>
      <c r="NXP196" s="318"/>
      <c r="NXQ196" s="318"/>
      <c r="NXR196" s="381"/>
      <c r="NXS196" s="318"/>
      <c r="NXT196" s="318"/>
      <c r="NXU196" s="318"/>
      <c r="NXV196" s="318"/>
      <c r="NXW196" s="381"/>
      <c r="NXX196" s="316"/>
      <c r="NXY196" s="316"/>
      <c r="NXZ196" s="316"/>
      <c r="NYA196" s="317"/>
      <c r="NYB196" s="381"/>
      <c r="NYC196" s="381"/>
      <c r="NYD196" s="381"/>
      <c r="NYE196" s="318"/>
      <c r="NYF196" s="318"/>
      <c r="NYG196" s="318"/>
      <c r="NYH196" s="381"/>
      <c r="NYI196" s="318"/>
      <c r="NYJ196" s="318"/>
      <c r="NYK196" s="318"/>
      <c r="NYL196" s="318"/>
      <c r="NYM196" s="381"/>
      <c r="NYN196" s="316"/>
      <c r="NYO196" s="316"/>
      <c r="NYP196" s="316"/>
      <c r="NYQ196" s="317"/>
      <c r="NYR196" s="381"/>
      <c r="NYS196" s="381"/>
      <c r="NYT196" s="381"/>
      <c r="NYU196" s="318"/>
      <c r="NYV196" s="318"/>
      <c r="NYW196" s="318"/>
      <c r="NYX196" s="381"/>
      <c r="NYY196" s="318"/>
      <c r="NYZ196" s="318"/>
      <c r="NZA196" s="318"/>
      <c r="NZB196" s="318"/>
      <c r="NZC196" s="381"/>
      <c r="NZD196" s="316"/>
      <c r="NZE196" s="316"/>
      <c r="NZF196" s="316"/>
      <c r="NZG196" s="317"/>
      <c r="NZH196" s="381"/>
      <c r="NZI196" s="381"/>
      <c r="NZJ196" s="381"/>
      <c r="NZK196" s="318"/>
      <c r="NZL196" s="318"/>
      <c r="NZM196" s="318"/>
      <c r="NZN196" s="381"/>
      <c r="NZO196" s="318"/>
      <c r="NZP196" s="318"/>
      <c r="NZQ196" s="318"/>
      <c r="NZR196" s="318"/>
      <c r="NZS196" s="381"/>
      <c r="NZT196" s="316"/>
      <c r="NZU196" s="316"/>
      <c r="NZV196" s="316"/>
      <c r="NZW196" s="317"/>
      <c r="NZX196" s="381"/>
      <c r="NZY196" s="381"/>
      <c r="NZZ196" s="381"/>
      <c r="OAA196" s="318"/>
      <c r="OAB196" s="318"/>
      <c r="OAC196" s="318"/>
      <c r="OAD196" s="381"/>
      <c r="OAE196" s="318"/>
      <c r="OAF196" s="318"/>
      <c r="OAG196" s="318"/>
      <c r="OAH196" s="318"/>
      <c r="OAI196" s="381"/>
      <c r="OAJ196" s="316"/>
      <c r="OAK196" s="316"/>
      <c r="OAL196" s="316"/>
      <c r="OAM196" s="317"/>
      <c r="OAN196" s="381"/>
      <c r="OAO196" s="381"/>
      <c r="OAP196" s="381"/>
      <c r="OAQ196" s="318"/>
      <c r="OAR196" s="318"/>
      <c r="OAS196" s="318"/>
      <c r="OAT196" s="381"/>
      <c r="OAU196" s="318"/>
      <c r="OAV196" s="318"/>
      <c r="OAW196" s="318"/>
      <c r="OAX196" s="318"/>
      <c r="OAY196" s="381"/>
      <c r="OAZ196" s="316"/>
      <c r="OBA196" s="316"/>
      <c r="OBB196" s="316"/>
      <c r="OBC196" s="317"/>
      <c r="OBD196" s="381"/>
      <c r="OBE196" s="381"/>
      <c r="OBF196" s="381"/>
      <c r="OBG196" s="318"/>
      <c r="OBH196" s="318"/>
      <c r="OBI196" s="318"/>
      <c r="OBJ196" s="381"/>
      <c r="OBK196" s="318"/>
      <c r="OBL196" s="318"/>
      <c r="OBM196" s="318"/>
      <c r="OBN196" s="318"/>
      <c r="OBO196" s="381"/>
      <c r="OBP196" s="316"/>
      <c r="OBQ196" s="316"/>
      <c r="OBR196" s="316"/>
      <c r="OBS196" s="317"/>
      <c r="OBT196" s="381"/>
      <c r="OBU196" s="381"/>
      <c r="OBV196" s="381"/>
      <c r="OBW196" s="318"/>
      <c r="OBX196" s="318"/>
      <c r="OBY196" s="318"/>
      <c r="OBZ196" s="381"/>
      <c r="OCA196" s="318"/>
      <c r="OCB196" s="318"/>
      <c r="OCC196" s="318"/>
      <c r="OCD196" s="318"/>
      <c r="OCE196" s="381"/>
      <c r="OCF196" s="316"/>
      <c r="OCG196" s="316"/>
      <c r="OCH196" s="316"/>
      <c r="OCI196" s="317"/>
      <c r="OCJ196" s="381"/>
      <c r="OCK196" s="381"/>
      <c r="OCL196" s="381"/>
      <c r="OCM196" s="318"/>
      <c r="OCN196" s="318"/>
      <c r="OCO196" s="318"/>
      <c r="OCP196" s="381"/>
      <c r="OCQ196" s="318"/>
      <c r="OCR196" s="318"/>
      <c r="OCS196" s="318"/>
      <c r="OCT196" s="318"/>
      <c r="OCU196" s="381"/>
      <c r="OCV196" s="316"/>
      <c r="OCW196" s="316"/>
      <c r="OCX196" s="316"/>
      <c r="OCY196" s="317"/>
      <c r="OCZ196" s="381"/>
      <c r="ODA196" s="381"/>
      <c r="ODB196" s="381"/>
      <c r="ODC196" s="318"/>
      <c r="ODD196" s="318"/>
      <c r="ODE196" s="318"/>
      <c r="ODF196" s="381"/>
      <c r="ODG196" s="318"/>
      <c r="ODH196" s="318"/>
      <c r="ODI196" s="318"/>
      <c r="ODJ196" s="318"/>
      <c r="ODK196" s="381"/>
      <c r="ODL196" s="316"/>
      <c r="ODM196" s="316"/>
      <c r="ODN196" s="316"/>
      <c r="ODO196" s="317"/>
      <c r="ODP196" s="381"/>
      <c r="ODQ196" s="381"/>
      <c r="ODR196" s="381"/>
      <c r="ODS196" s="318"/>
      <c r="ODT196" s="318"/>
      <c r="ODU196" s="318"/>
      <c r="ODV196" s="381"/>
      <c r="ODW196" s="318"/>
      <c r="ODX196" s="318"/>
      <c r="ODY196" s="318"/>
      <c r="ODZ196" s="318"/>
      <c r="OEA196" s="381"/>
      <c r="OEB196" s="316"/>
      <c r="OEC196" s="316"/>
      <c r="OED196" s="316"/>
      <c r="OEE196" s="317"/>
      <c r="OEF196" s="381"/>
      <c r="OEG196" s="381"/>
      <c r="OEH196" s="381"/>
      <c r="OEI196" s="318"/>
      <c r="OEJ196" s="318"/>
      <c r="OEK196" s="318"/>
      <c r="OEL196" s="381"/>
      <c r="OEM196" s="318"/>
      <c r="OEN196" s="318"/>
      <c r="OEO196" s="318"/>
      <c r="OEP196" s="318"/>
      <c r="OEQ196" s="381"/>
      <c r="OER196" s="316"/>
      <c r="OES196" s="316"/>
      <c r="OET196" s="316"/>
      <c r="OEU196" s="317"/>
      <c r="OEV196" s="381"/>
      <c r="OEW196" s="381"/>
      <c r="OEX196" s="381"/>
      <c r="OEY196" s="318"/>
      <c r="OEZ196" s="318"/>
      <c r="OFA196" s="318"/>
      <c r="OFB196" s="381"/>
      <c r="OFC196" s="318"/>
      <c r="OFD196" s="318"/>
      <c r="OFE196" s="318"/>
      <c r="OFF196" s="318"/>
      <c r="OFG196" s="381"/>
      <c r="OFH196" s="316"/>
      <c r="OFI196" s="316"/>
      <c r="OFJ196" s="316"/>
      <c r="OFK196" s="317"/>
      <c r="OFL196" s="381"/>
      <c r="OFM196" s="381"/>
      <c r="OFN196" s="381"/>
      <c r="OFO196" s="318"/>
      <c r="OFP196" s="318"/>
      <c r="OFQ196" s="318"/>
      <c r="OFR196" s="381"/>
      <c r="OFS196" s="318"/>
      <c r="OFT196" s="318"/>
      <c r="OFU196" s="318"/>
      <c r="OFV196" s="318"/>
      <c r="OFW196" s="381"/>
      <c r="OFX196" s="316"/>
      <c r="OFY196" s="316"/>
      <c r="OFZ196" s="316"/>
      <c r="OGA196" s="317"/>
      <c r="OGB196" s="381"/>
      <c r="OGC196" s="381"/>
      <c r="OGD196" s="381"/>
      <c r="OGE196" s="318"/>
      <c r="OGF196" s="318"/>
      <c r="OGG196" s="318"/>
      <c r="OGH196" s="381"/>
      <c r="OGI196" s="318"/>
      <c r="OGJ196" s="318"/>
      <c r="OGK196" s="318"/>
      <c r="OGL196" s="318"/>
      <c r="OGM196" s="381"/>
      <c r="OGN196" s="316"/>
      <c r="OGO196" s="316"/>
      <c r="OGP196" s="316"/>
      <c r="OGQ196" s="317"/>
      <c r="OGR196" s="381"/>
      <c r="OGS196" s="381"/>
      <c r="OGT196" s="381"/>
      <c r="OGU196" s="318"/>
      <c r="OGV196" s="318"/>
      <c r="OGW196" s="318"/>
      <c r="OGX196" s="381"/>
      <c r="OGY196" s="318"/>
      <c r="OGZ196" s="318"/>
      <c r="OHA196" s="318"/>
      <c r="OHB196" s="318"/>
      <c r="OHC196" s="381"/>
      <c r="OHD196" s="316"/>
      <c r="OHE196" s="316"/>
      <c r="OHF196" s="316"/>
      <c r="OHG196" s="317"/>
      <c r="OHH196" s="381"/>
      <c r="OHI196" s="381"/>
      <c r="OHJ196" s="381"/>
      <c r="OHK196" s="318"/>
      <c r="OHL196" s="318"/>
      <c r="OHM196" s="318"/>
      <c r="OHN196" s="381"/>
      <c r="OHO196" s="318"/>
      <c r="OHP196" s="318"/>
      <c r="OHQ196" s="318"/>
      <c r="OHR196" s="318"/>
      <c r="OHS196" s="381"/>
      <c r="OHT196" s="316"/>
      <c r="OHU196" s="316"/>
      <c r="OHV196" s="316"/>
      <c r="OHW196" s="317"/>
      <c r="OHX196" s="381"/>
      <c r="OHY196" s="381"/>
      <c r="OHZ196" s="381"/>
      <c r="OIA196" s="318"/>
      <c r="OIB196" s="318"/>
      <c r="OIC196" s="318"/>
      <c r="OID196" s="381"/>
      <c r="OIE196" s="318"/>
      <c r="OIF196" s="318"/>
      <c r="OIG196" s="318"/>
      <c r="OIH196" s="318"/>
      <c r="OII196" s="381"/>
      <c r="OIJ196" s="316"/>
      <c r="OIK196" s="316"/>
      <c r="OIL196" s="316"/>
      <c r="OIM196" s="317"/>
      <c r="OIN196" s="381"/>
      <c r="OIO196" s="381"/>
      <c r="OIP196" s="381"/>
      <c r="OIQ196" s="318"/>
      <c r="OIR196" s="318"/>
      <c r="OIS196" s="318"/>
      <c r="OIT196" s="381"/>
      <c r="OIU196" s="318"/>
      <c r="OIV196" s="318"/>
      <c r="OIW196" s="318"/>
      <c r="OIX196" s="318"/>
      <c r="OIY196" s="381"/>
      <c r="OIZ196" s="316"/>
      <c r="OJA196" s="316"/>
      <c r="OJB196" s="316"/>
      <c r="OJC196" s="317"/>
      <c r="OJD196" s="381"/>
      <c r="OJE196" s="381"/>
      <c r="OJF196" s="381"/>
      <c r="OJG196" s="318"/>
      <c r="OJH196" s="318"/>
      <c r="OJI196" s="318"/>
      <c r="OJJ196" s="381"/>
      <c r="OJK196" s="318"/>
      <c r="OJL196" s="318"/>
      <c r="OJM196" s="318"/>
      <c r="OJN196" s="318"/>
      <c r="OJO196" s="381"/>
      <c r="OJP196" s="316"/>
      <c r="OJQ196" s="316"/>
      <c r="OJR196" s="316"/>
      <c r="OJS196" s="317"/>
      <c r="OJT196" s="381"/>
      <c r="OJU196" s="381"/>
      <c r="OJV196" s="381"/>
      <c r="OJW196" s="318"/>
      <c r="OJX196" s="318"/>
      <c r="OJY196" s="318"/>
      <c r="OJZ196" s="381"/>
      <c r="OKA196" s="318"/>
      <c r="OKB196" s="318"/>
      <c r="OKC196" s="318"/>
      <c r="OKD196" s="318"/>
      <c r="OKE196" s="381"/>
      <c r="OKF196" s="316"/>
      <c r="OKG196" s="316"/>
      <c r="OKH196" s="316"/>
      <c r="OKI196" s="317"/>
      <c r="OKJ196" s="381"/>
      <c r="OKK196" s="381"/>
      <c r="OKL196" s="381"/>
      <c r="OKM196" s="318"/>
      <c r="OKN196" s="318"/>
      <c r="OKO196" s="318"/>
      <c r="OKP196" s="381"/>
      <c r="OKQ196" s="318"/>
      <c r="OKR196" s="318"/>
      <c r="OKS196" s="318"/>
      <c r="OKT196" s="318"/>
      <c r="OKU196" s="381"/>
      <c r="OKV196" s="316"/>
      <c r="OKW196" s="316"/>
      <c r="OKX196" s="316"/>
      <c r="OKY196" s="317"/>
      <c r="OKZ196" s="381"/>
      <c r="OLA196" s="381"/>
      <c r="OLB196" s="381"/>
      <c r="OLC196" s="318"/>
      <c r="OLD196" s="318"/>
      <c r="OLE196" s="318"/>
      <c r="OLF196" s="381"/>
      <c r="OLG196" s="318"/>
      <c r="OLH196" s="318"/>
      <c r="OLI196" s="318"/>
      <c r="OLJ196" s="318"/>
      <c r="OLK196" s="381"/>
      <c r="OLL196" s="316"/>
      <c r="OLM196" s="316"/>
      <c r="OLN196" s="316"/>
      <c r="OLO196" s="317"/>
      <c r="OLP196" s="381"/>
      <c r="OLQ196" s="381"/>
      <c r="OLR196" s="381"/>
      <c r="OLS196" s="318"/>
      <c r="OLT196" s="318"/>
      <c r="OLU196" s="318"/>
      <c r="OLV196" s="381"/>
      <c r="OLW196" s="318"/>
      <c r="OLX196" s="318"/>
      <c r="OLY196" s="318"/>
      <c r="OLZ196" s="318"/>
      <c r="OMA196" s="381"/>
      <c r="OMB196" s="316"/>
      <c r="OMC196" s="316"/>
      <c r="OMD196" s="316"/>
      <c r="OME196" s="317"/>
      <c r="OMF196" s="381"/>
      <c r="OMG196" s="381"/>
      <c r="OMH196" s="381"/>
      <c r="OMI196" s="318"/>
      <c r="OMJ196" s="318"/>
      <c r="OMK196" s="318"/>
      <c r="OML196" s="381"/>
      <c r="OMM196" s="318"/>
      <c r="OMN196" s="318"/>
      <c r="OMO196" s="318"/>
      <c r="OMP196" s="318"/>
      <c r="OMQ196" s="381"/>
      <c r="OMR196" s="316"/>
      <c r="OMS196" s="316"/>
      <c r="OMT196" s="316"/>
      <c r="OMU196" s="317"/>
      <c r="OMV196" s="381"/>
      <c r="OMW196" s="381"/>
      <c r="OMX196" s="381"/>
      <c r="OMY196" s="318"/>
      <c r="OMZ196" s="318"/>
      <c r="ONA196" s="318"/>
      <c r="ONB196" s="381"/>
      <c r="ONC196" s="318"/>
      <c r="OND196" s="318"/>
      <c r="ONE196" s="318"/>
      <c r="ONF196" s="318"/>
      <c r="ONG196" s="381"/>
      <c r="ONH196" s="316"/>
      <c r="ONI196" s="316"/>
      <c r="ONJ196" s="316"/>
      <c r="ONK196" s="317"/>
      <c r="ONL196" s="381"/>
      <c r="ONM196" s="381"/>
      <c r="ONN196" s="381"/>
      <c r="ONO196" s="318"/>
      <c r="ONP196" s="318"/>
      <c r="ONQ196" s="318"/>
      <c r="ONR196" s="381"/>
      <c r="ONS196" s="318"/>
      <c r="ONT196" s="318"/>
      <c r="ONU196" s="318"/>
      <c r="ONV196" s="318"/>
      <c r="ONW196" s="381"/>
      <c r="ONX196" s="316"/>
      <c r="ONY196" s="316"/>
      <c r="ONZ196" s="316"/>
      <c r="OOA196" s="317"/>
      <c r="OOB196" s="381"/>
      <c r="OOC196" s="381"/>
      <c r="OOD196" s="381"/>
      <c r="OOE196" s="318"/>
      <c r="OOF196" s="318"/>
      <c r="OOG196" s="318"/>
      <c r="OOH196" s="381"/>
      <c r="OOI196" s="318"/>
      <c r="OOJ196" s="318"/>
      <c r="OOK196" s="318"/>
      <c r="OOL196" s="318"/>
      <c r="OOM196" s="381"/>
      <c r="OON196" s="316"/>
      <c r="OOO196" s="316"/>
      <c r="OOP196" s="316"/>
      <c r="OOQ196" s="317"/>
      <c r="OOR196" s="381"/>
      <c r="OOS196" s="381"/>
      <c r="OOT196" s="381"/>
      <c r="OOU196" s="318"/>
      <c r="OOV196" s="318"/>
      <c r="OOW196" s="318"/>
      <c r="OOX196" s="381"/>
      <c r="OOY196" s="318"/>
      <c r="OOZ196" s="318"/>
      <c r="OPA196" s="318"/>
      <c r="OPB196" s="318"/>
      <c r="OPC196" s="381"/>
      <c r="OPD196" s="316"/>
      <c r="OPE196" s="316"/>
      <c r="OPF196" s="316"/>
      <c r="OPG196" s="317"/>
      <c r="OPH196" s="381"/>
      <c r="OPI196" s="381"/>
      <c r="OPJ196" s="381"/>
      <c r="OPK196" s="318"/>
      <c r="OPL196" s="318"/>
      <c r="OPM196" s="318"/>
      <c r="OPN196" s="381"/>
      <c r="OPO196" s="318"/>
      <c r="OPP196" s="318"/>
      <c r="OPQ196" s="318"/>
      <c r="OPR196" s="318"/>
      <c r="OPS196" s="381"/>
      <c r="OPT196" s="316"/>
      <c r="OPU196" s="316"/>
      <c r="OPV196" s="316"/>
      <c r="OPW196" s="317"/>
      <c r="OPX196" s="381"/>
      <c r="OPY196" s="381"/>
      <c r="OPZ196" s="381"/>
      <c r="OQA196" s="318"/>
      <c r="OQB196" s="318"/>
      <c r="OQC196" s="318"/>
      <c r="OQD196" s="381"/>
      <c r="OQE196" s="318"/>
      <c r="OQF196" s="318"/>
      <c r="OQG196" s="318"/>
      <c r="OQH196" s="318"/>
      <c r="OQI196" s="381"/>
      <c r="OQJ196" s="316"/>
      <c r="OQK196" s="316"/>
      <c r="OQL196" s="316"/>
      <c r="OQM196" s="317"/>
      <c r="OQN196" s="381"/>
      <c r="OQO196" s="381"/>
      <c r="OQP196" s="381"/>
      <c r="OQQ196" s="318"/>
      <c r="OQR196" s="318"/>
      <c r="OQS196" s="318"/>
      <c r="OQT196" s="381"/>
      <c r="OQU196" s="318"/>
      <c r="OQV196" s="318"/>
      <c r="OQW196" s="318"/>
      <c r="OQX196" s="318"/>
      <c r="OQY196" s="381"/>
      <c r="OQZ196" s="316"/>
      <c r="ORA196" s="316"/>
      <c r="ORB196" s="316"/>
      <c r="ORC196" s="317"/>
      <c r="ORD196" s="381"/>
      <c r="ORE196" s="381"/>
      <c r="ORF196" s="381"/>
      <c r="ORG196" s="318"/>
      <c r="ORH196" s="318"/>
      <c r="ORI196" s="318"/>
      <c r="ORJ196" s="381"/>
      <c r="ORK196" s="318"/>
      <c r="ORL196" s="318"/>
      <c r="ORM196" s="318"/>
      <c r="ORN196" s="318"/>
      <c r="ORO196" s="381"/>
      <c r="ORP196" s="316"/>
      <c r="ORQ196" s="316"/>
      <c r="ORR196" s="316"/>
      <c r="ORS196" s="317"/>
      <c r="ORT196" s="381"/>
      <c r="ORU196" s="381"/>
      <c r="ORV196" s="381"/>
      <c r="ORW196" s="318"/>
      <c r="ORX196" s="318"/>
      <c r="ORY196" s="318"/>
      <c r="ORZ196" s="381"/>
      <c r="OSA196" s="318"/>
      <c r="OSB196" s="318"/>
      <c r="OSC196" s="318"/>
      <c r="OSD196" s="318"/>
      <c r="OSE196" s="381"/>
      <c r="OSF196" s="316"/>
      <c r="OSG196" s="316"/>
      <c r="OSH196" s="316"/>
      <c r="OSI196" s="317"/>
      <c r="OSJ196" s="381"/>
      <c r="OSK196" s="381"/>
      <c r="OSL196" s="381"/>
      <c r="OSM196" s="318"/>
      <c r="OSN196" s="318"/>
      <c r="OSO196" s="318"/>
      <c r="OSP196" s="381"/>
      <c r="OSQ196" s="318"/>
      <c r="OSR196" s="318"/>
      <c r="OSS196" s="318"/>
      <c r="OST196" s="318"/>
      <c r="OSU196" s="381"/>
      <c r="OSV196" s="316"/>
      <c r="OSW196" s="316"/>
      <c r="OSX196" s="316"/>
      <c r="OSY196" s="317"/>
      <c r="OSZ196" s="381"/>
      <c r="OTA196" s="381"/>
      <c r="OTB196" s="381"/>
      <c r="OTC196" s="318"/>
      <c r="OTD196" s="318"/>
      <c r="OTE196" s="318"/>
      <c r="OTF196" s="381"/>
      <c r="OTG196" s="318"/>
      <c r="OTH196" s="318"/>
      <c r="OTI196" s="318"/>
      <c r="OTJ196" s="318"/>
      <c r="OTK196" s="381"/>
      <c r="OTL196" s="316"/>
      <c r="OTM196" s="316"/>
      <c r="OTN196" s="316"/>
      <c r="OTO196" s="317"/>
      <c r="OTP196" s="381"/>
      <c r="OTQ196" s="381"/>
      <c r="OTR196" s="381"/>
      <c r="OTS196" s="318"/>
      <c r="OTT196" s="318"/>
      <c r="OTU196" s="318"/>
      <c r="OTV196" s="381"/>
      <c r="OTW196" s="318"/>
      <c r="OTX196" s="318"/>
      <c r="OTY196" s="318"/>
      <c r="OTZ196" s="318"/>
      <c r="OUA196" s="381"/>
      <c r="OUB196" s="316"/>
      <c r="OUC196" s="316"/>
      <c r="OUD196" s="316"/>
      <c r="OUE196" s="317"/>
      <c r="OUF196" s="381"/>
      <c r="OUG196" s="381"/>
      <c r="OUH196" s="381"/>
      <c r="OUI196" s="318"/>
      <c r="OUJ196" s="318"/>
      <c r="OUK196" s="318"/>
      <c r="OUL196" s="381"/>
      <c r="OUM196" s="318"/>
      <c r="OUN196" s="318"/>
      <c r="OUO196" s="318"/>
      <c r="OUP196" s="318"/>
      <c r="OUQ196" s="381"/>
      <c r="OUR196" s="316"/>
      <c r="OUS196" s="316"/>
      <c r="OUT196" s="316"/>
      <c r="OUU196" s="317"/>
      <c r="OUV196" s="381"/>
      <c r="OUW196" s="381"/>
      <c r="OUX196" s="381"/>
      <c r="OUY196" s="318"/>
      <c r="OUZ196" s="318"/>
      <c r="OVA196" s="318"/>
      <c r="OVB196" s="381"/>
      <c r="OVC196" s="318"/>
      <c r="OVD196" s="318"/>
      <c r="OVE196" s="318"/>
      <c r="OVF196" s="318"/>
      <c r="OVG196" s="381"/>
      <c r="OVH196" s="316"/>
      <c r="OVI196" s="316"/>
      <c r="OVJ196" s="316"/>
      <c r="OVK196" s="317"/>
      <c r="OVL196" s="381"/>
      <c r="OVM196" s="381"/>
      <c r="OVN196" s="381"/>
      <c r="OVO196" s="318"/>
      <c r="OVP196" s="318"/>
      <c r="OVQ196" s="318"/>
      <c r="OVR196" s="381"/>
      <c r="OVS196" s="318"/>
      <c r="OVT196" s="318"/>
      <c r="OVU196" s="318"/>
      <c r="OVV196" s="318"/>
      <c r="OVW196" s="381"/>
      <c r="OVX196" s="316"/>
      <c r="OVY196" s="316"/>
      <c r="OVZ196" s="316"/>
      <c r="OWA196" s="317"/>
      <c r="OWB196" s="381"/>
      <c r="OWC196" s="381"/>
      <c r="OWD196" s="381"/>
      <c r="OWE196" s="318"/>
      <c r="OWF196" s="318"/>
      <c r="OWG196" s="318"/>
      <c r="OWH196" s="381"/>
      <c r="OWI196" s="318"/>
      <c r="OWJ196" s="318"/>
      <c r="OWK196" s="318"/>
      <c r="OWL196" s="318"/>
      <c r="OWM196" s="381"/>
      <c r="OWN196" s="316"/>
      <c r="OWO196" s="316"/>
      <c r="OWP196" s="316"/>
      <c r="OWQ196" s="317"/>
      <c r="OWR196" s="381"/>
      <c r="OWS196" s="381"/>
      <c r="OWT196" s="381"/>
      <c r="OWU196" s="318"/>
      <c r="OWV196" s="318"/>
      <c r="OWW196" s="318"/>
      <c r="OWX196" s="381"/>
      <c r="OWY196" s="318"/>
      <c r="OWZ196" s="318"/>
      <c r="OXA196" s="318"/>
      <c r="OXB196" s="318"/>
      <c r="OXC196" s="381"/>
      <c r="OXD196" s="316"/>
      <c r="OXE196" s="316"/>
      <c r="OXF196" s="316"/>
      <c r="OXG196" s="317"/>
      <c r="OXH196" s="381"/>
      <c r="OXI196" s="381"/>
      <c r="OXJ196" s="381"/>
      <c r="OXK196" s="318"/>
      <c r="OXL196" s="318"/>
      <c r="OXM196" s="318"/>
      <c r="OXN196" s="381"/>
      <c r="OXO196" s="318"/>
      <c r="OXP196" s="318"/>
      <c r="OXQ196" s="318"/>
      <c r="OXR196" s="318"/>
      <c r="OXS196" s="381"/>
      <c r="OXT196" s="316"/>
      <c r="OXU196" s="316"/>
      <c r="OXV196" s="316"/>
      <c r="OXW196" s="317"/>
      <c r="OXX196" s="381"/>
      <c r="OXY196" s="381"/>
      <c r="OXZ196" s="381"/>
      <c r="OYA196" s="318"/>
      <c r="OYB196" s="318"/>
      <c r="OYC196" s="318"/>
      <c r="OYD196" s="381"/>
      <c r="OYE196" s="318"/>
      <c r="OYF196" s="318"/>
      <c r="OYG196" s="318"/>
      <c r="OYH196" s="318"/>
      <c r="OYI196" s="381"/>
      <c r="OYJ196" s="316"/>
      <c r="OYK196" s="316"/>
      <c r="OYL196" s="316"/>
      <c r="OYM196" s="317"/>
      <c r="OYN196" s="381"/>
      <c r="OYO196" s="381"/>
      <c r="OYP196" s="381"/>
      <c r="OYQ196" s="318"/>
      <c r="OYR196" s="318"/>
      <c r="OYS196" s="318"/>
      <c r="OYT196" s="381"/>
      <c r="OYU196" s="318"/>
      <c r="OYV196" s="318"/>
      <c r="OYW196" s="318"/>
      <c r="OYX196" s="318"/>
      <c r="OYY196" s="381"/>
      <c r="OYZ196" s="316"/>
      <c r="OZA196" s="316"/>
      <c r="OZB196" s="316"/>
      <c r="OZC196" s="317"/>
      <c r="OZD196" s="381"/>
      <c r="OZE196" s="381"/>
      <c r="OZF196" s="381"/>
      <c r="OZG196" s="318"/>
      <c r="OZH196" s="318"/>
      <c r="OZI196" s="318"/>
      <c r="OZJ196" s="381"/>
      <c r="OZK196" s="318"/>
      <c r="OZL196" s="318"/>
      <c r="OZM196" s="318"/>
      <c r="OZN196" s="318"/>
      <c r="OZO196" s="381"/>
      <c r="OZP196" s="316"/>
      <c r="OZQ196" s="316"/>
      <c r="OZR196" s="316"/>
      <c r="OZS196" s="317"/>
      <c r="OZT196" s="381"/>
      <c r="OZU196" s="381"/>
      <c r="OZV196" s="381"/>
      <c r="OZW196" s="318"/>
      <c r="OZX196" s="318"/>
      <c r="OZY196" s="318"/>
      <c r="OZZ196" s="381"/>
      <c r="PAA196" s="318"/>
      <c r="PAB196" s="318"/>
      <c r="PAC196" s="318"/>
      <c r="PAD196" s="318"/>
      <c r="PAE196" s="381"/>
      <c r="PAF196" s="316"/>
      <c r="PAG196" s="316"/>
      <c r="PAH196" s="316"/>
      <c r="PAI196" s="317"/>
      <c r="PAJ196" s="381"/>
      <c r="PAK196" s="381"/>
      <c r="PAL196" s="381"/>
      <c r="PAM196" s="318"/>
      <c r="PAN196" s="318"/>
      <c r="PAO196" s="318"/>
      <c r="PAP196" s="381"/>
      <c r="PAQ196" s="318"/>
      <c r="PAR196" s="318"/>
      <c r="PAS196" s="318"/>
      <c r="PAT196" s="318"/>
      <c r="PAU196" s="381"/>
      <c r="PAV196" s="316"/>
      <c r="PAW196" s="316"/>
      <c r="PAX196" s="316"/>
      <c r="PAY196" s="317"/>
      <c r="PAZ196" s="381"/>
      <c r="PBA196" s="381"/>
      <c r="PBB196" s="381"/>
      <c r="PBC196" s="318"/>
      <c r="PBD196" s="318"/>
      <c r="PBE196" s="318"/>
      <c r="PBF196" s="381"/>
      <c r="PBG196" s="318"/>
      <c r="PBH196" s="318"/>
      <c r="PBI196" s="318"/>
      <c r="PBJ196" s="318"/>
      <c r="PBK196" s="381"/>
      <c r="PBL196" s="316"/>
      <c r="PBM196" s="316"/>
      <c r="PBN196" s="316"/>
      <c r="PBO196" s="317"/>
      <c r="PBP196" s="381"/>
      <c r="PBQ196" s="381"/>
      <c r="PBR196" s="381"/>
      <c r="PBS196" s="318"/>
      <c r="PBT196" s="318"/>
      <c r="PBU196" s="318"/>
      <c r="PBV196" s="381"/>
      <c r="PBW196" s="318"/>
      <c r="PBX196" s="318"/>
      <c r="PBY196" s="318"/>
      <c r="PBZ196" s="318"/>
      <c r="PCA196" s="381"/>
      <c r="PCB196" s="316"/>
      <c r="PCC196" s="316"/>
      <c r="PCD196" s="316"/>
      <c r="PCE196" s="317"/>
      <c r="PCF196" s="381"/>
      <c r="PCG196" s="381"/>
      <c r="PCH196" s="381"/>
      <c r="PCI196" s="318"/>
      <c r="PCJ196" s="318"/>
      <c r="PCK196" s="318"/>
      <c r="PCL196" s="381"/>
      <c r="PCM196" s="318"/>
      <c r="PCN196" s="318"/>
      <c r="PCO196" s="318"/>
      <c r="PCP196" s="318"/>
      <c r="PCQ196" s="381"/>
      <c r="PCR196" s="316"/>
      <c r="PCS196" s="316"/>
      <c r="PCT196" s="316"/>
      <c r="PCU196" s="317"/>
      <c r="PCV196" s="381"/>
      <c r="PCW196" s="381"/>
      <c r="PCX196" s="381"/>
      <c r="PCY196" s="318"/>
      <c r="PCZ196" s="318"/>
      <c r="PDA196" s="318"/>
      <c r="PDB196" s="381"/>
      <c r="PDC196" s="318"/>
      <c r="PDD196" s="318"/>
      <c r="PDE196" s="318"/>
      <c r="PDF196" s="318"/>
      <c r="PDG196" s="381"/>
      <c r="PDH196" s="316"/>
      <c r="PDI196" s="316"/>
      <c r="PDJ196" s="316"/>
      <c r="PDK196" s="317"/>
      <c r="PDL196" s="381"/>
      <c r="PDM196" s="381"/>
      <c r="PDN196" s="381"/>
      <c r="PDO196" s="318"/>
      <c r="PDP196" s="318"/>
      <c r="PDQ196" s="318"/>
      <c r="PDR196" s="381"/>
      <c r="PDS196" s="318"/>
      <c r="PDT196" s="318"/>
      <c r="PDU196" s="318"/>
      <c r="PDV196" s="318"/>
      <c r="PDW196" s="381"/>
      <c r="PDX196" s="316"/>
      <c r="PDY196" s="316"/>
      <c r="PDZ196" s="316"/>
      <c r="PEA196" s="317"/>
      <c r="PEB196" s="381"/>
      <c r="PEC196" s="381"/>
      <c r="PED196" s="381"/>
      <c r="PEE196" s="318"/>
      <c r="PEF196" s="318"/>
      <c r="PEG196" s="318"/>
      <c r="PEH196" s="381"/>
      <c r="PEI196" s="318"/>
      <c r="PEJ196" s="318"/>
      <c r="PEK196" s="318"/>
      <c r="PEL196" s="318"/>
      <c r="PEM196" s="381"/>
      <c r="PEN196" s="316"/>
      <c r="PEO196" s="316"/>
      <c r="PEP196" s="316"/>
      <c r="PEQ196" s="317"/>
      <c r="PER196" s="381"/>
      <c r="PES196" s="381"/>
      <c r="PET196" s="381"/>
      <c r="PEU196" s="318"/>
      <c r="PEV196" s="318"/>
      <c r="PEW196" s="318"/>
      <c r="PEX196" s="381"/>
      <c r="PEY196" s="318"/>
      <c r="PEZ196" s="318"/>
      <c r="PFA196" s="318"/>
      <c r="PFB196" s="318"/>
      <c r="PFC196" s="381"/>
      <c r="PFD196" s="316"/>
      <c r="PFE196" s="316"/>
      <c r="PFF196" s="316"/>
      <c r="PFG196" s="317"/>
      <c r="PFH196" s="381"/>
      <c r="PFI196" s="381"/>
      <c r="PFJ196" s="381"/>
      <c r="PFK196" s="318"/>
      <c r="PFL196" s="318"/>
      <c r="PFM196" s="318"/>
      <c r="PFN196" s="381"/>
      <c r="PFO196" s="318"/>
      <c r="PFP196" s="318"/>
      <c r="PFQ196" s="318"/>
      <c r="PFR196" s="318"/>
      <c r="PFS196" s="381"/>
      <c r="PFT196" s="316"/>
      <c r="PFU196" s="316"/>
      <c r="PFV196" s="316"/>
      <c r="PFW196" s="317"/>
      <c r="PFX196" s="381"/>
      <c r="PFY196" s="381"/>
      <c r="PFZ196" s="381"/>
      <c r="PGA196" s="318"/>
      <c r="PGB196" s="318"/>
      <c r="PGC196" s="318"/>
      <c r="PGD196" s="381"/>
      <c r="PGE196" s="318"/>
      <c r="PGF196" s="318"/>
      <c r="PGG196" s="318"/>
      <c r="PGH196" s="318"/>
      <c r="PGI196" s="381"/>
      <c r="PGJ196" s="316"/>
      <c r="PGK196" s="316"/>
      <c r="PGL196" s="316"/>
      <c r="PGM196" s="317"/>
      <c r="PGN196" s="381"/>
      <c r="PGO196" s="381"/>
      <c r="PGP196" s="381"/>
      <c r="PGQ196" s="318"/>
      <c r="PGR196" s="318"/>
      <c r="PGS196" s="318"/>
      <c r="PGT196" s="381"/>
      <c r="PGU196" s="318"/>
      <c r="PGV196" s="318"/>
      <c r="PGW196" s="318"/>
      <c r="PGX196" s="318"/>
      <c r="PGY196" s="381"/>
      <c r="PGZ196" s="316"/>
      <c r="PHA196" s="316"/>
      <c r="PHB196" s="316"/>
      <c r="PHC196" s="317"/>
      <c r="PHD196" s="381"/>
      <c r="PHE196" s="381"/>
      <c r="PHF196" s="381"/>
      <c r="PHG196" s="318"/>
      <c r="PHH196" s="318"/>
      <c r="PHI196" s="318"/>
      <c r="PHJ196" s="381"/>
      <c r="PHK196" s="318"/>
      <c r="PHL196" s="318"/>
      <c r="PHM196" s="318"/>
      <c r="PHN196" s="318"/>
      <c r="PHO196" s="381"/>
      <c r="PHP196" s="316"/>
      <c r="PHQ196" s="316"/>
      <c r="PHR196" s="316"/>
      <c r="PHS196" s="317"/>
      <c r="PHT196" s="381"/>
      <c r="PHU196" s="381"/>
      <c r="PHV196" s="381"/>
      <c r="PHW196" s="318"/>
      <c r="PHX196" s="318"/>
      <c r="PHY196" s="318"/>
      <c r="PHZ196" s="381"/>
      <c r="PIA196" s="318"/>
      <c r="PIB196" s="318"/>
      <c r="PIC196" s="318"/>
      <c r="PID196" s="318"/>
      <c r="PIE196" s="381"/>
      <c r="PIF196" s="316"/>
      <c r="PIG196" s="316"/>
      <c r="PIH196" s="316"/>
      <c r="PII196" s="317"/>
      <c r="PIJ196" s="381"/>
      <c r="PIK196" s="381"/>
      <c r="PIL196" s="381"/>
      <c r="PIM196" s="318"/>
      <c r="PIN196" s="318"/>
      <c r="PIO196" s="318"/>
      <c r="PIP196" s="381"/>
      <c r="PIQ196" s="318"/>
      <c r="PIR196" s="318"/>
      <c r="PIS196" s="318"/>
      <c r="PIT196" s="318"/>
      <c r="PIU196" s="381"/>
      <c r="PIV196" s="316"/>
      <c r="PIW196" s="316"/>
      <c r="PIX196" s="316"/>
      <c r="PIY196" s="317"/>
      <c r="PIZ196" s="381"/>
      <c r="PJA196" s="381"/>
      <c r="PJB196" s="381"/>
      <c r="PJC196" s="318"/>
      <c r="PJD196" s="318"/>
      <c r="PJE196" s="318"/>
      <c r="PJF196" s="381"/>
      <c r="PJG196" s="318"/>
      <c r="PJH196" s="318"/>
      <c r="PJI196" s="318"/>
      <c r="PJJ196" s="318"/>
      <c r="PJK196" s="381"/>
      <c r="PJL196" s="316"/>
      <c r="PJM196" s="316"/>
      <c r="PJN196" s="316"/>
      <c r="PJO196" s="317"/>
      <c r="PJP196" s="381"/>
      <c r="PJQ196" s="381"/>
      <c r="PJR196" s="381"/>
      <c r="PJS196" s="318"/>
      <c r="PJT196" s="318"/>
      <c r="PJU196" s="318"/>
      <c r="PJV196" s="381"/>
      <c r="PJW196" s="318"/>
      <c r="PJX196" s="318"/>
      <c r="PJY196" s="318"/>
      <c r="PJZ196" s="318"/>
      <c r="PKA196" s="381"/>
      <c r="PKB196" s="316"/>
      <c r="PKC196" s="316"/>
      <c r="PKD196" s="316"/>
      <c r="PKE196" s="317"/>
      <c r="PKF196" s="381"/>
      <c r="PKG196" s="381"/>
      <c r="PKH196" s="381"/>
      <c r="PKI196" s="318"/>
      <c r="PKJ196" s="318"/>
      <c r="PKK196" s="318"/>
      <c r="PKL196" s="381"/>
      <c r="PKM196" s="318"/>
      <c r="PKN196" s="318"/>
      <c r="PKO196" s="318"/>
      <c r="PKP196" s="318"/>
      <c r="PKQ196" s="381"/>
      <c r="PKR196" s="316"/>
      <c r="PKS196" s="316"/>
      <c r="PKT196" s="316"/>
      <c r="PKU196" s="317"/>
      <c r="PKV196" s="381"/>
      <c r="PKW196" s="381"/>
      <c r="PKX196" s="381"/>
      <c r="PKY196" s="318"/>
      <c r="PKZ196" s="318"/>
      <c r="PLA196" s="318"/>
      <c r="PLB196" s="381"/>
      <c r="PLC196" s="318"/>
      <c r="PLD196" s="318"/>
      <c r="PLE196" s="318"/>
      <c r="PLF196" s="318"/>
      <c r="PLG196" s="381"/>
      <c r="PLH196" s="316"/>
      <c r="PLI196" s="316"/>
      <c r="PLJ196" s="316"/>
      <c r="PLK196" s="317"/>
      <c r="PLL196" s="381"/>
      <c r="PLM196" s="381"/>
      <c r="PLN196" s="381"/>
      <c r="PLO196" s="318"/>
      <c r="PLP196" s="318"/>
      <c r="PLQ196" s="318"/>
      <c r="PLR196" s="381"/>
      <c r="PLS196" s="318"/>
      <c r="PLT196" s="318"/>
      <c r="PLU196" s="318"/>
      <c r="PLV196" s="318"/>
      <c r="PLW196" s="381"/>
      <c r="PLX196" s="316"/>
      <c r="PLY196" s="316"/>
      <c r="PLZ196" s="316"/>
      <c r="PMA196" s="317"/>
      <c r="PMB196" s="381"/>
      <c r="PMC196" s="381"/>
      <c r="PMD196" s="381"/>
      <c r="PME196" s="318"/>
      <c r="PMF196" s="318"/>
      <c r="PMG196" s="318"/>
      <c r="PMH196" s="381"/>
      <c r="PMI196" s="318"/>
      <c r="PMJ196" s="318"/>
      <c r="PMK196" s="318"/>
      <c r="PML196" s="318"/>
      <c r="PMM196" s="381"/>
      <c r="PMN196" s="316"/>
      <c r="PMO196" s="316"/>
      <c r="PMP196" s="316"/>
      <c r="PMQ196" s="317"/>
      <c r="PMR196" s="381"/>
      <c r="PMS196" s="381"/>
      <c r="PMT196" s="381"/>
      <c r="PMU196" s="318"/>
      <c r="PMV196" s="318"/>
      <c r="PMW196" s="318"/>
      <c r="PMX196" s="381"/>
      <c r="PMY196" s="318"/>
      <c r="PMZ196" s="318"/>
      <c r="PNA196" s="318"/>
      <c r="PNB196" s="318"/>
      <c r="PNC196" s="381"/>
      <c r="PND196" s="316"/>
      <c r="PNE196" s="316"/>
      <c r="PNF196" s="316"/>
      <c r="PNG196" s="317"/>
      <c r="PNH196" s="381"/>
      <c r="PNI196" s="381"/>
      <c r="PNJ196" s="381"/>
      <c r="PNK196" s="318"/>
      <c r="PNL196" s="318"/>
      <c r="PNM196" s="318"/>
      <c r="PNN196" s="381"/>
      <c r="PNO196" s="318"/>
      <c r="PNP196" s="318"/>
      <c r="PNQ196" s="318"/>
      <c r="PNR196" s="318"/>
      <c r="PNS196" s="381"/>
      <c r="PNT196" s="316"/>
      <c r="PNU196" s="316"/>
      <c r="PNV196" s="316"/>
      <c r="PNW196" s="317"/>
      <c r="PNX196" s="381"/>
      <c r="PNY196" s="381"/>
      <c r="PNZ196" s="381"/>
      <c r="POA196" s="318"/>
      <c r="POB196" s="318"/>
      <c r="POC196" s="318"/>
      <c r="POD196" s="381"/>
      <c r="POE196" s="318"/>
      <c r="POF196" s="318"/>
      <c r="POG196" s="318"/>
      <c r="POH196" s="318"/>
      <c r="POI196" s="381"/>
      <c r="POJ196" s="316"/>
      <c r="POK196" s="316"/>
      <c r="POL196" s="316"/>
      <c r="POM196" s="317"/>
      <c r="PON196" s="381"/>
      <c r="POO196" s="381"/>
      <c r="POP196" s="381"/>
      <c r="POQ196" s="318"/>
      <c r="POR196" s="318"/>
      <c r="POS196" s="318"/>
      <c r="POT196" s="381"/>
      <c r="POU196" s="318"/>
      <c r="POV196" s="318"/>
      <c r="POW196" s="318"/>
      <c r="POX196" s="318"/>
      <c r="POY196" s="381"/>
      <c r="POZ196" s="316"/>
      <c r="PPA196" s="316"/>
      <c r="PPB196" s="316"/>
      <c r="PPC196" s="317"/>
      <c r="PPD196" s="381"/>
      <c r="PPE196" s="381"/>
      <c r="PPF196" s="381"/>
      <c r="PPG196" s="318"/>
      <c r="PPH196" s="318"/>
      <c r="PPI196" s="318"/>
      <c r="PPJ196" s="381"/>
      <c r="PPK196" s="318"/>
      <c r="PPL196" s="318"/>
      <c r="PPM196" s="318"/>
      <c r="PPN196" s="318"/>
      <c r="PPO196" s="381"/>
      <c r="PPP196" s="316"/>
      <c r="PPQ196" s="316"/>
      <c r="PPR196" s="316"/>
      <c r="PPS196" s="317"/>
      <c r="PPT196" s="381"/>
      <c r="PPU196" s="381"/>
      <c r="PPV196" s="381"/>
      <c r="PPW196" s="318"/>
      <c r="PPX196" s="318"/>
      <c r="PPY196" s="318"/>
      <c r="PPZ196" s="381"/>
      <c r="PQA196" s="318"/>
      <c r="PQB196" s="318"/>
      <c r="PQC196" s="318"/>
      <c r="PQD196" s="318"/>
      <c r="PQE196" s="381"/>
      <c r="PQF196" s="316"/>
      <c r="PQG196" s="316"/>
      <c r="PQH196" s="316"/>
      <c r="PQI196" s="317"/>
      <c r="PQJ196" s="381"/>
      <c r="PQK196" s="381"/>
      <c r="PQL196" s="381"/>
      <c r="PQM196" s="318"/>
      <c r="PQN196" s="318"/>
      <c r="PQO196" s="318"/>
      <c r="PQP196" s="381"/>
      <c r="PQQ196" s="318"/>
      <c r="PQR196" s="318"/>
      <c r="PQS196" s="318"/>
      <c r="PQT196" s="318"/>
      <c r="PQU196" s="381"/>
      <c r="PQV196" s="316"/>
      <c r="PQW196" s="316"/>
      <c r="PQX196" s="316"/>
      <c r="PQY196" s="317"/>
      <c r="PQZ196" s="381"/>
      <c r="PRA196" s="381"/>
      <c r="PRB196" s="381"/>
      <c r="PRC196" s="318"/>
      <c r="PRD196" s="318"/>
      <c r="PRE196" s="318"/>
      <c r="PRF196" s="381"/>
      <c r="PRG196" s="318"/>
      <c r="PRH196" s="318"/>
      <c r="PRI196" s="318"/>
      <c r="PRJ196" s="318"/>
      <c r="PRK196" s="381"/>
      <c r="PRL196" s="316"/>
      <c r="PRM196" s="316"/>
      <c r="PRN196" s="316"/>
      <c r="PRO196" s="317"/>
      <c r="PRP196" s="381"/>
      <c r="PRQ196" s="381"/>
      <c r="PRR196" s="381"/>
      <c r="PRS196" s="318"/>
      <c r="PRT196" s="318"/>
      <c r="PRU196" s="318"/>
      <c r="PRV196" s="381"/>
      <c r="PRW196" s="318"/>
      <c r="PRX196" s="318"/>
      <c r="PRY196" s="318"/>
      <c r="PRZ196" s="318"/>
      <c r="PSA196" s="381"/>
      <c r="PSB196" s="316"/>
      <c r="PSC196" s="316"/>
      <c r="PSD196" s="316"/>
      <c r="PSE196" s="317"/>
      <c r="PSF196" s="381"/>
      <c r="PSG196" s="381"/>
      <c r="PSH196" s="381"/>
      <c r="PSI196" s="318"/>
      <c r="PSJ196" s="318"/>
      <c r="PSK196" s="318"/>
      <c r="PSL196" s="381"/>
      <c r="PSM196" s="318"/>
      <c r="PSN196" s="318"/>
      <c r="PSO196" s="318"/>
      <c r="PSP196" s="318"/>
      <c r="PSQ196" s="381"/>
      <c r="PSR196" s="316"/>
      <c r="PSS196" s="316"/>
      <c r="PST196" s="316"/>
      <c r="PSU196" s="317"/>
      <c r="PSV196" s="381"/>
      <c r="PSW196" s="381"/>
      <c r="PSX196" s="381"/>
      <c r="PSY196" s="318"/>
      <c r="PSZ196" s="318"/>
      <c r="PTA196" s="318"/>
      <c r="PTB196" s="381"/>
      <c r="PTC196" s="318"/>
      <c r="PTD196" s="318"/>
      <c r="PTE196" s="318"/>
      <c r="PTF196" s="318"/>
      <c r="PTG196" s="381"/>
      <c r="PTH196" s="316"/>
      <c r="PTI196" s="316"/>
      <c r="PTJ196" s="316"/>
      <c r="PTK196" s="317"/>
      <c r="PTL196" s="381"/>
      <c r="PTM196" s="381"/>
      <c r="PTN196" s="381"/>
      <c r="PTO196" s="318"/>
      <c r="PTP196" s="318"/>
      <c r="PTQ196" s="318"/>
      <c r="PTR196" s="381"/>
      <c r="PTS196" s="318"/>
      <c r="PTT196" s="318"/>
      <c r="PTU196" s="318"/>
      <c r="PTV196" s="318"/>
      <c r="PTW196" s="381"/>
      <c r="PTX196" s="316"/>
      <c r="PTY196" s="316"/>
      <c r="PTZ196" s="316"/>
      <c r="PUA196" s="317"/>
      <c r="PUB196" s="381"/>
      <c r="PUC196" s="381"/>
      <c r="PUD196" s="381"/>
      <c r="PUE196" s="318"/>
      <c r="PUF196" s="318"/>
      <c r="PUG196" s="318"/>
      <c r="PUH196" s="381"/>
      <c r="PUI196" s="318"/>
      <c r="PUJ196" s="318"/>
      <c r="PUK196" s="318"/>
      <c r="PUL196" s="318"/>
      <c r="PUM196" s="381"/>
      <c r="PUN196" s="316"/>
      <c r="PUO196" s="316"/>
      <c r="PUP196" s="316"/>
      <c r="PUQ196" s="317"/>
      <c r="PUR196" s="381"/>
      <c r="PUS196" s="381"/>
      <c r="PUT196" s="381"/>
      <c r="PUU196" s="318"/>
      <c r="PUV196" s="318"/>
      <c r="PUW196" s="318"/>
      <c r="PUX196" s="381"/>
      <c r="PUY196" s="318"/>
      <c r="PUZ196" s="318"/>
      <c r="PVA196" s="318"/>
      <c r="PVB196" s="318"/>
      <c r="PVC196" s="381"/>
      <c r="PVD196" s="316"/>
      <c r="PVE196" s="316"/>
      <c r="PVF196" s="316"/>
      <c r="PVG196" s="317"/>
      <c r="PVH196" s="381"/>
      <c r="PVI196" s="381"/>
      <c r="PVJ196" s="381"/>
      <c r="PVK196" s="318"/>
      <c r="PVL196" s="318"/>
      <c r="PVM196" s="318"/>
      <c r="PVN196" s="381"/>
      <c r="PVO196" s="318"/>
      <c r="PVP196" s="318"/>
      <c r="PVQ196" s="318"/>
      <c r="PVR196" s="318"/>
      <c r="PVS196" s="381"/>
      <c r="PVT196" s="316"/>
      <c r="PVU196" s="316"/>
      <c r="PVV196" s="316"/>
      <c r="PVW196" s="317"/>
      <c r="PVX196" s="381"/>
      <c r="PVY196" s="381"/>
      <c r="PVZ196" s="381"/>
      <c r="PWA196" s="318"/>
      <c r="PWB196" s="318"/>
      <c r="PWC196" s="318"/>
      <c r="PWD196" s="381"/>
      <c r="PWE196" s="318"/>
      <c r="PWF196" s="318"/>
      <c r="PWG196" s="318"/>
      <c r="PWH196" s="318"/>
      <c r="PWI196" s="381"/>
      <c r="PWJ196" s="316"/>
      <c r="PWK196" s="316"/>
      <c r="PWL196" s="316"/>
      <c r="PWM196" s="317"/>
      <c r="PWN196" s="381"/>
      <c r="PWO196" s="381"/>
      <c r="PWP196" s="381"/>
      <c r="PWQ196" s="318"/>
      <c r="PWR196" s="318"/>
      <c r="PWS196" s="318"/>
      <c r="PWT196" s="381"/>
      <c r="PWU196" s="318"/>
      <c r="PWV196" s="318"/>
      <c r="PWW196" s="318"/>
      <c r="PWX196" s="318"/>
      <c r="PWY196" s="381"/>
      <c r="PWZ196" s="316"/>
      <c r="PXA196" s="316"/>
      <c r="PXB196" s="316"/>
      <c r="PXC196" s="317"/>
      <c r="PXD196" s="381"/>
      <c r="PXE196" s="381"/>
      <c r="PXF196" s="381"/>
      <c r="PXG196" s="318"/>
      <c r="PXH196" s="318"/>
      <c r="PXI196" s="318"/>
      <c r="PXJ196" s="381"/>
      <c r="PXK196" s="318"/>
      <c r="PXL196" s="318"/>
      <c r="PXM196" s="318"/>
      <c r="PXN196" s="318"/>
      <c r="PXO196" s="381"/>
      <c r="PXP196" s="316"/>
      <c r="PXQ196" s="316"/>
      <c r="PXR196" s="316"/>
      <c r="PXS196" s="317"/>
      <c r="PXT196" s="381"/>
      <c r="PXU196" s="381"/>
      <c r="PXV196" s="381"/>
      <c r="PXW196" s="318"/>
      <c r="PXX196" s="318"/>
      <c r="PXY196" s="318"/>
      <c r="PXZ196" s="381"/>
      <c r="PYA196" s="318"/>
      <c r="PYB196" s="318"/>
      <c r="PYC196" s="318"/>
      <c r="PYD196" s="318"/>
      <c r="PYE196" s="381"/>
      <c r="PYF196" s="316"/>
      <c r="PYG196" s="316"/>
      <c r="PYH196" s="316"/>
      <c r="PYI196" s="317"/>
      <c r="PYJ196" s="381"/>
      <c r="PYK196" s="381"/>
      <c r="PYL196" s="381"/>
      <c r="PYM196" s="318"/>
      <c r="PYN196" s="318"/>
      <c r="PYO196" s="318"/>
      <c r="PYP196" s="381"/>
      <c r="PYQ196" s="318"/>
      <c r="PYR196" s="318"/>
      <c r="PYS196" s="318"/>
      <c r="PYT196" s="318"/>
      <c r="PYU196" s="381"/>
      <c r="PYV196" s="316"/>
      <c r="PYW196" s="316"/>
      <c r="PYX196" s="316"/>
      <c r="PYY196" s="317"/>
      <c r="PYZ196" s="381"/>
      <c r="PZA196" s="381"/>
      <c r="PZB196" s="381"/>
      <c r="PZC196" s="318"/>
      <c r="PZD196" s="318"/>
      <c r="PZE196" s="318"/>
      <c r="PZF196" s="381"/>
      <c r="PZG196" s="318"/>
      <c r="PZH196" s="318"/>
      <c r="PZI196" s="318"/>
      <c r="PZJ196" s="318"/>
      <c r="PZK196" s="381"/>
      <c r="PZL196" s="316"/>
      <c r="PZM196" s="316"/>
      <c r="PZN196" s="316"/>
      <c r="PZO196" s="317"/>
      <c r="PZP196" s="381"/>
      <c r="PZQ196" s="381"/>
      <c r="PZR196" s="381"/>
      <c r="PZS196" s="318"/>
      <c r="PZT196" s="318"/>
      <c r="PZU196" s="318"/>
      <c r="PZV196" s="381"/>
      <c r="PZW196" s="318"/>
      <c r="PZX196" s="318"/>
      <c r="PZY196" s="318"/>
      <c r="PZZ196" s="318"/>
      <c r="QAA196" s="381"/>
      <c r="QAB196" s="316"/>
      <c r="QAC196" s="316"/>
      <c r="QAD196" s="316"/>
      <c r="QAE196" s="317"/>
      <c r="QAF196" s="381"/>
      <c r="QAG196" s="381"/>
      <c r="QAH196" s="381"/>
      <c r="QAI196" s="318"/>
      <c r="QAJ196" s="318"/>
      <c r="QAK196" s="318"/>
      <c r="QAL196" s="381"/>
      <c r="QAM196" s="318"/>
      <c r="QAN196" s="318"/>
      <c r="QAO196" s="318"/>
      <c r="QAP196" s="318"/>
      <c r="QAQ196" s="381"/>
      <c r="QAR196" s="316"/>
      <c r="QAS196" s="316"/>
      <c r="QAT196" s="316"/>
      <c r="QAU196" s="317"/>
      <c r="QAV196" s="381"/>
      <c r="QAW196" s="381"/>
      <c r="QAX196" s="381"/>
      <c r="QAY196" s="318"/>
      <c r="QAZ196" s="318"/>
      <c r="QBA196" s="318"/>
      <c r="QBB196" s="381"/>
      <c r="QBC196" s="318"/>
      <c r="QBD196" s="318"/>
      <c r="QBE196" s="318"/>
      <c r="QBF196" s="318"/>
      <c r="QBG196" s="381"/>
      <c r="QBH196" s="316"/>
      <c r="QBI196" s="316"/>
      <c r="QBJ196" s="316"/>
      <c r="QBK196" s="317"/>
      <c r="QBL196" s="381"/>
      <c r="QBM196" s="381"/>
      <c r="QBN196" s="381"/>
      <c r="QBO196" s="318"/>
      <c r="QBP196" s="318"/>
      <c r="QBQ196" s="318"/>
      <c r="QBR196" s="381"/>
      <c r="QBS196" s="318"/>
      <c r="QBT196" s="318"/>
      <c r="QBU196" s="318"/>
      <c r="QBV196" s="318"/>
      <c r="QBW196" s="381"/>
      <c r="QBX196" s="316"/>
      <c r="QBY196" s="316"/>
      <c r="QBZ196" s="316"/>
      <c r="QCA196" s="317"/>
      <c r="QCB196" s="381"/>
      <c r="QCC196" s="381"/>
      <c r="QCD196" s="381"/>
      <c r="QCE196" s="318"/>
      <c r="QCF196" s="318"/>
      <c r="QCG196" s="318"/>
      <c r="QCH196" s="381"/>
      <c r="QCI196" s="318"/>
      <c r="QCJ196" s="318"/>
      <c r="QCK196" s="318"/>
      <c r="QCL196" s="318"/>
      <c r="QCM196" s="381"/>
      <c r="QCN196" s="316"/>
      <c r="QCO196" s="316"/>
      <c r="QCP196" s="316"/>
      <c r="QCQ196" s="317"/>
      <c r="QCR196" s="381"/>
      <c r="QCS196" s="381"/>
      <c r="QCT196" s="381"/>
      <c r="QCU196" s="318"/>
      <c r="QCV196" s="318"/>
      <c r="QCW196" s="318"/>
      <c r="QCX196" s="381"/>
      <c r="QCY196" s="318"/>
      <c r="QCZ196" s="318"/>
      <c r="QDA196" s="318"/>
      <c r="QDB196" s="318"/>
      <c r="QDC196" s="381"/>
      <c r="QDD196" s="316"/>
      <c r="QDE196" s="316"/>
      <c r="QDF196" s="316"/>
      <c r="QDG196" s="317"/>
      <c r="QDH196" s="381"/>
      <c r="QDI196" s="381"/>
      <c r="QDJ196" s="381"/>
      <c r="QDK196" s="318"/>
      <c r="QDL196" s="318"/>
      <c r="QDM196" s="318"/>
      <c r="QDN196" s="381"/>
      <c r="QDO196" s="318"/>
      <c r="QDP196" s="318"/>
      <c r="QDQ196" s="318"/>
      <c r="QDR196" s="318"/>
      <c r="QDS196" s="381"/>
      <c r="QDT196" s="316"/>
      <c r="QDU196" s="316"/>
      <c r="QDV196" s="316"/>
      <c r="QDW196" s="317"/>
      <c r="QDX196" s="381"/>
      <c r="QDY196" s="381"/>
      <c r="QDZ196" s="381"/>
      <c r="QEA196" s="318"/>
      <c r="QEB196" s="318"/>
      <c r="QEC196" s="318"/>
      <c r="QED196" s="381"/>
      <c r="QEE196" s="318"/>
      <c r="QEF196" s="318"/>
      <c r="QEG196" s="318"/>
      <c r="QEH196" s="318"/>
      <c r="QEI196" s="381"/>
      <c r="QEJ196" s="316"/>
      <c r="QEK196" s="316"/>
      <c r="QEL196" s="316"/>
      <c r="QEM196" s="317"/>
      <c r="QEN196" s="381"/>
      <c r="QEO196" s="381"/>
      <c r="QEP196" s="381"/>
      <c r="QEQ196" s="318"/>
      <c r="QER196" s="318"/>
      <c r="QES196" s="318"/>
      <c r="QET196" s="381"/>
      <c r="QEU196" s="318"/>
      <c r="QEV196" s="318"/>
      <c r="QEW196" s="318"/>
      <c r="QEX196" s="318"/>
      <c r="QEY196" s="381"/>
      <c r="QEZ196" s="316"/>
      <c r="QFA196" s="316"/>
      <c r="QFB196" s="316"/>
      <c r="QFC196" s="317"/>
      <c r="QFD196" s="381"/>
      <c r="QFE196" s="381"/>
      <c r="QFF196" s="381"/>
      <c r="QFG196" s="318"/>
      <c r="QFH196" s="318"/>
      <c r="QFI196" s="318"/>
      <c r="QFJ196" s="381"/>
      <c r="QFK196" s="318"/>
      <c r="QFL196" s="318"/>
      <c r="QFM196" s="318"/>
      <c r="QFN196" s="318"/>
      <c r="QFO196" s="381"/>
      <c r="QFP196" s="316"/>
      <c r="QFQ196" s="316"/>
      <c r="QFR196" s="316"/>
      <c r="QFS196" s="317"/>
      <c r="QFT196" s="381"/>
      <c r="QFU196" s="381"/>
      <c r="QFV196" s="381"/>
      <c r="QFW196" s="318"/>
      <c r="QFX196" s="318"/>
      <c r="QFY196" s="318"/>
      <c r="QFZ196" s="381"/>
      <c r="QGA196" s="318"/>
      <c r="QGB196" s="318"/>
      <c r="QGC196" s="318"/>
      <c r="QGD196" s="318"/>
      <c r="QGE196" s="381"/>
      <c r="QGF196" s="316"/>
      <c r="QGG196" s="316"/>
      <c r="QGH196" s="316"/>
      <c r="QGI196" s="317"/>
      <c r="QGJ196" s="381"/>
      <c r="QGK196" s="381"/>
      <c r="QGL196" s="381"/>
      <c r="QGM196" s="318"/>
      <c r="QGN196" s="318"/>
      <c r="QGO196" s="318"/>
      <c r="QGP196" s="381"/>
      <c r="QGQ196" s="318"/>
      <c r="QGR196" s="318"/>
      <c r="QGS196" s="318"/>
      <c r="QGT196" s="318"/>
      <c r="QGU196" s="381"/>
      <c r="QGV196" s="316"/>
      <c r="QGW196" s="316"/>
      <c r="QGX196" s="316"/>
      <c r="QGY196" s="317"/>
      <c r="QGZ196" s="381"/>
      <c r="QHA196" s="381"/>
      <c r="QHB196" s="381"/>
      <c r="QHC196" s="318"/>
      <c r="QHD196" s="318"/>
      <c r="QHE196" s="318"/>
      <c r="QHF196" s="381"/>
      <c r="QHG196" s="318"/>
      <c r="QHH196" s="318"/>
      <c r="QHI196" s="318"/>
      <c r="QHJ196" s="318"/>
      <c r="QHK196" s="381"/>
      <c r="QHL196" s="316"/>
      <c r="QHM196" s="316"/>
      <c r="QHN196" s="316"/>
      <c r="QHO196" s="317"/>
      <c r="QHP196" s="381"/>
      <c r="QHQ196" s="381"/>
      <c r="QHR196" s="381"/>
      <c r="QHS196" s="318"/>
      <c r="QHT196" s="318"/>
      <c r="QHU196" s="318"/>
      <c r="QHV196" s="381"/>
      <c r="QHW196" s="318"/>
      <c r="QHX196" s="318"/>
      <c r="QHY196" s="318"/>
      <c r="QHZ196" s="318"/>
      <c r="QIA196" s="381"/>
      <c r="QIB196" s="316"/>
      <c r="QIC196" s="316"/>
      <c r="QID196" s="316"/>
      <c r="QIE196" s="317"/>
      <c r="QIF196" s="381"/>
      <c r="QIG196" s="381"/>
      <c r="QIH196" s="381"/>
      <c r="QII196" s="318"/>
      <c r="QIJ196" s="318"/>
      <c r="QIK196" s="318"/>
      <c r="QIL196" s="381"/>
      <c r="QIM196" s="318"/>
      <c r="QIN196" s="318"/>
      <c r="QIO196" s="318"/>
      <c r="QIP196" s="318"/>
      <c r="QIQ196" s="381"/>
      <c r="QIR196" s="316"/>
      <c r="QIS196" s="316"/>
      <c r="QIT196" s="316"/>
      <c r="QIU196" s="317"/>
      <c r="QIV196" s="381"/>
      <c r="QIW196" s="381"/>
      <c r="QIX196" s="381"/>
      <c r="QIY196" s="318"/>
      <c r="QIZ196" s="318"/>
      <c r="QJA196" s="318"/>
      <c r="QJB196" s="381"/>
      <c r="QJC196" s="318"/>
      <c r="QJD196" s="318"/>
      <c r="QJE196" s="318"/>
      <c r="QJF196" s="318"/>
      <c r="QJG196" s="381"/>
      <c r="QJH196" s="316"/>
      <c r="QJI196" s="316"/>
      <c r="QJJ196" s="316"/>
      <c r="QJK196" s="317"/>
      <c r="QJL196" s="381"/>
      <c r="QJM196" s="381"/>
      <c r="QJN196" s="381"/>
      <c r="QJO196" s="318"/>
      <c r="QJP196" s="318"/>
      <c r="QJQ196" s="318"/>
      <c r="QJR196" s="381"/>
      <c r="QJS196" s="318"/>
      <c r="QJT196" s="318"/>
      <c r="QJU196" s="318"/>
      <c r="QJV196" s="318"/>
      <c r="QJW196" s="381"/>
      <c r="QJX196" s="316"/>
      <c r="QJY196" s="316"/>
      <c r="QJZ196" s="316"/>
      <c r="QKA196" s="317"/>
      <c r="QKB196" s="381"/>
      <c r="QKC196" s="381"/>
      <c r="QKD196" s="381"/>
      <c r="QKE196" s="318"/>
      <c r="QKF196" s="318"/>
      <c r="QKG196" s="318"/>
      <c r="QKH196" s="381"/>
      <c r="QKI196" s="318"/>
      <c r="QKJ196" s="318"/>
      <c r="QKK196" s="318"/>
      <c r="QKL196" s="318"/>
      <c r="QKM196" s="381"/>
      <c r="QKN196" s="316"/>
      <c r="QKO196" s="316"/>
      <c r="QKP196" s="316"/>
      <c r="QKQ196" s="317"/>
      <c r="QKR196" s="381"/>
      <c r="QKS196" s="381"/>
      <c r="QKT196" s="381"/>
      <c r="QKU196" s="318"/>
      <c r="QKV196" s="318"/>
      <c r="QKW196" s="318"/>
      <c r="QKX196" s="381"/>
      <c r="QKY196" s="318"/>
      <c r="QKZ196" s="318"/>
      <c r="QLA196" s="318"/>
      <c r="QLB196" s="318"/>
      <c r="QLC196" s="381"/>
      <c r="QLD196" s="316"/>
      <c r="QLE196" s="316"/>
      <c r="QLF196" s="316"/>
      <c r="QLG196" s="317"/>
      <c r="QLH196" s="381"/>
      <c r="QLI196" s="381"/>
      <c r="QLJ196" s="381"/>
      <c r="QLK196" s="318"/>
      <c r="QLL196" s="318"/>
      <c r="QLM196" s="318"/>
      <c r="QLN196" s="381"/>
      <c r="QLO196" s="318"/>
      <c r="QLP196" s="318"/>
      <c r="QLQ196" s="318"/>
      <c r="QLR196" s="318"/>
      <c r="QLS196" s="381"/>
      <c r="QLT196" s="316"/>
      <c r="QLU196" s="316"/>
      <c r="QLV196" s="316"/>
      <c r="QLW196" s="317"/>
      <c r="QLX196" s="381"/>
      <c r="QLY196" s="381"/>
      <c r="QLZ196" s="381"/>
      <c r="QMA196" s="318"/>
      <c r="QMB196" s="318"/>
      <c r="QMC196" s="318"/>
      <c r="QMD196" s="381"/>
      <c r="QME196" s="318"/>
      <c r="QMF196" s="318"/>
      <c r="QMG196" s="318"/>
      <c r="QMH196" s="318"/>
      <c r="QMI196" s="381"/>
      <c r="QMJ196" s="316"/>
      <c r="QMK196" s="316"/>
      <c r="QML196" s="316"/>
      <c r="QMM196" s="317"/>
      <c r="QMN196" s="381"/>
      <c r="QMO196" s="381"/>
      <c r="QMP196" s="381"/>
      <c r="QMQ196" s="318"/>
      <c r="QMR196" s="318"/>
      <c r="QMS196" s="318"/>
      <c r="QMT196" s="381"/>
      <c r="QMU196" s="318"/>
      <c r="QMV196" s="318"/>
      <c r="QMW196" s="318"/>
      <c r="QMX196" s="318"/>
      <c r="QMY196" s="381"/>
      <c r="QMZ196" s="316"/>
      <c r="QNA196" s="316"/>
      <c r="QNB196" s="316"/>
      <c r="QNC196" s="317"/>
      <c r="QND196" s="381"/>
      <c r="QNE196" s="381"/>
      <c r="QNF196" s="381"/>
      <c r="QNG196" s="318"/>
      <c r="QNH196" s="318"/>
      <c r="QNI196" s="318"/>
      <c r="QNJ196" s="381"/>
      <c r="QNK196" s="318"/>
      <c r="QNL196" s="318"/>
      <c r="QNM196" s="318"/>
      <c r="QNN196" s="318"/>
      <c r="QNO196" s="381"/>
      <c r="QNP196" s="316"/>
      <c r="QNQ196" s="316"/>
      <c r="QNR196" s="316"/>
      <c r="QNS196" s="317"/>
      <c r="QNT196" s="381"/>
      <c r="QNU196" s="381"/>
      <c r="QNV196" s="381"/>
      <c r="QNW196" s="318"/>
      <c r="QNX196" s="318"/>
      <c r="QNY196" s="318"/>
      <c r="QNZ196" s="381"/>
      <c r="QOA196" s="318"/>
      <c r="QOB196" s="318"/>
      <c r="QOC196" s="318"/>
      <c r="QOD196" s="318"/>
      <c r="QOE196" s="381"/>
      <c r="QOF196" s="316"/>
      <c r="QOG196" s="316"/>
      <c r="QOH196" s="316"/>
      <c r="QOI196" s="317"/>
      <c r="QOJ196" s="381"/>
      <c r="QOK196" s="381"/>
      <c r="QOL196" s="381"/>
      <c r="QOM196" s="318"/>
      <c r="QON196" s="318"/>
      <c r="QOO196" s="318"/>
      <c r="QOP196" s="381"/>
      <c r="QOQ196" s="318"/>
      <c r="QOR196" s="318"/>
      <c r="QOS196" s="318"/>
      <c r="QOT196" s="318"/>
      <c r="QOU196" s="381"/>
      <c r="QOV196" s="316"/>
      <c r="QOW196" s="316"/>
      <c r="QOX196" s="316"/>
      <c r="QOY196" s="317"/>
      <c r="QOZ196" s="381"/>
      <c r="QPA196" s="381"/>
      <c r="QPB196" s="381"/>
      <c r="QPC196" s="318"/>
      <c r="QPD196" s="318"/>
      <c r="QPE196" s="318"/>
      <c r="QPF196" s="381"/>
      <c r="QPG196" s="318"/>
      <c r="QPH196" s="318"/>
      <c r="QPI196" s="318"/>
      <c r="QPJ196" s="318"/>
      <c r="QPK196" s="381"/>
      <c r="QPL196" s="316"/>
      <c r="QPM196" s="316"/>
      <c r="QPN196" s="316"/>
      <c r="QPO196" s="317"/>
      <c r="QPP196" s="381"/>
      <c r="QPQ196" s="381"/>
      <c r="QPR196" s="381"/>
      <c r="QPS196" s="318"/>
      <c r="QPT196" s="318"/>
      <c r="QPU196" s="318"/>
      <c r="QPV196" s="381"/>
      <c r="QPW196" s="318"/>
      <c r="QPX196" s="318"/>
      <c r="QPY196" s="318"/>
      <c r="QPZ196" s="318"/>
      <c r="QQA196" s="381"/>
      <c r="QQB196" s="316"/>
      <c r="QQC196" s="316"/>
      <c r="QQD196" s="316"/>
      <c r="QQE196" s="317"/>
      <c r="QQF196" s="381"/>
      <c r="QQG196" s="381"/>
      <c r="QQH196" s="381"/>
      <c r="QQI196" s="318"/>
      <c r="QQJ196" s="318"/>
      <c r="QQK196" s="318"/>
      <c r="QQL196" s="381"/>
      <c r="QQM196" s="318"/>
      <c r="QQN196" s="318"/>
      <c r="QQO196" s="318"/>
      <c r="QQP196" s="318"/>
      <c r="QQQ196" s="381"/>
      <c r="QQR196" s="316"/>
      <c r="QQS196" s="316"/>
      <c r="QQT196" s="316"/>
      <c r="QQU196" s="317"/>
      <c r="QQV196" s="381"/>
      <c r="QQW196" s="381"/>
      <c r="QQX196" s="381"/>
      <c r="QQY196" s="318"/>
      <c r="QQZ196" s="318"/>
      <c r="QRA196" s="318"/>
      <c r="QRB196" s="381"/>
      <c r="QRC196" s="318"/>
      <c r="QRD196" s="318"/>
      <c r="QRE196" s="318"/>
      <c r="QRF196" s="318"/>
      <c r="QRG196" s="381"/>
      <c r="QRH196" s="316"/>
      <c r="QRI196" s="316"/>
      <c r="QRJ196" s="316"/>
      <c r="QRK196" s="317"/>
      <c r="QRL196" s="381"/>
      <c r="QRM196" s="381"/>
      <c r="QRN196" s="381"/>
      <c r="QRO196" s="318"/>
      <c r="QRP196" s="318"/>
      <c r="QRQ196" s="318"/>
      <c r="QRR196" s="381"/>
      <c r="QRS196" s="318"/>
      <c r="QRT196" s="318"/>
      <c r="QRU196" s="318"/>
      <c r="QRV196" s="318"/>
      <c r="QRW196" s="381"/>
      <c r="QRX196" s="316"/>
      <c r="QRY196" s="316"/>
      <c r="QRZ196" s="316"/>
      <c r="QSA196" s="317"/>
      <c r="QSB196" s="381"/>
      <c r="QSC196" s="381"/>
      <c r="QSD196" s="381"/>
      <c r="QSE196" s="318"/>
      <c r="QSF196" s="318"/>
      <c r="QSG196" s="318"/>
      <c r="QSH196" s="381"/>
      <c r="QSI196" s="318"/>
      <c r="QSJ196" s="318"/>
      <c r="QSK196" s="318"/>
      <c r="QSL196" s="318"/>
      <c r="QSM196" s="381"/>
      <c r="QSN196" s="316"/>
      <c r="QSO196" s="316"/>
      <c r="QSP196" s="316"/>
      <c r="QSQ196" s="317"/>
      <c r="QSR196" s="381"/>
      <c r="QSS196" s="381"/>
      <c r="QST196" s="381"/>
      <c r="QSU196" s="318"/>
      <c r="QSV196" s="318"/>
      <c r="QSW196" s="318"/>
      <c r="QSX196" s="381"/>
      <c r="QSY196" s="318"/>
      <c r="QSZ196" s="318"/>
      <c r="QTA196" s="318"/>
      <c r="QTB196" s="318"/>
      <c r="QTC196" s="381"/>
      <c r="QTD196" s="316"/>
      <c r="QTE196" s="316"/>
      <c r="QTF196" s="316"/>
      <c r="QTG196" s="317"/>
      <c r="QTH196" s="381"/>
      <c r="QTI196" s="381"/>
      <c r="QTJ196" s="381"/>
      <c r="QTK196" s="318"/>
      <c r="QTL196" s="318"/>
      <c r="QTM196" s="318"/>
      <c r="QTN196" s="381"/>
      <c r="QTO196" s="318"/>
      <c r="QTP196" s="318"/>
      <c r="QTQ196" s="318"/>
      <c r="QTR196" s="318"/>
      <c r="QTS196" s="381"/>
      <c r="QTT196" s="316"/>
      <c r="QTU196" s="316"/>
      <c r="QTV196" s="316"/>
      <c r="QTW196" s="317"/>
      <c r="QTX196" s="381"/>
      <c r="QTY196" s="381"/>
      <c r="QTZ196" s="381"/>
      <c r="QUA196" s="318"/>
      <c r="QUB196" s="318"/>
      <c r="QUC196" s="318"/>
      <c r="QUD196" s="381"/>
      <c r="QUE196" s="318"/>
      <c r="QUF196" s="318"/>
      <c r="QUG196" s="318"/>
      <c r="QUH196" s="318"/>
      <c r="QUI196" s="381"/>
      <c r="QUJ196" s="316"/>
      <c r="QUK196" s="316"/>
      <c r="QUL196" s="316"/>
      <c r="QUM196" s="317"/>
      <c r="QUN196" s="381"/>
      <c r="QUO196" s="381"/>
      <c r="QUP196" s="381"/>
      <c r="QUQ196" s="318"/>
      <c r="QUR196" s="318"/>
      <c r="QUS196" s="318"/>
      <c r="QUT196" s="381"/>
      <c r="QUU196" s="318"/>
      <c r="QUV196" s="318"/>
      <c r="QUW196" s="318"/>
      <c r="QUX196" s="318"/>
      <c r="QUY196" s="381"/>
      <c r="QUZ196" s="316"/>
      <c r="QVA196" s="316"/>
      <c r="QVB196" s="316"/>
      <c r="QVC196" s="317"/>
      <c r="QVD196" s="381"/>
      <c r="QVE196" s="381"/>
      <c r="QVF196" s="381"/>
      <c r="QVG196" s="318"/>
      <c r="QVH196" s="318"/>
      <c r="QVI196" s="318"/>
      <c r="QVJ196" s="381"/>
      <c r="QVK196" s="318"/>
      <c r="QVL196" s="318"/>
      <c r="QVM196" s="318"/>
      <c r="QVN196" s="318"/>
      <c r="QVO196" s="381"/>
      <c r="QVP196" s="316"/>
      <c r="QVQ196" s="316"/>
      <c r="QVR196" s="316"/>
      <c r="QVS196" s="317"/>
      <c r="QVT196" s="381"/>
      <c r="QVU196" s="381"/>
      <c r="QVV196" s="381"/>
      <c r="QVW196" s="318"/>
      <c r="QVX196" s="318"/>
      <c r="QVY196" s="318"/>
      <c r="QVZ196" s="381"/>
      <c r="QWA196" s="318"/>
      <c r="QWB196" s="318"/>
      <c r="QWC196" s="318"/>
      <c r="QWD196" s="318"/>
      <c r="QWE196" s="381"/>
      <c r="QWF196" s="316"/>
      <c r="QWG196" s="316"/>
      <c r="QWH196" s="316"/>
      <c r="QWI196" s="317"/>
      <c r="QWJ196" s="381"/>
      <c r="QWK196" s="381"/>
      <c r="QWL196" s="381"/>
      <c r="QWM196" s="318"/>
      <c r="QWN196" s="318"/>
      <c r="QWO196" s="318"/>
      <c r="QWP196" s="381"/>
      <c r="QWQ196" s="318"/>
      <c r="QWR196" s="318"/>
      <c r="QWS196" s="318"/>
      <c r="QWT196" s="318"/>
      <c r="QWU196" s="381"/>
      <c r="QWV196" s="316"/>
      <c r="QWW196" s="316"/>
      <c r="QWX196" s="316"/>
      <c r="QWY196" s="317"/>
      <c r="QWZ196" s="381"/>
      <c r="QXA196" s="381"/>
      <c r="QXB196" s="381"/>
      <c r="QXC196" s="318"/>
      <c r="QXD196" s="318"/>
      <c r="QXE196" s="318"/>
      <c r="QXF196" s="381"/>
      <c r="QXG196" s="318"/>
      <c r="QXH196" s="318"/>
      <c r="QXI196" s="318"/>
      <c r="QXJ196" s="318"/>
      <c r="QXK196" s="381"/>
      <c r="QXL196" s="316"/>
      <c r="QXM196" s="316"/>
      <c r="QXN196" s="316"/>
      <c r="QXO196" s="317"/>
      <c r="QXP196" s="381"/>
      <c r="QXQ196" s="381"/>
      <c r="QXR196" s="381"/>
      <c r="QXS196" s="318"/>
      <c r="QXT196" s="318"/>
      <c r="QXU196" s="318"/>
      <c r="QXV196" s="381"/>
      <c r="QXW196" s="318"/>
      <c r="QXX196" s="318"/>
      <c r="QXY196" s="318"/>
      <c r="QXZ196" s="318"/>
      <c r="QYA196" s="381"/>
      <c r="QYB196" s="316"/>
      <c r="QYC196" s="316"/>
      <c r="QYD196" s="316"/>
      <c r="QYE196" s="317"/>
      <c r="QYF196" s="381"/>
      <c r="QYG196" s="381"/>
      <c r="QYH196" s="381"/>
      <c r="QYI196" s="318"/>
      <c r="QYJ196" s="318"/>
      <c r="QYK196" s="318"/>
      <c r="QYL196" s="381"/>
      <c r="QYM196" s="318"/>
      <c r="QYN196" s="318"/>
      <c r="QYO196" s="318"/>
      <c r="QYP196" s="318"/>
      <c r="QYQ196" s="381"/>
      <c r="QYR196" s="316"/>
      <c r="QYS196" s="316"/>
      <c r="QYT196" s="316"/>
      <c r="QYU196" s="317"/>
      <c r="QYV196" s="381"/>
      <c r="QYW196" s="381"/>
      <c r="QYX196" s="381"/>
      <c r="QYY196" s="318"/>
      <c r="QYZ196" s="318"/>
      <c r="QZA196" s="318"/>
      <c r="QZB196" s="381"/>
      <c r="QZC196" s="318"/>
      <c r="QZD196" s="318"/>
      <c r="QZE196" s="318"/>
      <c r="QZF196" s="318"/>
      <c r="QZG196" s="381"/>
      <c r="QZH196" s="316"/>
      <c r="QZI196" s="316"/>
      <c r="QZJ196" s="316"/>
      <c r="QZK196" s="317"/>
      <c r="QZL196" s="381"/>
      <c r="QZM196" s="381"/>
      <c r="QZN196" s="381"/>
      <c r="QZO196" s="318"/>
      <c r="QZP196" s="318"/>
      <c r="QZQ196" s="318"/>
      <c r="QZR196" s="381"/>
      <c r="QZS196" s="318"/>
      <c r="QZT196" s="318"/>
      <c r="QZU196" s="318"/>
      <c r="QZV196" s="318"/>
      <c r="QZW196" s="381"/>
      <c r="QZX196" s="316"/>
      <c r="QZY196" s="316"/>
      <c r="QZZ196" s="316"/>
      <c r="RAA196" s="317"/>
      <c r="RAB196" s="381"/>
      <c r="RAC196" s="381"/>
      <c r="RAD196" s="381"/>
      <c r="RAE196" s="318"/>
      <c r="RAF196" s="318"/>
      <c r="RAG196" s="318"/>
      <c r="RAH196" s="381"/>
      <c r="RAI196" s="318"/>
      <c r="RAJ196" s="318"/>
      <c r="RAK196" s="318"/>
      <c r="RAL196" s="318"/>
      <c r="RAM196" s="381"/>
      <c r="RAN196" s="316"/>
      <c r="RAO196" s="316"/>
      <c r="RAP196" s="316"/>
      <c r="RAQ196" s="317"/>
      <c r="RAR196" s="381"/>
      <c r="RAS196" s="381"/>
      <c r="RAT196" s="381"/>
      <c r="RAU196" s="318"/>
      <c r="RAV196" s="318"/>
      <c r="RAW196" s="318"/>
      <c r="RAX196" s="381"/>
      <c r="RAY196" s="318"/>
      <c r="RAZ196" s="318"/>
      <c r="RBA196" s="318"/>
      <c r="RBB196" s="318"/>
      <c r="RBC196" s="381"/>
      <c r="RBD196" s="316"/>
      <c r="RBE196" s="316"/>
      <c r="RBF196" s="316"/>
      <c r="RBG196" s="317"/>
      <c r="RBH196" s="381"/>
      <c r="RBI196" s="381"/>
      <c r="RBJ196" s="381"/>
      <c r="RBK196" s="318"/>
      <c r="RBL196" s="318"/>
      <c r="RBM196" s="318"/>
      <c r="RBN196" s="381"/>
      <c r="RBO196" s="318"/>
      <c r="RBP196" s="318"/>
      <c r="RBQ196" s="318"/>
      <c r="RBR196" s="318"/>
      <c r="RBS196" s="381"/>
      <c r="RBT196" s="316"/>
      <c r="RBU196" s="316"/>
      <c r="RBV196" s="316"/>
      <c r="RBW196" s="317"/>
      <c r="RBX196" s="381"/>
      <c r="RBY196" s="381"/>
      <c r="RBZ196" s="381"/>
      <c r="RCA196" s="318"/>
      <c r="RCB196" s="318"/>
      <c r="RCC196" s="318"/>
      <c r="RCD196" s="381"/>
      <c r="RCE196" s="318"/>
      <c r="RCF196" s="318"/>
      <c r="RCG196" s="318"/>
      <c r="RCH196" s="318"/>
      <c r="RCI196" s="381"/>
      <c r="RCJ196" s="316"/>
      <c r="RCK196" s="316"/>
      <c r="RCL196" s="316"/>
      <c r="RCM196" s="317"/>
      <c r="RCN196" s="381"/>
      <c r="RCO196" s="381"/>
      <c r="RCP196" s="381"/>
      <c r="RCQ196" s="318"/>
      <c r="RCR196" s="318"/>
      <c r="RCS196" s="318"/>
      <c r="RCT196" s="381"/>
      <c r="RCU196" s="318"/>
      <c r="RCV196" s="318"/>
      <c r="RCW196" s="318"/>
      <c r="RCX196" s="318"/>
      <c r="RCY196" s="381"/>
      <c r="RCZ196" s="316"/>
      <c r="RDA196" s="316"/>
      <c r="RDB196" s="316"/>
      <c r="RDC196" s="317"/>
      <c r="RDD196" s="381"/>
      <c r="RDE196" s="381"/>
      <c r="RDF196" s="381"/>
      <c r="RDG196" s="318"/>
      <c r="RDH196" s="318"/>
      <c r="RDI196" s="318"/>
      <c r="RDJ196" s="381"/>
      <c r="RDK196" s="318"/>
      <c r="RDL196" s="318"/>
      <c r="RDM196" s="318"/>
      <c r="RDN196" s="318"/>
      <c r="RDO196" s="381"/>
      <c r="RDP196" s="316"/>
      <c r="RDQ196" s="316"/>
      <c r="RDR196" s="316"/>
      <c r="RDS196" s="317"/>
      <c r="RDT196" s="381"/>
      <c r="RDU196" s="381"/>
      <c r="RDV196" s="381"/>
      <c r="RDW196" s="318"/>
      <c r="RDX196" s="318"/>
      <c r="RDY196" s="318"/>
      <c r="RDZ196" s="381"/>
      <c r="REA196" s="318"/>
      <c r="REB196" s="318"/>
      <c r="REC196" s="318"/>
      <c r="RED196" s="318"/>
      <c r="REE196" s="381"/>
      <c r="REF196" s="316"/>
      <c r="REG196" s="316"/>
      <c r="REH196" s="316"/>
      <c r="REI196" s="317"/>
      <c r="REJ196" s="381"/>
      <c r="REK196" s="381"/>
      <c r="REL196" s="381"/>
      <c r="REM196" s="318"/>
      <c r="REN196" s="318"/>
      <c r="REO196" s="318"/>
      <c r="REP196" s="381"/>
      <c r="REQ196" s="318"/>
      <c r="RER196" s="318"/>
      <c r="RES196" s="318"/>
      <c r="RET196" s="318"/>
      <c r="REU196" s="381"/>
      <c r="REV196" s="316"/>
      <c r="REW196" s="316"/>
      <c r="REX196" s="316"/>
      <c r="REY196" s="317"/>
      <c r="REZ196" s="381"/>
      <c r="RFA196" s="381"/>
      <c r="RFB196" s="381"/>
      <c r="RFC196" s="318"/>
      <c r="RFD196" s="318"/>
      <c r="RFE196" s="318"/>
      <c r="RFF196" s="381"/>
      <c r="RFG196" s="318"/>
      <c r="RFH196" s="318"/>
      <c r="RFI196" s="318"/>
      <c r="RFJ196" s="318"/>
      <c r="RFK196" s="381"/>
      <c r="RFL196" s="316"/>
      <c r="RFM196" s="316"/>
      <c r="RFN196" s="316"/>
      <c r="RFO196" s="317"/>
      <c r="RFP196" s="381"/>
      <c r="RFQ196" s="381"/>
      <c r="RFR196" s="381"/>
      <c r="RFS196" s="318"/>
      <c r="RFT196" s="318"/>
      <c r="RFU196" s="318"/>
      <c r="RFV196" s="381"/>
      <c r="RFW196" s="318"/>
      <c r="RFX196" s="318"/>
      <c r="RFY196" s="318"/>
      <c r="RFZ196" s="318"/>
      <c r="RGA196" s="381"/>
      <c r="RGB196" s="316"/>
      <c r="RGC196" s="316"/>
      <c r="RGD196" s="316"/>
      <c r="RGE196" s="317"/>
      <c r="RGF196" s="381"/>
      <c r="RGG196" s="381"/>
      <c r="RGH196" s="381"/>
      <c r="RGI196" s="318"/>
      <c r="RGJ196" s="318"/>
      <c r="RGK196" s="318"/>
      <c r="RGL196" s="381"/>
      <c r="RGM196" s="318"/>
      <c r="RGN196" s="318"/>
      <c r="RGO196" s="318"/>
      <c r="RGP196" s="318"/>
      <c r="RGQ196" s="381"/>
      <c r="RGR196" s="316"/>
      <c r="RGS196" s="316"/>
      <c r="RGT196" s="316"/>
      <c r="RGU196" s="317"/>
      <c r="RGV196" s="381"/>
      <c r="RGW196" s="381"/>
      <c r="RGX196" s="381"/>
      <c r="RGY196" s="318"/>
      <c r="RGZ196" s="318"/>
      <c r="RHA196" s="318"/>
      <c r="RHB196" s="381"/>
      <c r="RHC196" s="318"/>
      <c r="RHD196" s="318"/>
      <c r="RHE196" s="318"/>
      <c r="RHF196" s="318"/>
      <c r="RHG196" s="381"/>
      <c r="RHH196" s="316"/>
      <c r="RHI196" s="316"/>
      <c r="RHJ196" s="316"/>
      <c r="RHK196" s="317"/>
      <c r="RHL196" s="381"/>
      <c r="RHM196" s="381"/>
      <c r="RHN196" s="381"/>
      <c r="RHO196" s="318"/>
      <c r="RHP196" s="318"/>
      <c r="RHQ196" s="318"/>
      <c r="RHR196" s="381"/>
      <c r="RHS196" s="318"/>
      <c r="RHT196" s="318"/>
      <c r="RHU196" s="318"/>
      <c r="RHV196" s="318"/>
      <c r="RHW196" s="381"/>
      <c r="RHX196" s="316"/>
      <c r="RHY196" s="316"/>
      <c r="RHZ196" s="316"/>
      <c r="RIA196" s="317"/>
      <c r="RIB196" s="381"/>
      <c r="RIC196" s="381"/>
      <c r="RID196" s="381"/>
      <c r="RIE196" s="318"/>
      <c r="RIF196" s="318"/>
      <c r="RIG196" s="318"/>
      <c r="RIH196" s="381"/>
      <c r="RII196" s="318"/>
      <c r="RIJ196" s="318"/>
      <c r="RIK196" s="318"/>
      <c r="RIL196" s="318"/>
      <c r="RIM196" s="381"/>
      <c r="RIN196" s="316"/>
      <c r="RIO196" s="316"/>
      <c r="RIP196" s="316"/>
      <c r="RIQ196" s="317"/>
      <c r="RIR196" s="381"/>
      <c r="RIS196" s="381"/>
      <c r="RIT196" s="381"/>
      <c r="RIU196" s="318"/>
      <c r="RIV196" s="318"/>
      <c r="RIW196" s="318"/>
      <c r="RIX196" s="381"/>
      <c r="RIY196" s="318"/>
      <c r="RIZ196" s="318"/>
      <c r="RJA196" s="318"/>
      <c r="RJB196" s="318"/>
      <c r="RJC196" s="381"/>
      <c r="RJD196" s="316"/>
      <c r="RJE196" s="316"/>
      <c r="RJF196" s="316"/>
      <c r="RJG196" s="317"/>
      <c r="RJH196" s="381"/>
      <c r="RJI196" s="381"/>
      <c r="RJJ196" s="381"/>
      <c r="RJK196" s="318"/>
      <c r="RJL196" s="318"/>
      <c r="RJM196" s="318"/>
      <c r="RJN196" s="381"/>
      <c r="RJO196" s="318"/>
      <c r="RJP196" s="318"/>
      <c r="RJQ196" s="318"/>
      <c r="RJR196" s="318"/>
      <c r="RJS196" s="381"/>
      <c r="RJT196" s="316"/>
      <c r="RJU196" s="316"/>
      <c r="RJV196" s="316"/>
      <c r="RJW196" s="317"/>
      <c r="RJX196" s="381"/>
      <c r="RJY196" s="381"/>
      <c r="RJZ196" s="381"/>
      <c r="RKA196" s="318"/>
      <c r="RKB196" s="318"/>
      <c r="RKC196" s="318"/>
      <c r="RKD196" s="381"/>
      <c r="RKE196" s="318"/>
      <c r="RKF196" s="318"/>
      <c r="RKG196" s="318"/>
      <c r="RKH196" s="318"/>
      <c r="RKI196" s="381"/>
      <c r="RKJ196" s="316"/>
      <c r="RKK196" s="316"/>
      <c r="RKL196" s="316"/>
      <c r="RKM196" s="317"/>
      <c r="RKN196" s="381"/>
      <c r="RKO196" s="381"/>
      <c r="RKP196" s="381"/>
      <c r="RKQ196" s="318"/>
      <c r="RKR196" s="318"/>
      <c r="RKS196" s="318"/>
      <c r="RKT196" s="381"/>
      <c r="RKU196" s="318"/>
      <c r="RKV196" s="318"/>
      <c r="RKW196" s="318"/>
      <c r="RKX196" s="318"/>
      <c r="RKY196" s="381"/>
      <c r="RKZ196" s="316"/>
      <c r="RLA196" s="316"/>
      <c r="RLB196" s="316"/>
      <c r="RLC196" s="317"/>
      <c r="RLD196" s="381"/>
      <c r="RLE196" s="381"/>
      <c r="RLF196" s="381"/>
      <c r="RLG196" s="318"/>
      <c r="RLH196" s="318"/>
      <c r="RLI196" s="318"/>
      <c r="RLJ196" s="381"/>
      <c r="RLK196" s="318"/>
      <c r="RLL196" s="318"/>
      <c r="RLM196" s="318"/>
      <c r="RLN196" s="318"/>
      <c r="RLO196" s="381"/>
      <c r="RLP196" s="316"/>
      <c r="RLQ196" s="316"/>
      <c r="RLR196" s="316"/>
      <c r="RLS196" s="317"/>
      <c r="RLT196" s="381"/>
      <c r="RLU196" s="381"/>
      <c r="RLV196" s="381"/>
      <c r="RLW196" s="318"/>
      <c r="RLX196" s="318"/>
      <c r="RLY196" s="318"/>
      <c r="RLZ196" s="381"/>
      <c r="RMA196" s="318"/>
      <c r="RMB196" s="318"/>
      <c r="RMC196" s="318"/>
      <c r="RMD196" s="318"/>
      <c r="RME196" s="381"/>
      <c r="RMF196" s="316"/>
      <c r="RMG196" s="316"/>
      <c r="RMH196" s="316"/>
      <c r="RMI196" s="317"/>
      <c r="RMJ196" s="381"/>
      <c r="RMK196" s="381"/>
      <c r="RML196" s="381"/>
      <c r="RMM196" s="318"/>
      <c r="RMN196" s="318"/>
      <c r="RMO196" s="318"/>
      <c r="RMP196" s="381"/>
      <c r="RMQ196" s="318"/>
      <c r="RMR196" s="318"/>
      <c r="RMS196" s="318"/>
      <c r="RMT196" s="318"/>
      <c r="RMU196" s="381"/>
      <c r="RMV196" s="316"/>
      <c r="RMW196" s="316"/>
      <c r="RMX196" s="316"/>
      <c r="RMY196" s="317"/>
      <c r="RMZ196" s="381"/>
      <c r="RNA196" s="381"/>
      <c r="RNB196" s="381"/>
      <c r="RNC196" s="318"/>
      <c r="RND196" s="318"/>
      <c r="RNE196" s="318"/>
      <c r="RNF196" s="381"/>
      <c r="RNG196" s="318"/>
      <c r="RNH196" s="318"/>
      <c r="RNI196" s="318"/>
      <c r="RNJ196" s="318"/>
      <c r="RNK196" s="381"/>
      <c r="RNL196" s="316"/>
      <c r="RNM196" s="316"/>
      <c r="RNN196" s="316"/>
      <c r="RNO196" s="317"/>
      <c r="RNP196" s="381"/>
      <c r="RNQ196" s="381"/>
      <c r="RNR196" s="381"/>
      <c r="RNS196" s="318"/>
      <c r="RNT196" s="318"/>
      <c r="RNU196" s="318"/>
      <c r="RNV196" s="381"/>
      <c r="RNW196" s="318"/>
      <c r="RNX196" s="318"/>
      <c r="RNY196" s="318"/>
      <c r="RNZ196" s="318"/>
      <c r="ROA196" s="381"/>
      <c r="ROB196" s="316"/>
      <c r="ROC196" s="316"/>
      <c r="ROD196" s="316"/>
      <c r="ROE196" s="317"/>
      <c r="ROF196" s="381"/>
      <c r="ROG196" s="381"/>
      <c r="ROH196" s="381"/>
      <c r="ROI196" s="318"/>
      <c r="ROJ196" s="318"/>
      <c r="ROK196" s="318"/>
      <c r="ROL196" s="381"/>
      <c r="ROM196" s="318"/>
      <c r="RON196" s="318"/>
      <c r="ROO196" s="318"/>
      <c r="ROP196" s="318"/>
      <c r="ROQ196" s="381"/>
      <c r="ROR196" s="316"/>
      <c r="ROS196" s="316"/>
      <c r="ROT196" s="316"/>
      <c r="ROU196" s="317"/>
      <c r="ROV196" s="381"/>
      <c r="ROW196" s="381"/>
      <c r="ROX196" s="381"/>
      <c r="ROY196" s="318"/>
      <c r="ROZ196" s="318"/>
      <c r="RPA196" s="318"/>
      <c r="RPB196" s="381"/>
      <c r="RPC196" s="318"/>
      <c r="RPD196" s="318"/>
      <c r="RPE196" s="318"/>
      <c r="RPF196" s="318"/>
      <c r="RPG196" s="381"/>
      <c r="RPH196" s="316"/>
      <c r="RPI196" s="316"/>
      <c r="RPJ196" s="316"/>
      <c r="RPK196" s="317"/>
      <c r="RPL196" s="381"/>
      <c r="RPM196" s="381"/>
      <c r="RPN196" s="381"/>
      <c r="RPO196" s="318"/>
      <c r="RPP196" s="318"/>
      <c r="RPQ196" s="318"/>
      <c r="RPR196" s="381"/>
      <c r="RPS196" s="318"/>
      <c r="RPT196" s="318"/>
      <c r="RPU196" s="318"/>
      <c r="RPV196" s="318"/>
      <c r="RPW196" s="381"/>
      <c r="RPX196" s="316"/>
      <c r="RPY196" s="316"/>
      <c r="RPZ196" s="316"/>
      <c r="RQA196" s="317"/>
      <c r="RQB196" s="381"/>
      <c r="RQC196" s="381"/>
      <c r="RQD196" s="381"/>
      <c r="RQE196" s="318"/>
      <c r="RQF196" s="318"/>
      <c r="RQG196" s="318"/>
      <c r="RQH196" s="381"/>
      <c r="RQI196" s="318"/>
      <c r="RQJ196" s="318"/>
      <c r="RQK196" s="318"/>
      <c r="RQL196" s="318"/>
      <c r="RQM196" s="381"/>
      <c r="RQN196" s="316"/>
      <c r="RQO196" s="316"/>
      <c r="RQP196" s="316"/>
      <c r="RQQ196" s="317"/>
      <c r="RQR196" s="381"/>
      <c r="RQS196" s="381"/>
      <c r="RQT196" s="381"/>
      <c r="RQU196" s="318"/>
      <c r="RQV196" s="318"/>
      <c r="RQW196" s="318"/>
      <c r="RQX196" s="381"/>
      <c r="RQY196" s="318"/>
      <c r="RQZ196" s="318"/>
      <c r="RRA196" s="318"/>
      <c r="RRB196" s="318"/>
      <c r="RRC196" s="381"/>
      <c r="RRD196" s="316"/>
      <c r="RRE196" s="316"/>
      <c r="RRF196" s="316"/>
      <c r="RRG196" s="317"/>
      <c r="RRH196" s="381"/>
      <c r="RRI196" s="381"/>
      <c r="RRJ196" s="381"/>
      <c r="RRK196" s="318"/>
      <c r="RRL196" s="318"/>
      <c r="RRM196" s="318"/>
      <c r="RRN196" s="381"/>
      <c r="RRO196" s="318"/>
      <c r="RRP196" s="318"/>
      <c r="RRQ196" s="318"/>
      <c r="RRR196" s="318"/>
      <c r="RRS196" s="381"/>
      <c r="RRT196" s="316"/>
      <c r="RRU196" s="316"/>
      <c r="RRV196" s="316"/>
      <c r="RRW196" s="317"/>
      <c r="RRX196" s="381"/>
      <c r="RRY196" s="381"/>
      <c r="RRZ196" s="381"/>
      <c r="RSA196" s="318"/>
      <c r="RSB196" s="318"/>
      <c r="RSC196" s="318"/>
      <c r="RSD196" s="381"/>
      <c r="RSE196" s="318"/>
      <c r="RSF196" s="318"/>
      <c r="RSG196" s="318"/>
      <c r="RSH196" s="318"/>
      <c r="RSI196" s="381"/>
      <c r="RSJ196" s="316"/>
      <c r="RSK196" s="316"/>
      <c r="RSL196" s="316"/>
      <c r="RSM196" s="317"/>
      <c r="RSN196" s="381"/>
      <c r="RSO196" s="381"/>
      <c r="RSP196" s="381"/>
      <c r="RSQ196" s="318"/>
      <c r="RSR196" s="318"/>
      <c r="RSS196" s="318"/>
      <c r="RST196" s="381"/>
      <c r="RSU196" s="318"/>
      <c r="RSV196" s="318"/>
      <c r="RSW196" s="318"/>
      <c r="RSX196" s="318"/>
      <c r="RSY196" s="381"/>
      <c r="RSZ196" s="316"/>
      <c r="RTA196" s="316"/>
      <c r="RTB196" s="316"/>
      <c r="RTC196" s="317"/>
      <c r="RTD196" s="381"/>
      <c r="RTE196" s="381"/>
      <c r="RTF196" s="381"/>
      <c r="RTG196" s="318"/>
      <c r="RTH196" s="318"/>
      <c r="RTI196" s="318"/>
      <c r="RTJ196" s="381"/>
      <c r="RTK196" s="318"/>
      <c r="RTL196" s="318"/>
      <c r="RTM196" s="318"/>
      <c r="RTN196" s="318"/>
      <c r="RTO196" s="381"/>
      <c r="RTP196" s="316"/>
      <c r="RTQ196" s="316"/>
      <c r="RTR196" s="316"/>
      <c r="RTS196" s="317"/>
      <c r="RTT196" s="381"/>
      <c r="RTU196" s="381"/>
      <c r="RTV196" s="381"/>
      <c r="RTW196" s="318"/>
      <c r="RTX196" s="318"/>
      <c r="RTY196" s="318"/>
      <c r="RTZ196" s="381"/>
      <c r="RUA196" s="318"/>
      <c r="RUB196" s="318"/>
      <c r="RUC196" s="318"/>
      <c r="RUD196" s="318"/>
      <c r="RUE196" s="381"/>
      <c r="RUF196" s="316"/>
      <c r="RUG196" s="316"/>
      <c r="RUH196" s="316"/>
      <c r="RUI196" s="317"/>
      <c r="RUJ196" s="381"/>
      <c r="RUK196" s="381"/>
      <c r="RUL196" s="381"/>
      <c r="RUM196" s="318"/>
      <c r="RUN196" s="318"/>
      <c r="RUO196" s="318"/>
      <c r="RUP196" s="381"/>
      <c r="RUQ196" s="318"/>
      <c r="RUR196" s="318"/>
      <c r="RUS196" s="318"/>
      <c r="RUT196" s="318"/>
      <c r="RUU196" s="381"/>
      <c r="RUV196" s="316"/>
      <c r="RUW196" s="316"/>
      <c r="RUX196" s="316"/>
      <c r="RUY196" s="317"/>
      <c r="RUZ196" s="381"/>
      <c r="RVA196" s="381"/>
      <c r="RVB196" s="381"/>
      <c r="RVC196" s="318"/>
      <c r="RVD196" s="318"/>
      <c r="RVE196" s="318"/>
      <c r="RVF196" s="381"/>
      <c r="RVG196" s="318"/>
      <c r="RVH196" s="318"/>
      <c r="RVI196" s="318"/>
      <c r="RVJ196" s="318"/>
      <c r="RVK196" s="381"/>
      <c r="RVL196" s="316"/>
      <c r="RVM196" s="316"/>
      <c r="RVN196" s="316"/>
      <c r="RVO196" s="317"/>
      <c r="RVP196" s="381"/>
      <c r="RVQ196" s="381"/>
      <c r="RVR196" s="381"/>
      <c r="RVS196" s="318"/>
      <c r="RVT196" s="318"/>
      <c r="RVU196" s="318"/>
      <c r="RVV196" s="381"/>
      <c r="RVW196" s="318"/>
      <c r="RVX196" s="318"/>
      <c r="RVY196" s="318"/>
      <c r="RVZ196" s="318"/>
      <c r="RWA196" s="381"/>
      <c r="RWB196" s="316"/>
      <c r="RWC196" s="316"/>
      <c r="RWD196" s="316"/>
      <c r="RWE196" s="317"/>
      <c r="RWF196" s="381"/>
      <c r="RWG196" s="381"/>
      <c r="RWH196" s="381"/>
      <c r="RWI196" s="318"/>
      <c r="RWJ196" s="318"/>
      <c r="RWK196" s="318"/>
      <c r="RWL196" s="381"/>
      <c r="RWM196" s="318"/>
      <c r="RWN196" s="318"/>
      <c r="RWO196" s="318"/>
      <c r="RWP196" s="318"/>
      <c r="RWQ196" s="381"/>
      <c r="RWR196" s="316"/>
      <c r="RWS196" s="316"/>
      <c r="RWT196" s="316"/>
      <c r="RWU196" s="317"/>
      <c r="RWV196" s="381"/>
      <c r="RWW196" s="381"/>
      <c r="RWX196" s="381"/>
      <c r="RWY196" s="318"/>
      <c r="RWZ196" s="318"/>
      <c r="RXA196" s="318"/>
      <c r="RXB196" s="381"/>
      <c r="RXC196" s="318"/>
      <c r="RXD196" s="318"/>
      <c r="RXE196" s="318"/>
      <c r="RXF196" s="318"/>
      <c r="RXG196" s="381"/>
      <c r="RXH196" s="316"/>
      <c r="RXI196" s="316"/>
      <c r="RXJ196" s="316"/>
      <c r="RXK196" s="317"/>
      <c r="RXL196" s="381"/>
      <c r="RXM196" s="381"/>
      <c r="RXN196" s="381"/>
      <c r="RXO196" s="318"/>
      <c r="RXP196" s="318"/>
      <c r="RXQ196" s="318"/>
      <c r="RXR196" s="381"/>
      <c r="RXS196" s="318"/>
      <c r="RXT196" s="318"/>
      <c r="RXU196" s="318"/>
      <c r="RXV196" s="318"/>
      <c r="RXW196" s="381"/>
      <c r="RXX196" s="316"/>
      <c r="RXY196" s="316"/>
      <c r="RXZ196" s="316"/>
      <c r="RYA196" s="317"/>
      <c r="RYB196" s="381"/>
      <c r="RYC196" s="381"/>
      <c r="RYD196" s="381"/>
      <c r="RYE196" s="318"/>
      <c r="RYF196" s="318"/>
      <c r="RYG196" s="318"/>
      <c r="RYH196" s="381"/>
      <c r="RYI196" s="318"/>
      <c r="RYJ196" s="318"/>
      <c r="RYK196" s="318"/>
      <c r="RYL196" s="318"/>
      <c r="RYM196" s="381"/>
      <c r="RYN196" s="316"/>
      <c r="RYO196" s="316"/>
      <c r="RYP196" s="316"/>
      <c r="RYQ196" s="317"/>
      <c r="RYR196" s="381"/>
      <c r="RYS196" s="381"/>
      <c r="RYT196" s="381"/>
      <c r="RYU196" s="318"/>
      <c r="RYV196" s="318"/>
      <c r="RYW196" s="318"/>
      <c r="RYX196" s="381"/>
      <c r="RYY196" s="318"/>
      <c r="RYZ196" s="318"/>
      <c r="RZA196" s="318"/>
      <c r="RZB196" s="318"/>
      <c r="RZC196" s="381"/>
      <c r="RZD196" s="316"/>
      <c r="RZE196" s="316"/>
      <c r="RZF196" s="316"/>
      <c r="RZG196" s="317"/>
      <c r="RZH196" s="381"/>
      <c r="RZI196" s="381"/>
      <c r="RZJ196" s="381"/>
      <c r="RZK196" s="318"/>
      <c r="RZL196" s="318"/>
      <c r="RZM196" s="318"/>
      <c r="RZN196" s="381"/>
      <c r="RZO196" s="318"/>
      <c r="RZP196" s="318"/>
      <c r="RZQ196" s="318"/>
      <c r="RZR196" s="318"/>
      <c r="RZS196" s="381"/>
      <c r="RZT196" s="316"/>
      <c r="RZU196" s="316"/>
      <c r="RZV196" s="316"/>
      <c r="RZW196" s="317"/>
      <c r="RZX196" s="381"/>
      <c r="RZY196" s="381"/>
      <c r="RZZ196" s="381"/>
      <c r="SAA196" s="318"/>
      <c r="SAB196" s="318"/>
      <c r="SAC196" s="318"/>
      <c r="SAD196" s="381"/>
      <c r="SAE196" s="318"/>
      <c r="SAF196" s="318"/>
      <c r="SAG196" s="318"/>
      <c r="SAH196" s="318"/>
      <c r="SAI196" s="381"/>
      <c r="SAJ196" s="316"/>
      <c r="SAK196" s="316"/>
      <c r="SAL196" s="316"/>
      <c r="SAM196" s="317"/>
      <c r="SAN196" s="381"/>
      <c r="SAO196" s="381"/>
      <c r="SAP196" s="381"/>
      <c r="SAQ196" s="318"/>
      <c r="SAR196" s="318"/>
      <c r="SAS196" s="318"/>
      <c r="SAT196" s="381"/>
      <c r="SAU196" s="318"/>
      <c r="SAV196" s="318"/>
      <c r="SAW196" s="318"/>
      <c r="SAX196" s="318"/>
      <c r="SAY196" s="381"/>
      <c r="SAZ196" s="316"/>
      <c r="SBA196" s="316"/>
      <c r="SBB196" s="316"/>
      <c r="SBC196" s="317"/>
      <c r="SBD196" s="381"/>
      <c r="SBE196" s="381"/>
      <c r="SBF196" s="381"/>
      <c r="SBG196" s="318"/>
      <c r="SBH196" s="318"/>
      <c r="SBI196" s="318"/>
      <c r="SBJ196" s="381"/>
      <c r="SBK196" s="318"/>
      <c r="SBL196" s="318"/>
      <c r="SBM196" s="318"/>
      <c r="SBN196" s="318"/>
      <c r="SBO196" s="381"/>
      <c r="SBP196" s="316"/>
      <c r="SBQ196" s="316"/>
      <c r="SBR196" s="316"/>
      <c r="SBS196" s="317"/>
      <c r="SBT196" s="381"/>
      <c r="SBU196" s="381"/>
      <c r="SBV196" s="381"/>
      <c r="SBW196" s="318"/>
      <c r="SBX196" s="318"/>
      <c r="SBY196" s="318"/>
      <c r="SBZ196" s="381"/>
      <c r="SCA196" s="318"/>
      <c r="SCB196" s="318"/>
      <c r="SCC196" s="318"/>
      <c r="SCD196" s="318"/>
      <c r="SCE196" s="381"/>
      <c r="SCF196" s="316"/>
      <c r="SCG196" s="316"/>
      <c r="SCH196" s="316"/>
      <c r="SCI196" s="317"/>
      <c r="SCJ196" s="381"/>
      <c r="SCK196" s="381"/>
      <c r="SCL196" s="381"/>
      <c r="SCM196" s="318"/>
      <c r="SCN196" s="318"/>
      <c r="SCO196" s="318"/>
      <c r="SCP196" s="381"/>
      <c r="SCQ196" s="318"/>
      <c r="SCR196" s="318"/>
      <c r="SCS196" s="318"/>
      <c r="SCT196" s="318"/>
      <c r="SCU196" s="381"/>
      <c r="SCV196" s="316"/>
      <c r="SCW196" s="316"/>
      <c r="SCX196" s="316"/>
      <c r="SCY196" s="317"/>
      <c r="SCZ196" s="381"/>
      <c r="SDA196" s="381"/>
      <c r="SDB196" s="381"/>
      <c r="SDC196" s="318"/>
      <c r="SDD196" s="318"/>
      <c r="SDE196" s="318"/>
      <c r="SDF196" s="381"/>
      <c r="SDG196" s="318"/>
      <c r="SDH196" s="318"/>
      <c r="SDI196" s="318"/>
      <c r="SDJ196" s="318"/>
      <c r="SDK196" s="381"/>
      <c r="SDL196" s="316"/>
      <c r="SDM196" s="316"/>
      <c r="SDN196" s="316"/>
      <c r="SDO196" s="317"/>
      <c r="SDP196" s="381"/>
      <c r="SDQ196" s="381"/>
      <c r="SDR196" s="381"/>
      <c r="SDS196" s="318"/>
      <c r="SDT196" s="318"/>
      <c r="SDU196" s="318"/>
      <c r="SDV196" s="381"/>
      <c r="SDW196" s="318"/>
      <c r="SDX196" s="318"/>
      <c r="SDY196" s="318"/>
      <c r="SDZ196" s="318"/>
      <c r="SEA196" s="381"/>
      <c r="SEB196" s="316"/>
      <c r="SEC196" s="316"/>
      <c r="SED196" s="316"/>
      <c r="SEE196" s="317"/>
      <c r="SEF196" s="381"/>
      <c r="SEG196" s="381"/>
      <c r="SEH196" s="381"/>
      <c r="SEI196" s="318"/>
      <c r="SEJ196" s="318"/>
      <c r="SEK196" s="318"/>
      <c r="SEL196" s="381"/>
      <c r="SEM196" s="318"/>
      <c r="SEN196" s="318"/>
      <c r="SEO196" s="318"/>
      <c r="SEP196" s="318"/>
      <c r="SEQ196" s="381"/>
      <c r="SER196" s="316"/>
      <c r="SES196" s="316"/>
      <c r="SET196" s="316"/>
      <c r="SEU196" s="317"/>
      <c r="SEV196" s="381"/>
      <c r="SEW196" s="381"/>
      <c r="SEX196" s="381"/>
      <c r="SEY196" s="318"/>
      <c r="SEZ196" s="318"/>
      <c r="SFA196" s="318"/>
      <c r="SFB196" s="381"/>
      <c r="SFC196" s="318"/>
      <c r="SFD196" s="318"/>
      <c r="SFE196" s="318"/>
      <c r="SFF196" s="318"/>
      <c r="SFG196" s="381"/>
      <c r="SFH196" s="316"/>
      <c r="SFI196" s="316"/>
      <c r="SFJ196" s="316"/>
      <c r="SFK196" s="317"/>
      <c r="SFL196" s="381"/>
      <c r="SFM196" s="381"/>
      <c r="SFN196" s="381"/>
      <c r="SFO196" s="318"/>
      <c r="SFP196" s="318"/>
      <c r="SFQ196" s="318"/>
      <c r="SFR196" s="381"/>
      <c r="SFS196" s="318"/>
      <c r="SFT196" s="318"/>
      <c r="SFU196" s="318"/>
      <c r="SFV196" s="318"/>
      <c r="SFW196" s="381"/>
      <c r="SFX196" s="316"/>
      <c r="SFY196" s="316"/>
      <c r="SFZ196" s="316"/>
      <c r="SGA196" s="317"/>
      <c r="SGB196" s="381"/>
      <c r="SGC196" s="381"/>
      <c r="SGD196" s="381"/>
      <c r="SGE196" s="318"/>
      <c r="SGF196" s="318"/>
      <c r="SGG196" s="318"/>
      <c r="SGH196" s="381"/>
      <c r="SGI196" s="318"/>
      <c r="SGJ196" s="318"/>
      <c r="SGK196" s="318"/>
      <c r="SGL196" s="318"/>
      <c r="SGM196" s="381"/>
      <c r="SGN196" s="316"/>
      <c r="SGO196" s="316"/>
      <c r="SGP196" s="316"/>
      <c r="SGQ196" s="317"/>
      <c r="SGR196" s="381"/>
      <c r="SGS196" s="381"/>
      <c r="SGT196" s="381"/>
      <c r="SGU196" s="318"/>
      <c r="SGV196" s="318"/>
      <c r="SGW196" s="318"/>
      <c r="SGX196" s="381"/>
      <c r="SGY196" s="318"/>
      <c r="SGZ196" s="318"/>
      <c r="SHA196" s="318"/>
      <c r="SHB196" s="318"/>
      <c r="SHC196" s="381"/>
      <c r="SHD196" s="316"/>
      <c r="SHE196" s="316"/>
      <c r="SHF196" s="316"/>
      <c r="SHG196" s="317"/>
      <c r="SHH196" s="381"/>
      <c r="SHI196" s="381"/>
      <c r="SHJ196" s="381"/>
      <c r="SHK196" s="318"/>
      <c r="SHL196" s="318"/>
      <c r="SHM196" s="318"/>
      <c r="SHN196" s="381"/>
      <c r="SHO196" s="318"/>
      <c r="SHP196" s="318"/>
      <c r="SHQ196" s="318"/>
      <c r="SHR196" s="318"/>
      <c r="SHS196" s="381"/>
      <c r="SHT196" s="316"/>
      <c r="SHU196" s="316"/>
      <c r="SHV196" s="316"/>
      <c r="SHW196" s="317"/>
      <c r="SHX196" s="381"/>
      <c r="SHY196" s="381"/>
      <c r="SHZ196" s="381"/>
      <c r="SIA196" s="318"/>
      <c r="SIB196" s="318"/>
      <c r="SIC196" s="318"/>
      <c r="SID196" s="381"/>
      <c r="SIE196" s="318"/>
      <c r="SIF196" s="318"/>
      <c r="SIG196" s="318"/>
      <c r="SIH196" s="318"/>
      <c r="SII196" s="381"/>
      <c r="SIJ196" s="316"/>
      <c r="SIK196" s="316"/>
      <c r="SIL196" s="316"/>
      <c r="SIM196" s="317"/>
      <c r="SIN196" s="381"/>
      <c r="SIO196" s="381"/>
      <c r="SIP196" s="381"/>
      <c r="SIQ196" s="318"/>
      <c r="SIR196" s="318"/>
      <c r="SIS196" s="318"/>
      <c r="SIT196" s="381"/>
      <c r="SIU196" s="318"/>
      <c r="SIV196" s="318"/>
      <c r="SIW196" s="318"/>
      <c r="SIX196" s="318"/>
      <c r="SIY196" s="381"/>
      <c r="SIZ196" s="316"/>
      <c r="SJA196" s="316"/>
      <c r="SJB196" s="316"/>
      <c r="SJC196" s="317"/>
      <c r="SJD196" s="381"/>
      <c r="SJE196" s="381"/>
      <c r="SJF196" s="381"/>
      <c r="SJG196" s="318"/>
      <c r="SJH196" s="318"/>
      <c r="SJI196" s="318"/>
      <c r="SJJ196" s="381"/>
      <c r="SJK196" s="318"/>
      <c r="SJL196" s="318"/>
      <c r="SJM196" s="318"/>
      <c r="SJN196" s="318"/>
      <c r="SJO196" s="381"/>
      <c r="SJP196" s="316"/>
      <c r="SJQ196" s="316"/>
      <c r="SJR196" s="316"/>
      <c r="SJS196" s="317"/>
      <c r="SJT196" s="381"/>
      <c r="SJU196" s="381"/>
      <c r="SJV196" s="381"/>
      <c r="SJW196" s="318"/>
      <c r="SJX196" s="318"/>
      <c r="SJY196" s="318"/>
      <c r="SJZ196" s="381"/>
      <c r="SKA196" s="318"/>
      <c r="SKB196" s="318"/>
      <c r="SKC196" s="318"/>
      <c r="SKD196" s="318"/>
      <c r="SKE196" s="381"/>
      <c r="SKF196" s="316"/>
      <c r="SKG196" s="316"/>
      <c r="SKH196" s="316"/>
      <c r="SKI196" s="317"/>
      <c r="SKJ196" s="381"/>
      <c r="SKK196" s="381"/>
      <c r="SKL196" s="381"/>
      <c r="SKM196" s="318"/>
      <c r="SKN196" s="318"/>
      <c r="SKO196" s="318"/>
      <c r="SKP196" s="381"/>
      <c r="SKQ196" s="318"/>
      <c r="SKR196" s="318"/>
      <c r="SKS196" s="318"/>
      <c r="SKT196" s="318"/>
      <c r="SKU196" s="381"/>
      <c r="SKV196" s="316"/>
      <c r="SKW196" s="316"/>
      <c r="SKX196" s="316"/>
      <c r="SKY196" s="317"/>
      <c r="SKZ196" s="381"/>
      <c r="SLA196" s="381"/>
      <c r="SLB196" s="381"/>
      <c r="SLC196" s="318"/>
      <c r="SLD196" s="318"/>
      <c r="SLE196" s="318"/>
      <c r="SLF196" s="381"/>
      <c r="SLG196" s="318"/>
      <c r="SLH196" s="318"/>
      <c r="SLI196" s="318"/>
      <c r="SLJ196" s="318"/>
      <c r="SLK196" s="381"/>
      <c r="SLL196" s="316"/>
      <c r="SLM196" s="316"/>
      <c r="SLN196" s="316"/>
      <c r="SLO196" s="317"/>
      <c r="SLP196" s="381"/>
      <c r="SLQ196" s="381"/>
      <c r="SLR196" s="381"/>
      <c r="SLS196" s="318"/>
      <c r="SLT196" s="318"/>
      <c r="SLU196" s="318"/>
      <c r="SLV196" s="381"/>
      <c r="SLW196" s="318"/>
      <c r="SLX196" s="318"/>
      <c r="SLY196" s="318"/>
      <c r="SLZ196" s="318"/>
      <c r="SMA196" s="381"/>
      <c r="SMB196" s="316"/>
      <c r="SMC196" s="316"/>
      <c r="SMD196" s="316"/>
      <c r="SME196" s="317"/>
      <c r="SMF196" s="381"/>
      <c r="SMG196" s="381"/>
      <c r="SMH196" s="381"/>
      <c r="SMI196" s="318"/>
      <c r="SMJ196" s="318"/>
      <c r="SMK196" s="318"/>
      <c r="SML196" s="381"/>
      <c r="SMM196" s="318"/>
      <c r="SMN196" s="318"/>
      <c r="SMO196" s="318"/>
      <c r="SMP196" s="318"/>
      <c r="SMQ196" s="381"/>
      <c r="SMR196" s="316"/>
      <c r="SMS196" s="316"/>
      <c r="SMT196" s="316"/>
      <c r="SMU196" s="317"/>
      <c r="SMV196" s="381"/>
      <c r="SMW196" s="381"/>
      <c r="SMX196" s="381"/>
      <c r="SMY196" s="318"/>
      <c r="SMZ196" s="318"/>
      <c r="SNA196" s="318"/>
      <c r="SNB196" s="381"/>
      <c r="SNC196" s="318"/>
      <c r="SND196" s="318"/>
      <c r="SNE196" s="318"/>
      <c r="SNF196" s="318"/>
      <c r="SNG196" s="381"/>
      <c r="SNH196" s="316"/>
      <c r="SNI196" s="316"/>
      <c r="SNJ196" s="316"/>
      <c r="SNK196" s="317"/>
      <c r="SNL196" s="381"/>
      <c r="SNM196" s="381"/>
      <c r="SNN196" s="381"/>
      <c r="SNO196" s="318"/>
      <c r="SNP196" s="318"/>
      <c r="SNQ196" s="318"/>
      <c r="SNR196" s="381"/>
      <c r="SNS196" s="318"/>
      <c r="SNT196" s="318"/>
      <c r="SNU196" s="318"/>
      <c r="SNV196" s="318"/>
      <c r="SNW196" s="381"/>
      <c r="SNX196" s="316"/>
      <c r="SNY196" s="316"/>
      <c r="SNZ196" s="316"/>
      <c r="SOA196" s="317"/>
      <c r="SOB196" s="381"/>
      <c r="SOC196" s="381"/>
      <c r="SOD196" s="381"/>
      <c r="SOE196" s="318"/>
      <c r="SOF196" s="318"/>
      <c r="SOG196" s="318"/>
      <c r="SOH196" s="381"/>
      <c r="SOI196" s="318"/>
      <c r="SOJ196" s="318"/>
      <c r="SOK196" s="318"/>
      <c r="SOL196" s="318"/>
      <c r="SOM196" s="381"/>
      <c r="SON196" s="316"/>
      <c r="SOO196" s="316"/>
      <c r="SOP196" s="316"/>
      <c r="SOQ196" s="317"/>
      <c r="SOR196" s="381"/>
      <c r="SOS196" s="381"/>
      <c r="SOT196" s="381"/>
      <c r="SOU196" s="318"/>
      <c r="SOV196" s="318"/>
      <c r="SOW196" s="318"/>
      <c r="SOX196" s="381"/>
      <c r="SOY196" s="318"/>
      <c r="SOZ196" s="318"/>
      <c r="SPA196" s="318"/>
      <c r="SPB196" s="318"/>
      <c r="SPC196" s="381"/>
      <c r="SPD196" s="316"/>
      <c r="SPE196" s="316"/>
      <c r="SPF196" s="316"/>
      <c r="SPG196" s="317"/>
      <c r="SPH196" s="381"/>
      <c r="SPI196" s="381"/>
      <c r="SPJ196" s="381"/>
      <c r="SPK196" s="318"/>
      <c r="SPL196" s="318"/>
      <c r="SPM196" s="318"/>
      <c r="SPN196" s="381"/>
      <c r="SPO196" s="318"/>
      <c r="SPP196" s="318"/>
      <c r="SPQ196" s="318"/>
      <c r="SPR196" s="318"/>
      <c r="SPS196" s="381"/>
      <c r="SPT196" s="316"/>
      <c r="SPU196" s="316"/>
      <c r="SPV196" s="316"/>
      <c r="SPW196" s="317"/>
      <c r="SPX196" s="381"/>
      <c r="SPY196" s="381"/>
      <c r="SPZ196" s="381"/>
      <c r="SQA196" s="318"/>
      <c r="SQB196" s="318"/>
      <c r="SQC196" s="318"/>
      <c r="SQD196" s="381"/>
      <c r="SQE196" s="318"/>
      <c r="SQF196" s="318"/>
      <c r="SQG196" s="318"/>
      <c r="SQH196" s="318"/>
      <c r="SQI196" s="381"/>
      <c r="SQJ196" s="316"/>
      <c r="SQK196" s="316"/>
      <c r="SQL196" s="316"/>
      <c r="SQM196" s="317"/>
      <c r="SQN196" s="381"/>
      <c r="SQO196" s="381"/>
      <c r="SQP196" s="381"/>
      <c r="SQQ196" s="318"/>
      <c r="SQR196" s="318"/>
      <c r="SQS196" s="318"/>
      <c r="SQT196" s="381"/>
      <c r="SQU196" s="318"/>
      <c r="SQV196" s="318"/>
      <c r="SQW196" s="318"/>
      <c r="SQX196" s="318"/>
      <c r="SQY196" s="381"/>
      <c r="SQZ196" s="316"/>
      <c r="SRA196" s="316"/>
      <c r="SRB196" s="316"/>
      <c r="SRC196" s="317"/>
      <c r="SRD196" s="381"/>
      <c r="SRE196" s="381"/>
      <c r="SRF196" s="381"/>
      <c r="SRG196" s="318"/>
      <c r="SRH196" s="318"/>
      <c r="SRI196" s="318"/>
      <c r="SRJ196" s="381"/>
      <c r="SRK196" s="318"/>
      <c r="SRL196" s="318"/>
      <c r="SRM196" s="318"/>
      <c r="SRN196" s="318"/>
      <c r="SRO196" s="381"/>
      <c r="SRP196" s="316"/>
      <c r="SRQ196" s="316"/>
      <c r="SRR196" s="316"/>
      <c r="SRS196" s="317"/>
      <c r="SRT196" s="381"/>
      <c r="SRU196" s="381"/>
      <c r="SRV196" s="381"/>
      <c r="SRW196" s="318"/>
      <c r="SRX196" s="318"/>
      <c r="SRY196" s="318"/>
      <c r="SRZ196" s="381"/>
      <c r="SSA196" s="318"/>
      <c r="SSB196" s="318"/>
      <c r="SSC196" s="318"/>
      <c r="SSD196" s="318"/>
      <c r="SSE196" s="381"/>
      <c r="SSF196" s="316"/>
      <c r="SSG196" s="316"/>
      <c r="SSH196" s="316"/>
      <c r="SSI196" s="317"/>
      <c r="SSJ196" s="381"/>
      <c r="SSK196" s="381"/>
      <c r="SSL196" s="381"/>
      <c r="SSM196" s="318"/>
      <c r="SSN196" s="318"/>
      <c r="SSO196" s="318"/>
      <c r="SSP196" s="381"/>
      <c r="SSQ196" s="318"/>
      <c r="SSR196" s="318"/>
      <c r="SSS196" s="318"/>
      <c r="SST196" s="318"/>
      <c r="SSU196" s="381"/>
      <c r="SSV196" s="316"/>
      <c r="SSW196" s="316"/>
      <c r="SSX196" s="316"/>
      <c r="SSY196" s="317"/>
      <c r="SSZ196" s="381"/>
      <c r="STA196" s="381"/>
      <c r="STB196" s="381"/>
      <c r="STC196" s="318"/>
      <c r="STD196" s="318"/>
      <c r="STE196" s="318"/>
      <c r="STF196" s="381"/>
      <c r="STG196" s="318"/>
      <c r="STH196" s="318"/>
      <c r="STI196" s="318"/>
      <c r="STJ196" s="318"/>
      <c r="STK196" s="381"/>
      <c r="STL196" s="316"/>
      <c r="STM196" s="316"/>
      <c r="STN196" s="316"/>
      <c r="STO196" s="317"/>
      <c r="STP196" s="381"/>
      <c r="STQ196" s="381"/>
      <c r="STR196" s="381"/>
      <c r="STS196" s="318"/>
      <c r="STT196" s="318"/>
      <c r="STU196" s="318"/>
      <c r="STV196" s="381"/>
      <c r="STW196" s="318"/>
      <c r="STX196" s="318"/>
      <c r="STY196" s="318"/>
      <c r="STZ196" s="318"/>
      <c r="SUA196" s="381"/>
      <c r="SUB196" s="316"/>
      <c r="SUC196" s="316"/>
      <c r="SUD196" s="316"/>
      <c r="SUE196" s="317"/>
      <c r="SUF196" s="381"/>
      <c r="SUG196" s="381"/>
      <c r="SUH196" s="381"/>
      <c r="SUI196" s="318"/>
      <c r="SUJ196" s="318"/>
      <c r="SUK196" s="318"/>
      <c r="SUL196" s="381"/>
      <c r="SUM196" s="318"/>
      <c r="SUN196" s="318"/>
      <c r="SUO196" s="318"/>
      <c r="SUP196" s="318"/>
      <c r="SUQ196" s="381"/>
      <c r="SUR196" s="316"/>
      <c r="SUS196" s="316"/>
      <c r="SUT196" s="316"/>
      <c r="SUU196" s="317"/>
      <c r="SUV196" s="381"/>
      <c r="SUW196" s="381"/>
      <c r="SUX196" s="381"/>
      <c r="SUY196" s="318"/>
      <c r="SUZ196" s="318"/>
      <c r="SVA196" s="318"/>
      <c r="SVB196" s="381"/>
      <c r="SVC196" s="318"/>
      <c r="SVD196" s="318"/>
      <c r="SVE196" s="318"/>
      <c r="SVF196" s="318"/>
      <c r="SVG196" s="381"/>
      <c r="SVH196" s="316"/>
      <c r="SVI196" s="316"/>
      <c r="SVJ196" s="316"/>
      <c r="SVK196" s="317"/>
      <c r="SVL196" s="381"/>
      <c r="SVM196" s="381"/>
      <c r="SVN196" s="381"/>
      <c r="SVO196" s="318"/>
      <c r="SVP196" s="318"/>
      <c r="SVQ196" s="318"/>
      <c r="SVR196" s="381"/>
      <c r="SVS196" s="318"/>
      <c r="SVT196" s="318"/>
      <c r="SVU196" s="318"/>
      <c r="SVV196" s="318"/>
      <c r="SVW196" s="381"/>
      <c r="SVX196" s="316"/>
      <c r="SVY196" s="316"/>
      <c r="SVZ196" s="316"/>
      <c r="SWA196" s="317"/>
      <c r="SWB196" s="381"/>
      <c r="SWC196" s="381"/>
      <c r="SWD196" s="381"/>
      <c r="SWE196" s="318"/>
      <c r="SWF196" s="318"/>
      <c r="SWG196" s="318"/>
      <c r="SWH196" s="381"/>
      <c r="SWI196" s="318"/>
      <c r="SWJ196" s="318"/>
      <c r="SWK196" s="318"/>
      <c r="SWL196" s="318"/>
      <c r="SWM196" s="381"/>
      <c r="SWN196" s="316"/>
      <c r="SWO196" s="316"/>
      <c r="SWP196" s="316"/>
      <c r="SWQ196" s="317"/>
      <c r="SWR196" s="381"/>
      <c r="SWS196" s="381"/>
      <c r="SWT196" s="381"/>
      <c r="SWU196" s="318"/>
      <c r="SWV196" s="318"/>
      <c r="SWW196" s="318"/>
      <c r="SWX196" s="381"/>
      <c r="SWY196" s="318"/>
      <c r="SWZ196" s="318"/>
      <c r="SXA196" s="318"/>
      <c r="SXB196" s="318"/>
      <c r="SXC196" s="381"/>
      <c r="SXD196" s="316"/>
      <c r="SXE196" s="316"/>
      <c r="SXF196" s="316"/>
      <c r="SXG196" s="317"/>
      <c r="SXH196" s="381"/>
      <c r="SXI196" s="381"/>
      <c r="SXJ196" s="381"/>
      <c r="SXK196" s="318"/>
      <c r="SXL196" s="318"/>
      <c r="SXM196" s="318"/>
      <c r="SXN196" s="381"/>
      <c r="SXO196" s="318"/>
      <c r="SXP196" s="318"/>
      <c r="SXQ196" s="318"/>
      <c r="SXR196" s="318"/>
      <c r="SXS196" s="381"/>
      <c r="SXT196" s="316"/>
      <c r="SXU196" s="316"/>
      <c r="SXV196" s="316"/>
      <c r="SXW196" s="317"/>
      <c r="SXX196" s="381"/>
      <c r="SXY196" s="381"/>
      <c r="SXZ196" s="381"/>
      <c r="SYA196" s="318"/>
      <c r="SYB196" s="318"/>
      <c r="SYC196" s="318"/>
      <c r="SYD196" s="381"/>
      <c r="SYE196" s="318"/>
      <c r="SYF196" s="318"/>
      <c r="SYG196" s="318"/>
      <c r="SYH196" s="318"/>
      <c r="SYI196" s="381"/>
      <c r="SYJ196" s="316"/>
      <c r="SYK196" s="316"/>
      <c r="SYL196" s="316"/>
      <c r="SYM196" s="317"/>
      <c r="SYN196" s="381"/>
      <c r="SYO196" s="381"/>
      <c r="SYP196" s="381"/>
      <c r="SYQ196" s="318"/>
      <c r="SYR196" s="318"/>
      <c r="SYS196" s="318"/>
      <c r="SYT196" s="381"/>
      <c r="SYU196" s="318"/>
      <c r="SYV196" s="318"/>
      <c r="SYW196" s="318"/>
      <c r="SYX196" s="318"/>
      <c r="SYY196" s="381"/>
      <c r="SYZ196" s="316"/>
      <c r="SZA196" s="316"/>
      <c r="SZB196" s="316"/>
      <c r="SZC196" s="317"/>
      <c r="SZD196" s="381"/>
      <c r="SZE196" s="381"/>
      <c r="SZF196" s="381"/>
      <c r="SZG196" s="318"/>
      <c r="SZH196" s="318"/>
      <c r="SZI196" s="318"/>
      <c r="SZJ196" s="381"/>
      <c r="SZK196" s="318"/>
      <c r="SZL196" s="318"/>
      <c r="SZM196" s="318"/>
      <c r="SZN196" s="318"/>
      <c r="SZO196" s="381"/>
      <c r="SZP196" s="316"/>
      <c r="SZQ196" s="316"/>
      <c r="SZR196" s="316"/>
      <c r="SZS196" s="317"/>
      <c r="SZT196" s="381"/>
      <c r="SZU196" s="381"/>
      <c r="SZV196" s="381"/>
      <c r="SZW196" s="318"/>
      <c r="SZX196" s="318"/>
      <c r="SZY196" s="318"/>
      <c r="SZZ196" s="381"/>
      <c r="TAA196" s="318"/>
      <c r="TAB196" s="318"/>
      <c r="TAC196" s="318"/>
      <c r="TAD196" s="318"/>
      <c r="TAE196" s="381"/>
      <c r="TAF196" s="316"/>
      <c r="TAG196" s="316"/>
      <c r="TAH196" s="316"/>
      <c r="TAI196" s="317"/>
      <c r="TAJ196" s="381"/>
      <c r="TAK196" s="381"/>
      <c r="TAL196" s="381"/>
      <c r="TAM196" s="318"/>
      <c r="TAN196" s="318"/>
      <c r="TAO196" s="318"/>
      <c r="TAP196" s="381"/>
      <c r="TAQ196" s="318"/>
      <c r="TAR196" s="318"/>
      <c r="TAS196" s="318"/>
      <c r="TAT196" s="318"/>
      <c r="TAU196" s="381"/>
      <c r="TAV196" s="316"/>
      <c r="TAW196" s="316"/>
      <c r="TAX196" s="316"/>
      <c r="TAY196" s="317"/>
      <c r="TAZ196" s="381"/>
      <c r="TBA196" s="381"/>
      <c r="TBB196" s="381"/>
      <c r="TBC196" s="318"/>
      <c r="TBD196" s="318"/>
      <c r="TBE196" s="318"/>
      <c r="TBF196" s="381"/>
      <c r="TBG196" s="318"/>
      <c r="TBH196" s="318"/>
      <c r="TBI196" s="318"/>
      <c r="TBJ196" s="318"/>
      <c r="TBK196" s="381"/>
      <c r="TBL196" s="316"/>
      <c r="TBM196" s="316"/>
      <c r="TBN196" s="316"/>
      <c r="TBO196" s="317"/>
      <c r="TBP196" s="381"/>
      <c r="TBQ196" s="381"/>
      <c r="TBR196" s="381"/>
      <c r="TBS196" s="318"/>
      <c r="TBT196" s="318"/>
      <c r="TBU196" s="318"/>
      <c r="TBV196" s="381"/>
      <c r="TBW196" s="318"/>
      <c r="TBX196" s="318"/>
      <c r="TBY196" s="318"/>
      <c r="TBZ196" s="318"/>
      <c r="TCA196" s="381"/>
      <c r="TCB196" s="316"/>
      <c r="TCC196" s="316"/>
      <c r="TCD196" s="316"/>
      <c r="TCE196" s="317"/>
      <c r="TCF196" s="381"/>
      <c r="TCG196" s="381"/>
      <c r="TCH196" s="381"/>
      <c r="TCI196" s="318"/>
      <c r="TCJ196" s="318"/>
      <c r="TCK196" s="318"/>
      <c r="TCL196" s="381"/>
      <c r="TCM196" s="318"/>
      <c r="TCN196" s="318"/>
      <c r="TCO196" s="318"/>
      <c r="TCP196" s="318"/>
      <c r="TCQ196" s="381"/>
      <c r="TCR196" s="316"/>
      <c r="TCS196" s="316"/>
      <c r="TCT196" s="316"/>
      <c r="TCU196" s="317"/>
      <c r="TCV196" s="381"/>
      <c r="TCW196" s="381"/>
      <c r="TCX196" s="381"/>
      <c r="TCY196" s="318"/>
      <c r="TCZ196" s="318"/>
      <c r="TDA196" s="318"/>
      <c r="TDB196" s="381"/>
      <c r="TDC196" s="318"/>
      <c r="TDD196" s="318"/>
      <c r="TDE196" s="318"/>
      <c r="TDF196" s="318"/>
      <c r="TDG196" s="381"/>
      <c r="TDH196" s="316"/>
      <c r="TDI196" s="316"/>
      <c r="TDJ196" s="316"/>
      <c r="TDK196" s="317"/>
      <c r="TDL196" s="381"/>
      <c r="TDM196" s="381"/>
      <c r="TDN196" s="381"/>
      <c r="TDO196" s="318"/>
      <c r="TDP196" s="318"/>
      <c r="TDQ196" s="318"/>
      <c r="TDR196" s="381"/>
      <c r="TDS196" s="318"/>
      <c r="TDT196" s="318"/>
      <c r="TDU196" s="318"/>
      <c r="TDV196" s="318"/>
      <c r="TDW196" s="381"/>
      <c r="TDX196" s="316"/>
      <c r="TDY196" s="316"/>
      <c r="TDZ196" s="316"/>
      <c r="TEA196" s="317"/>
      <c r="TEB196" s="381"/>
      <c r="TEC196" s="381"/>
      <c r="TED196" s="381"/>
      <c r="TEE196" s="318"/>
      <c r="TEF196" s="318"/>
      <c r="TEG196" s="318"/>
      <c r="TEH196" s="381"/>
      <c r="TEI196" s="318"/>
      <c r="TEJ196" s="318"/>
      <c r="TEK196" s="318"/>
      <c r="TEL196" s="318"/>
      <c r="TEM196" s="381"/>
      <c r="TEN196" s="316"/>
      <c r="TEO196" s="316"/>
      <c r="TEP196" s="316"/>
      <c r="TEQ196" s="317"/>
      <c r="TER196" s="381"/>
      <c r="TES196" s="381"/>
      <c r="TET196" s="381"/>
      <c r="TEU196" s="318"/>
      <c r="TEV196" s="318"/>
      <c r="TEW196" s="318"/>
      <c r="TEX196" s="381"/>
      <c r="TEY196" s="318"/>
      <c r="TEZ196" s="318"/>
      <c r="TFA196" s="318"/>
      <c r="TFB196" s="318"/>
      <c r="TFC196" s="381"/>
      <c r="TFD196" s="316"/>
      <c r="TFE196" s="316"/>
      <c r="TFF196" s="316"/>
      <c r="TFG196" s="317"/>
      <c r="TFH196" s="381"/>
      <c r="TFI196" s="381"/>
      <c r="TFJ196" s="381"/>
      <c r="TFK196" s="318"/>
      <c r="TFL196" s="318"/>
      <c r="TFM196" s="318"/>
      <c r="TFN196" s="381"/>
      <c r="TFO196" s="318"/>
      <c r="TFP196" s="318"/>
      <c r="TFQ196" s="318"/>
      <c r="TFR196" s="318"/>
      <c r="TFS196" s="381"/>
      <c r="TFT196" s="316"/>
      <c r="TFU196" s="316"/>
      <c r="TFV196" s="316"/>
      <c r="TFW196" s="317"/>
      <c r="TFX196" s="381"/>
      <c r="TFY196" s="381"/>
      <c r="TFZ196" s="381"/>
      <c r="TGA196" s="318"/>
      <c r="TGB196" s="318"/>
      <c r="TGC196" s="318"/>
      <c r="TGD196" s="381"/>
      <c r="TGE196" s="318"/>
      <c r="TGF196" s="318"/>
      <c r="TGG196" s="318"/>
      <c r="TGH196" s="318"/>
      <c r="TGI196" s="381"/>
      <c r="TGJ196" s="316"/>
      <c r="TGK196" s="316"/>
      <c r="TGL196" s="316"/>
      <c r="TGM196" s="317"/>
      <c r="TGN196" s="381"/>
      <c r="TGO196" s="381"/>
      <c r="TGP196" s="381"/>
      <c r="TGQ196" s="318"/>
      <c r="TGR196" s="318"/>
      <c r="TGS196" s="318"/>
      <c r="TGT196" s="381"/>
      <c r="TGU196" s="318"/>
      <c r="TGV196" s="318"/>
      <c r="TGW196" s="318"/>
      <c r="TGX196" s="318"/>
      <c r="TGY196" s="381"/>
      <c r="TGZ196" s="316"/>
      <c r="THA196" s="316"/>
      <c r="THB196" s="316"/>
      <c r="THC196" s="317"/>
      <c r="THD196" s="381"/>
      <c r="THE196" s="381"/>
      <c r="THF196" s="381"/>
      <c r="THG196" s="318"/>
      <c r="THH196" s="318"/>
      <c r="THI196" s="318"/>
      <c r="THJ196" s="381"/>
      <c r="THK196" s="318"/>
      <c r="THL196" s="318"/>
      <c r="THM196" s="318"/>
      <c r="THN196" s="318"/>
      <c r="THO196" s="381"/>
      <c r="THP196" s="316"/>
      <c r="THQ196" s="316"/>
      <c r="THR196" s="316"/>
      <c r="THS196" s="317"/>
      <c r="THT196" s="381"/>
      <c r="THU196" s="381"/>
      <c r="THV196" s="381"/>
      <c r="THW196" s="318"/>
      <c r="THX196" s="318"/>
      <c r="THY196" s="318"/>
      <c r="THZ196" s="381"/>
      <c r="TIA196" s="318"/>
      <c r="TIB196" s="318"/>
      <c r="TIC196" s="318"/>
      <c r="TID196" s="318"/>
      <c r="TIE196" s="381"/>
      <c r="TIF196" s="316"/>
      <c r="TIG196" s="316"/>
      <c r="TIH196" s="316"/>
      <c r="TII196" s="317"/>
      <c r="TIJ196" s="381"/>
      <c r="TIK196" s="381"/>
      <c r="TIL196" s="381"/>
      <c r="TIM196" s="318"/>
      <c r="TIN196" s="318"/>
      <c r="TIO196" s="318"/>
      <c r="TIP196" s="381"/>
      <c r="TIQ196" s="318"/>
      <c r="TIR196" s="318"/>
      <c r="TIS196" s="318"/>
      <c r="TIT196" s="318"/>
      <c r="TIU196" s="381"/>
      <c r="TIV196" s="316"/>
      <c r="TIW196" s="316"/>
      <c r="TIX196" s="316"/>
      <c r="TIY196" s="317"/>
      <c r="TIZ196" s="381"/>
      <c r="TJA196" s="381"/>
      <c r="TJB196" s="381"/>
      <c r="TJC196" s="318"/>
      <c r="TJD196" s="318"/>
      <c r="TJE196" s="318"/>
      <c r="TJF196" s="381"/>
      <c r="TJG196" s="318"/>
      <c r="TJH196" s="318"/>
      <c r="TJI196" s="318"/>
      <c r="TJJ196" s="318"/>
      <c r="TJK196" s="381"/>
      <c r="TJL196" s="316"/>
      <c r="TJM196" s="316"/>
      <c r="TJN196" s="316"/>
      <c r="TJO196" s="317"/>
      <c r="TJP196" s="381"/>
      <c r="TJQ196" s="381"/>
      <c r="TJR196" s="381"/>
      <c r="TJS196" s="318"/>
      <c r="TJT196" s="318"/>
      <c r="TJU196" s="318"/>
      <c r="TJV196" s="381"/>
      <c r="TJW196" s="318"/>
      <c r="TJX196" s="318"/>
      <c r="TJY196" s="318"/>
      <c r="TJZ196" s="318"/>
      <c r="TKA196" s="381"/>
      <c r="TKB196" s="316"/>
      <c r="TKC196" s="316"/>
      <c r="TKD196" s="316"/>
      <c r="TKE196" s="317"/>
      <c r="TKF196" s="381"/>
      <c r="TKG196" s="381"/>
      <c r="TKH196" s="381"/>
      <c r="TKI196" s="318"/>
      <c r="TKJ196" s="318"/>
      <c r="TKK196" s="318"/>
      <c r="TKL196" s="381"/>
      <c r="TKM196" s="318"/>
      <c r="TKN196" s="318"/>
      <c r="TKO196" s="318"/>
      <c r="TKP196" s="318"/>
      <c r="TKQ196" s="381"/>
      <c r="TKR196" s="316"/>
      <c r="TKS196" s="316"/>
      <c r="TKT196" s="316"/>
      <c r="TKU196" s="317"/>
      <c r="TKV196" s="381"/>
      <c r="TKW196" s="381"/>
      <c r="TKX196" s="381"/>
      <c r="TKY196" s="318"/>
      <c r="TKZ196" s="318"/>
      <c r="TLA196" s="318"/>
      <c r="TLB196" s="381"/>
      <c r="TLC196" s="318"/>
      <c r="TLD196" s="318"/>
      <c r="TLE196" s="318"/>
      <c r="TLF196" s="318"/>
      <c r="TLG196" s="381"/>
      <c r="TLH196" s="316"/>
      <c r="TLI196" s="316"/>
      <c r="TLJ196" s="316"/>
      <c r="TLK196" s="317"/>
      <c r="TLL196" s="381"/>
      <c r="TLM196" s="381"/>
      <c r="TLN196" s="381"/>
      <c r="TLO196" s="318"/>
      <c r="TLP196" s="318"/>
      <c r="TLQ196" s="318"/>
      <c r="TLR196" s="381"/>
      <c r="TLS196" s="318"/>
      <c r="TLT196" s="318"/>
      <c r="TLU196" s="318"/>
      <c r="TLV196" s="318"/>
      <c r="TLW196" s="381"/>
      <c r="TLX196" s="316"/>
      <c r="TLY196" s="316"/>
      <c r="TLZ196" s="316"/>
      <c r="TMA196" s="317"/>
      <c r="TMB196" s="381"/>
      <c r="TMC196" s="381"/>
      <c r="TMD196" s="381"/>
      <c r="TME196" s="318"/>
      <c r="TMF196" s="318"/>
      <c r="TMG196" s="318"/>
      <c r="TMH196" s="381"/>
      <c r="TMI196" s="318"/>
      <c r="TMJ196" s="318"/>
      <c r="TMK196" s="318"/>
      <c r="TML196" s="318"/>
      <c r="TMM196" s="381"/>
      <c r="TMN196" s="316"/>
      <c r="TMO196" s="316"/>
      <c r="TMP196" s="316"/>
      <c r="TMQ196" s="317"/>
      <c r="TMR196" s="381"/>
      <c r="TMS196" s="381"/>
      <c r="TMT196" s="381"/>
      <c r="TMU196" s="318"/>
      <c r="TMV196" s="318"/>
      <c r="TMW196" s="318"/>
      <c r="TMX196" s="381"/>
      <c r="TMY196" s="318"/>
      <c r="TMZ196" s="318"/>
      <c r="TNA196" s="318"/>
      <c r="TNB196" s="318"/>
      <c r="TNC196" s="381"/>
      <c r="TND196" s="316"/>
      <c r="TNE196" s="316"/>
      <c r="TNF196" s="316"/>
      <c r="TNG196" s="317"/>
      <c r="TNH196" s="381"/>
      <c r="TNI196" s="381"/>
      <c r="TNJ196" s="381"/>
      <c r="TNK196" s="318"/>
      <c r="TNL196" s="318"/>
      <c r="TNM196" s="318"/>
      <c r="TNN196" s="381"/>
      <c r="TNO196" s="318"/>
      <c r="TNP196" s="318"/>
      <c r="TNQ196" s="318"/>
      <c r="TNR196" s="318"/>
      <c r="TNS196" s="381"/>
      <c r="TNT196" s="316"/>
      <c r="TNU196" s="316"/>
      <c r="TNV196" s="316"/>
      <c r="TNW196" s="317"/>
      <c r="TNX196" s="381"/>
      <c r="TNY196" s="381"/>
      <c r="TNZ196" s="381"/>
      <c r="TOA196" s="318"/>
      <c r="TOB196" s="318"/>
      <c r="TOC196" s="318"/>
      <c r="TOD196" s="381"/>
      <c r="TOE196" s="318"/>
      <c r="TOF196" s="318"/>
      <c r="TOG196" s="318"/>
      <c r="TOH196" s="318"/>
      <c r="TOI196" s="381"/>
      <c r="TOJ196" s="316"/>
      <c r="TOK196" s="316"/>
      <c r="TOL196" s="316"/>
      <c r="TOM196" s="317"/>
      <c r="TON196" s="381"/>
      <c r="TOO196" s="381"/>
      <c r="TOP196" s="381"/>
      <c r="TOQ196" s="318"/>
      <c r="TOR196" s="318"/>
      <c r="TOS196" s="318"/>
      <c r="TOT196" s="381"/>
      <c r="TOU196" s="318"/>
      <c r="TOV196" s="318"/>
      <c r="TOW196" s="318"/>
      <c r="TOX196" s="318"/>
      <c r="TOY196" s="381"/>
      <c r="TOZ196" s="316"/>
      <c r="TPA196" s="316"/>
      <c r="TPB196" s="316"/>
      <c r="TPC196" s="317"/>
      <c r="TPD196" s="381"/>
      <c r="TPE196" s="381"/>
      <c r="TPF196" s="381"/>
      <c r="TPG196" s="318"/>
      <c r="TPH196" s="318"/>
      <c r="TPI196" s="318"/>
      <c r="TPJ196" s="381"/>
      <c r="TPK196" s="318"/>
      <c r="TPL196" s="318"/>
      <c r="TPM196" s="318"/>
      <c r="TPN196" s="318"/>
      <c r="TPO196" s="381"/>
      <c r="TPP196" s="316"/>
      <c r="TPQ196" s="316"/>
      <c r="TPR196" s="316"/>
      <c r="TPS196" s="317"/>
      <c r="TPT196" s="381"/>
      <c r="TPU196" s="381"/>
      <c r="TPV196" s="381"/>
      <c r="TPW196" s="318"/>
      <c r="TPX196" s="318"/>
      <c r="TPY196" s="318"/>
      <c r="TPZ196" s="381"/>
      <c r="TQA196" s="318"/>
      <c r="TQB196" s="318"/>
      <c r="TQC196" s="318"/>
      <c r="TQD196" s="318"/>
      <c r="TQE196" s="381"/>
      <c r="TQF196" s="316"/>
      <c r="TQG196" s="316"/>
      <c r="TQH196" s="316"/>
      <c r="TQI196" s="317"/>
      <c r="TQJ196" s="381"/>
      <c r="TQK196" s="381"/>
      <c r="TQL196" s="381"/>
      <c r="TQM196" s="318"/>
      <c r="TQN196" s="318"/>
      <c r="TQO196" s="318"/>
      <c r="TQP196" s="381"/>
      <c r="TQQ196" s="318"/>
      <c r="TQR196" s="318"/>
      <c r="TQS196" s="318"/>
      <c r="TQT196" s="318"/>
      <c r="TQU196" s="381"/>
      <c r="TQV196" s="316"/>
      <c r="TQW196" s="316"/>
      <c r="TQX196" s="316"/>
      <c r="TQY196" s="317"/>
      <c r="TQZ196" s="381"/>
      <c r="TRA196" s="381"/>
      <c r="TRB196" s="381"/>
      <c r="TRC196" s="318"/>
      <c r="TRD196" s="318"/>
      <c r="TRE196" s="318"/>
      <c r="TRF196" s="381"/>
      <c r="TRG196" s="318"/>
      <c r="TRH196" s="318"/>
      <c r="TRI196" s="318"/>
      <c r="TRJ196" s="318"/>
      <c r="TRK196" s="381"/>
      <c r="TRL196" s="316"/>
      <c r="TRM196" s="316"/>
      <c r="TRN196" s="316"/>
      <c r="TRO196" s="317"/>
      <c r="TRP196" s="381"/>
      <c r="TRQ196" s="381"/>
      <c r="TRR196" s="381"/>
      <c r="TRS196" s="318"/>
      <c r="TRT196" s="318"/>
      <c r="TRU196" s="318"/>
      <c r="TRV196" s="381"/>
      <c r="TRW196" s="318"/>
      <c r="TRX196" s="318"/>
      <c r="TRY196" s="318"/>
      <c r="TRZ196" s="318"/>
      <c r="TSA196" s="381"/>
      <c r="TSB196" s="316"/>
      <c r="TSC196" s="316"/>
      <c r="TSD196" s="316"/>
      <c r="TSE196" s="317"/>
      <c r="TSF196" s="381"/>
      <c r="TSG196" s="381"/>
      <c r="TSH196" s="381"/>
      <c r="TSI196" s="318"/>
      <c r="TSJ196" s="318"/>
      <c r="TSK196" s="318"/>
      <c r="TSL196" s="381"/>
      <c r="TSM196" s="318"/>
      <c r="TSN196" s="318"/>
      <c r="TSO196" s="318"/>
      <c r="TSP196" s="318"/>
      <c r="TSQ196" s="381"/>
      <c r="TSR196" s="316"/>
      <c r="TSS196" s="316"/>
      <c r="TST196" s="316"/>
      <c r="TSU196" s="317"/>
      <c r="TSV196" s="381"/>
      <c r="TSW196" s="381"/>
      <c r="TSX196" s="381"/>
      <c r="TSY196" s="318"/>
      <c r="TSZ196" s="318"/>
      <c r="TTA196" s="318"/>
      <c r="TTB196" s="381"/>
      <c r="TTC196" s="318"/>
      <c r="TTD196" s="318"/>
      <c r="TTE196" s="318"/>
      <c r="TTF196" s="318"/>
      <c r="TTG196" s="381"/>
      <c r="TTH196" s="316"/>
      <c r="TTI196" s="316"/>
      <c r="TTJ196" s="316"/>
      <c r="TTK196" s="317"/>
      <c r="TTL196" s="381"/>
      <c r="TTM196" s="381"/>
      <c r="TTN196" s="381"/>
      <c r="TTO196" s="318"/>
      <c r="TTP196" s="318"/>
      <c r="TTQ196" s="318"/>
      <c r="TTR196" s="381"/>
      <c r="TTS196" s="318"/>
      <c r="TTT196" s="318"/>
      <c r="TTU196" s="318"/>
      <c r="TTV196" s="318"/>
      <c r="TTW196" s="381"/>
      <c r="TTX196" s="316"/>
      <c r="TTY196" s="316"/>
      <c r="TTZ196" s="316"/>
      <c r="TUA196" s="317"/>
      <c r="TUB196" s="381"/>
      <c r="TUC196" s="381"/>
      <c r="TUD196" s="381"/>
      <c r="TUE196" s="318"/>
      <c r="TUF196" s="318"/>
      <c r="TUG196" s="318"/>
      <c r="TUH196" s="381"/>
      <c r="TUI196" s="318"/>
      <c r="TUJ196" s="318"/>
      <c r="TUK196" s="318"/>
      <c r="TUL196" s="318"/>
      <c r="TUM196" s="381"/>
      <c r="TUN196" s="316"/>
      <c r="TUO196" s="316"/>
      <c r="TUP196" s="316"/>
      <c r="TUQ196" s="317"/>
      <c r="TUR196" s="381"/>
      <c r="TUS196" s="381"/>
      <c r="TUT196" s="381"/>
      <c r="TUU196" s="318"/>
      <c r="TUV196" s="318"/>
      <c r="TUW196" s="318"/>
      <c r="TUX196" s="381"/>
      <c r="TUY196" s="318"/>
      <c r="TUZ196" s="318"/>
      <c r="TVA196" s="318"/>
      <c r="TVB196" s="318"/>
      <c r="TVC196" s="381"/>
      <c r="TVD196" s="316"/>
      <c r="TVE196" s="316"/>
      <c r="TVF196" s="316"/>
      <c r="TVG196" s="317"/>
      <c r="TVH196" s="381"/>
      <c r="TVI196" s="381"/>
      <c r="TVJ196" s="381"/>
      <c r="TVK196" s="318"/>
      <c r="TVL196" s="318"/>
      <c r="TVM196" s="318"/>
      <c r="TVN196" s="381"/>
      <c r="TVO196" s="318"/>
      <c r="TVP196" s="318"/>
      <c r="TVQ196" s="318"/>
      <c r="TVR196" s="318"/>
      <c r="TVS196" s="381"/>
      <c r="TVT196" s="316"/>
      <c r="TVU196" s="316"/>
      <c r="TVV196" s="316"/>
      <c r="TVW196" s="317"/>
      <c r="TVX196" s="381"/>
      <c r="TVY196" s="381"/>
      <c r="TVZ196" s="381"/>
      <c r="TWA196" s="318"/>
      <c r="TWB196" s="318"/>
      <c r="TWC196" s="318"/>
      <c r="TWD196" s="381"/>
      <c r="TWE196" s="318"/>
      <c r="TWF196" s="318"/>
      <c r="TWG196" s="318"/>
      <c r="TWH196" s="318"/>
      <c r="TWI196" s="381"/>
      <c r="TWJ196" s="316"/>
      <c r="TWK196" s="316"/>
      <c r="TWL196" s="316"/>
      <c r="TWM196" s="317"/>
      <c r="TWN196" s="381"/>
      <c r="TWO196" s="381"/>
      <c r="TWP196" s="381"/>
      <c r="TWQ196" s="318"/>
      <c r="TWR196" s="318"/>
      <c r="TWS196" s="318"/>
      <c r="TWT196" s="381"/>
      <c r="TWU196" s="318"/>
      <c r="TWV196" s="318"/>
      <c r="TWW196" s="318"/>
      <c r="TWX196" s="318"/>
      <c r="TWY196" s="381"/>
      <c r="TWZ196" s="316"/>
      <c r="TXA196" s="316"/>
      <c r="TXB196" s="316"/>
      <c r="TXC196" s="317"/>
      <c r="TXD196" s="381"/>
      <c r="TXE196" s="381"/>
      <c r="TXF196" s="381"/>
      <c r="TXG196" s="318"/>
      <c r="TXH196" s="318"/>
      <c r="TXI196" s="318"/>
      <c r="TXJ196" s="381"/>
      <c r="TXK196" s="318"/>
      <c r="TXL196" s="318"/>
      <c r="TXM196" s="318"/>
      <c r="TXN196" s="318"/>
      <c r="TXO196" s="381"/>
      <c r="TXP196" s="316"/>
      <c r="TXQ196" s="316"/>
      <c r="TXR196" s="316"/>
      <c r="TXS196" s="317"/>
      <c r="TXT196" s="381"/>
      <c r="TXU196" s="381"/>
      <c r="TXV196" s="381"/>
      <c r="TXW196" s="318"/>
      <c r="TXX196" s="318"/>
      <c r="TXY196" s="318"/>
      <c r="TXZ196" s="381"/>
      <c r="TYA196" s="318"/>
      <c r="TYB196" s="318"/>
      <c r="TYC196" s="318"/>
      <c r="TYD196" s="318"/>
      <c r="TYE196" s="381"/>
      <c r="TYF196" s="316"/>
      <c r="TYG196" s="316"/>
      <c r="TYH196" s="316"/>
      <c r="TYI196" s="317"/>
      <c r="TYJ196" s="381"/>
      <c r="TYK196" s="381"/>
      <c r="TYL196" s="381"/>
      <c r="TYM196" s="318"/>
      <c r="TYN196" s="318"/>
      <c r="TYO196" s="318"/>
      <c r="TYP196" s="381"/>
      <c r="TYQ196" s="318"/>
      <c r="TYR196" s="318"/>
      <c r="TYS196" s="318"/>
      <c r="TYT196" s="318"/>
      <c r="TYU196" s="381"/>
      <c r="TYV196" s="316"/>
      <c r="TYW196" s="316"/>
      <c r="TYX196" s="316"/>
      <c r="TYY196" s="317"/>
      <c r="TYZ196" s="381"/>
      <c r="TZA196" s="381"/>
      <c r="TZB196" s="381"/>
      <c r="TZC196" s="318"/>
      <c r="TZD196" s="318"/>
      <c r="TZE196" s="318"/>
      <c r="TZF196" s="381"/>
      <c r="TZG196" s="318"/>
      <c r="TZH196" s="318"/>
      <c r="TZI196" s="318"/>
      <c r="TZJ196" s="318"/>
      <c r="TZK196" s="381"/>
      <c r="TZL196" s="316"/>
      <c r="TZM196" s="316"/>
      <c r="TZN196" s="316"/>
      <c r="TZO196" s="317"/>
      <c r="TZP196" s="381"/>
      <c r="TZQ196" s="381"/>
      <c r="TZR196" s="381"/>
      <c r="TZS196" s="318"/>
      <c r="TZT196" s="318"/>
      <c r="TZU196" s="318"/>
      <c r="TZV196" s="381"/>
      <c r="TZW196" s="318"/>
      <c r="TZX196" s="318"/>
      <c r="TZY196" s="318"/>
      <c r="TZZ196" s="318"/>
      <c r="UAA196" s="381"/>
      <c r="UAB196" s="316"/>
      <c r="UAC196" s="316"/>
      <c r="UAD196" s="316"/>
      <c r="UAE196" s="317"/>
      <c r="UAF196" s="381"/>
      <c r="UAG196" s="381"/>
      <c r="UAH196" s="381"/>
      <c r="UAI196" s="318"/>
      <c r="UAJ196" s="318"/>
      <c r="UAK196" s="318"/>
      <c r="UAL196" s="381"/>
      <c r="UAM196" s="318"/>
      <c r="UAN196" s="318"/>
      <c r="UAO196" s="318"/>
      <c r="UAP196" s="318"/>
      <c r="UAQ196" s="381"/>
      <c r="UAR196" s="316"/>
      <c r="UAS196" s="316"/>
      <c r="UAT196" s="316"/>
      <c r="UAU196" s="317"/>
      <c r="UAV196" s="381"/>
      <c r="UAW196" s="381"/>
      <c r="UAX196" s="381"/>
      <c r="UAY196" s="318"/>
      <c r="UAZ196" s="318"/>
      <c r="UBA196" s="318"/>
      <c r="UBB196" s="381"/>
      <c r="UBC196" s="318"/>
      <c r="UBD196" s="318"/>
      <c r="UBE196" s="318"/>
      <c r="UBF196" s="318"/>
      <c r="UBG196" s="381"/>
      <c r="UBH196" s="316"/>
      <c r="UBI196" s="316"/>
      <c r="UBJ196" s="316"/>
      <c r="UBK196" s="317"/>
      <c r="UBL196" s="381"/>
      <c r="UBM196" s="381"/>
      <c r="UBN196" s="381"/>
      <c r="UBO196" s="318"/>
      <c r="UBP196" s="318"/>
      <c r="UBQ196" s="318"/>
      <c r="UBR196" s="381"/>
      <c r="UBS196" s="318"/>
      <c r="UBT196" s="318"/>
      <c r="UBU196" s="318"/>
      <c r="UBV196" s="318"/>
      <c r="UBW196" s="381"/>
      <c r="UBX196" s="316"/>
      <c r="UBY196" s="316"/>
      <c r="UBZ196" s="316"/>
      <c r="UCA196" s="317"/>
      <c r="UCB196" s="381"/>
      <c r="UCC196" s="381"/>
      <c r="UCD196" s="381"/>
      <c r="UCE196" s="318"/>
      <c r="UCF196" s="318"/>
      <c r="UCG196" s="318"/>
      <c r="UCH196" s="381"/>
      <c r="UCI196" s="318"/>
      <c r="UCJ196" s="318"/>
      <c r="UCK196" s="318"/>
      <c r="UCL196" s="318"/>
      <c r="UCM196" s="381"/>
      <c r="UCN196" s="316"/>
      <c r="UCO196" s="316"/>
      <c r="UCP196" s="316"/>
      <c r="UCQ196" s="317"/>
      <c r="UCR196" s="381"/>
      <c r="UCS196" s="381"/>
      <c r="UCT196" s="381"/>
      <c r="UCU196" s="318"/>
      <c r="UCV196" s="318"/>
      <c r="UCW196" s="318"/>
      <c r="UCX196" s="381"/>
      <c r="UCY196" s="318"/>
      <c r="UCZ196" s="318"/>
      <c r="UDA196" s="318"/>
      <c r="UDB196" s="318"/>
      <c r="UDC196" s="381"/>
      <c r="UDD196" s="316"/>
      <c r="UDE196" s="316"/>
      <c r="UDF196" s="316"/>
      <c r="UDG196" s="317"/>
      <c r="UDH196" s="381"/>
      <c r="UDI196" s="381"/>
      <c r="UDJ196" s="381"/>
      <c r="UDK196" s="318"/>
      <c r="UDL196" s="318"/>
      <c r="UDM196" s="318"/>
      <c r="UDN196" s="381"/>
      <c r="UDO196" s="318"/>
      <c r="UDP196" s="318"/>
      <c r="UDQ196" s="318"/>
      <c r="UDR196" s="318"/>
      <c r="UDS196" s="381"/>
      <c r="UDT196" s="316"/>
      <c r="UDU196" s="316"/>
      <c r="UDV196" s="316"/>
      <c r="UDW196" s="317"/>
      <c r="UDX196" s="381"/>
      <c r="UDY196" s="381"/>
      <c r="UDZ196" s="381"/>
      <c r="UEA196" s="318"/>
      <c r="UEB196" s="318"/>
      <c r="UEC196" s="318"/>
      <c r="UED196" s="381"/>
      <c r="UEE196" s="318"/>
      <c r="UEF196" s="318"/>
      <c r="UEG196" s="318"/>
      <c r="UEH196" s="318"/>
      <c r="UEI196" s="381"/>
      <c r="UEJ196" s="316"/>
      <c r="UEK196" s="316"/>
      <c r="UEL196" s="316"/>
      <c r="UEM196" s="317"/>
      <c r="UEN196" s="381"/>
      <c r="UEO196" s="381"/>
      <c r="UEP196" s="381"/>
      <c r="UEQ196" s="318"/>
      <c r="UER196" s="318"/>
      <c r="UES196" s="318"/>
      <c r="UET196" s="381"/>
      <c r="UEU196" s="318"/>
      <c r="UEV196" s="318"/>
      <c r="UEW196" s="318"/>
      <c r="UEX196" s="318"/>
      <c r="UEY196" s="381"/>
      <c r="UEZ196" s="316"/>
      <c r="UFA196" s="316"/>
      <c r="UFB196" s="316"/>
      <c r="UFC196" s="317"/>
      <c r="UFD196" s="381"/>
      <c r="UFE196" s="381"/>
      <c r="UFF196" s="381"/>
      <c r="UFG196" s="318"/>
      <c r="UFH196" s="318"/>
      <c r="UFI196" s="318"/>
      <c r="UFJ196" s="381"/>
      <c r="UFK196" s="318"/>
      <c r="UFL196" s="318"/>
      <c r="UFM196" s="318"/>
      <c r="UFN196" s="318"/>
      <c r="UFO196" s="381"/>
      <c r="UFP196" s="316"/>
      <c r="UFQ196" s="316"/>
      <c r="UFR196" s="316"/>
      <c r="UFS196" s="317"/>
      <c r="UFT196" s="381"/>
      <c r="UFU196" s="381"/>
      <c r="UFV196" s="381"/>
      <c r="UFW196" s="318"/>
      <c r="UFX196" s="318"/>
      <c r="UFY196" s="318"/>
      <c r="UFZ196" s="381"/>
      <c r="UGA196" s="318"/>
      <c r="UGB196" s="318"/>
      <c r="UGC196" s="318"/>
      <c r="UGD196" s="318"/>
      <c r="UGE196" s="381"/>
      <c r="UGF196" s="316"/>
      <c r="UGG196" s="316"/>
      <c r="UGH196" s="316"/>
      <c r="UGI196" s="317"/>
      <c r="UGJ196" s="381"/>
      <c r="UGK196" s="381"/>
      <c r="UGL196" s="381"/>
      <c r="UGM196" s="318"/>
      <c r="UGN196" s="318"/>
      <c r="UGO196" s="318"/>
      <c r="UGP196" s="381"/>
      <c r="UGQ196" s="318"/>
      <c r="UGR196" s="318"/>
      <c r="UGS196" s="318"/>
      <c r="UGT196" s="318"/>
      <c r="UGU196" s="381"/>
      <c r="UGV196" s="316"/>
      <c r="UGW196" s="316"/>
      <c r="UGX196" s="316"/>
      <c r="UGY196" s="317"/>
      <c r="UGZ196" s="381"/>
      <c r="UHA196" s="381"/>
      <c r="UHB196" s="381"/>
      <c r="UHC196" s="318"/>
      <c r="UHD196" s="318"/>
      <c r="UHE196" s="318"/>
      <c r="UHF196" s="381"/>
      <c r="UHG196" s="318"/>
      <c r="UHH196" s="318"/>
      <c r="UHI196" s="318"/>
      <c r="UHJ196" s="318"/>
      <c r="UHK196" s="381"/>
      <c r="UHL196" s="316"/>
      <c r="UHM196" s="316"/>
      <c r="UHN196" s="316"/>
      <c r="UHO196" s="317"/>
      <c r="UHP196" s="381"/>
      <c r="UHQ196" s="381"/>
      <c r="UHR196" s="381"/>
      <c r="UHS196" s="318"/>
      <c r="UHT196" s="318"/>
      <c r="UHU196" s="318"/>
      <c r="UHV196" s="381"/>
      <c r="UHW196" s="318"/>
      <c r="UHX196" s="318"/>
      <c r="UHY196" s="318"/>
      <c r="UHZ196" s="318"/>
      <c r="UIA196" s="381"/>
      <c r="UIB196" s="316"/>
      <c r="UIC196" s="316"/>
      <c r="UID196" s="316"/>
      <c r="UIE196" s="317"/>
      <c r="UIF196" s="381"/>
      <c r="UIG196" s="381"/>
      <c r="UIH196" s="381"/>
      <c r="UII196" s="318"/>
      <c r="UIJ196" s="318"/>
      <c r="UIK196" s="318"/>
      <c r="UIL196" s="381"/>
      <c r="UIM196" s="318"/>
      <c r="UIN196" s="318"/>
      <c r="UIO196" s="318"/>
      <c r="UIP196" s="318"/>
      <c r="UIQ196" s="381"/>
      <c r="UIR196" s="316"/>
      <c r="UIS196" s="316"/>
      <c r="UIT196" s="316"/>
      <c r="UIU196" s="317"/>
      <c r="UIV196" s="381"/>
      <c r="UIW196" s="381"/>
      <c r="UIX196" s="381"/>
      <c r="UIY196" s="318"/>
      <c r="UIZ196" s="318"/>
      <c r="UJA196" s="318"/>
      <c r="UJB196" s="381"/>
      <c r="UJC196" s="318"/>
      <c r="UJD196" s="318"/>
      <c r="UJE196" s="318"/>
      <c r="UJF196" s="318"/>
      <c r="UJG196" s="381"/>
      <c r="UJH196" s="316"/>
      <c r="UJI196" s="316"/>
      <c r="UJJ196" s="316"/>
      <c r="UJK196" s="317"/>
      <c r="UJL196" s="381"/>
      <c r="UJM196" s="381"/>
      <c r="UJN196" s="381"/>
      <c r="UJO196" s="318"/>
      <c r="UJP196" s="318"/>
      <c r="UJQ196" s="318"/>
      <c r="UJR196" s="381"/>
      <c r="UJS196" s="318"/>
      <c r="UJT196" s="318"/>
      <c r="UJU196" s="318"/>
      <c r="UJV196" s="318"/>
      <c r="UJW196" s="381"/>
      <c r="UJX196" s="316"/>
      <c r="UJY196" s="316"/>
      <c r="UJZ196" s="316"/>
      <c r="UKA196" s="317"/>
      <c r="UKB196" s="381"/>
      <c r="UKC196" s="381"/>
      <c r="UKD196" s="381"/>
      <c r="UKE196" s="318"/>
      <c r="UKF196" s="318"/>
      <c r="UKG196" s="318"/>
      <c r="UKH196" s="381"/>
      <c r="UKI196" s="318"/>
      <c r="UKJ196" s="318"/>
      <c r="UKK196" s="318"/>
      <c r="UKL196" s="318"/>
      <c r="UKM196" s="381"/>
      <c r="UKN196" s="316"/>
      <c r="UKO196" s="316"/>
      <c r="UKP196" s="316"/>
      <c r="UKQ196" s="317"/>
      <c r="UKR196" s="381"/>
      <c r="UKS196" s="381"/>
      <c r="UKT196" s="381"/>
      <c r="UKU196" s="318"/>
      <c r="UKV196" s="318"/>
      <c r="UKW196" s="318"/>
      <c r="UKX196" s="381"/>
      <c r="UKY196" s="318"/>
      <c r="UKZ196" s="318"/>
      <c r="ULA196" s="318"/>
      <c r="ULB196" s="318"/>
      <c r="ULC196" s="381"/>
      <c r="ULD196" s="316"/>
      <c r="ULE196" s="316"/>
      <c r="ULF196" s="316"/>
      <c r="ULG196" s="317"/>
      <c r="ULH196" s="381"/>
      <c r="ULI196" s="381"/>
      <c r="ULJ196" s="381"/>
      <c r="ULK196" s="318"/>
      <c r="ULL196" s="318"/>
      <c r="ULM196" s="318"/>
      <c r="ULN196" s="381"/>
      <c r="ULO196" s="318"/>
      <c r="ULP196" s="318"/>
      <c r="ULQ196" s="318"/>
      <c r="ULR196" s="318"/>
      <c r="ULS196" s="381"/>
      <c r="ULT196" s="316"/>
      <c r="ULU196" s="316"/>
      <c r="ULV196" s="316"/>
      <c r="ULW196" s="317"/>
      <c r="ULX196" s="381"/>
      <c r="ULY196" s="381"/>
      <c r="ULZ196" s="381"/>
      <c r="UMA196" s="318"/>
      <c r="UMB196" s="318"/>
      <c r="UMC196" s="318"/>
      <c r="UMD196" s="381"/>
      <c r="UME196" s="318"/>
      <c r="UMF196" s="318"/>
      <c r="UMG196" s="318"/>
      <c r="UMH196" s="318"/>
      <c r="UMI196" s="381"/>
      <c r="UMJ196" s="316"/>
      <c r="UMK196" s="316"/>
      <c r="UML196" s="316"/>
      <c r="UMM196" s="317"/>
      <c r="UMN196" s="381"/>
      <c r="UMO196" s="381"/>
      <c r="UMP196" s="381"/>
      <c r="UMQ196" s="318"/>
      <c r="UMR196" s="318"/>
      <c r="UMS196" s="318"/>
      <c r="UMT196" s="381"/>
      <c r="UMU196" s="318"/>
      <c r="UMV196" s="318"/>
      <c r="UMW196" s="318"/>
      <c r="UMX196" s="318"/>
      <c r="UMY196" s="381"/>
      <c r="UMZ196" s="316"/>
      <c r="UNA196" s="316"/>
      <c r="UNB196" s="316"/>
      <c r="UNC196" s="317"/>
      <c r="UND196" s="381"/>
      <c r="UNE196" s="381"/>
      <c r="UNF196" s="381"/>
      <c r="UNG196" s="318"/>
      <c r="UNH196" s="318"/>
      <c r="UNI196" s="318"/>
      <c r="UNJ196" s="381"/>
      <c r="UNK196" s="318"/>
      <c r="UNL196" s="318"/>
      <c r="UNM196" s="318"/>
      <c r="UNN196" s="318"/>
      <c r="UNO196" s="381"/>
      <c r="UNP196" s="316"/>
      <c r="UNQ196" s="316"/>
      <c r="UNR196" s="316"/>
      <c r="UNS196" s="317"/>
      <c r="UNT196" s="381"/>
      <c r="UNU196" s="381"/>
      <c r="UNV196" s="381"/>
      <c r="UNW196" s="318"/>
      <c r="UNX196" s="318"/>
      <c r="UNY196" s="318"/>
      <c r="UNZ196" s="381"/>
      <c r="UOA196" s="318"/>
      <c r="UOB196" s="318"/>
      <c r="UOC196" s="318"/>
      <c r="UOD196" s="318"/>
      <c r="UOE196" s="381"/>
      <c r="UOF196" s="316"/>
      <c r="UOG196" s="316"/>
      <c r="UOH196" s="316"/>
      <c r="UOI196" s="317"/>
      <c r="UOJ196" s="381"/>
      <c r="UOK196" s="381"/>
      <c r="UOL196" s="381"/>
      <c r="UOM196" s="318"/>
      <c r="UON196" s="318"/>
      <c r="UOO196" s="318"/>
      <c r="UOP196" s="381"/>
      <c r="UOQ196" s="318"/>
      <c r="UOR196" s="318"/>
      <c r="UOS196" s="318"/>
      <c r="UOT196" s="318"/>
      <c r="UOU196" s="381"/>
      <c r="UOV196" s="316"/>
      <c r="UOW196" s="316"/>
      <c r="UOX196" s="316"/>
      <c r="UOY196" s="317"/>
      <c r="UOZ196" s="381"/>
      <c r="UPA196" s="381"/>
      <c r="UPB196" s="381"/>
      <c r="UPC196" s="318"/>
      <c r="UPD196" s="318"/>
      <c r="UPE196" s="318"/>
      <c r="UPF196" s="381"/>
      <c r="UPG196" s="318"/>
      <c r="UPH196" s="318"/>
      <c r="UPI196" s="318"/>
      <c r="UPJ196" s="318"/>
      <c r="UPK196" s="381"/>
      <c r="UPL196" s="316"/>
      <c r="UPM196" s="316"/>
      <c r="UPN196" s="316"/>
      <c r="UPO196" s="317"/>
      <c r="UPP196" s="381"/>
      <c r="UPQ196" s="381"/>
      <c r="UPR196" s="381"/>
      <c r="UPS196" s="318"/>
      <c r="UPT196" s="318"/>
      <c r="UPU196" s="318"/>
      <c r="UPV196" s="381"/>
      <c r="UPW196" s="318"/>
      <c r="UPX196" s="318"/>
      <c r="UPY196" s="318"/>
      <c r="UPZ196" s="318"/>
      <c r="UQA196" s="381"/>
      <c r="UQB196" s="316"/>
      <c r="UQC196" s="316"/>
      <c r="UQD196" s="316"/>
      <c r="UQE196" s="317"/>
      <c r="UQF196" s="381"/>
      <c r="UQG196" s="381"/>
      <c r="UQH196" s="381"/>
      <c r="UQI196" s="318"/>
      <c r="UQJ196" s="318"/>
      <c r="UQK196" s="318"/>
      <c r="UQL196" s="381"/>
      <c r="UQM196" s="318"/>
      <c r="UQN196" s="318"/>
      <c r="UQO196" s="318"/>
      <c r="UQP196" s="318"/>
      <c r="UQQ196" s="381"/>
      <c r="UQR196" s="316"/>
      <c r="UQS196" s="316"/>
      <c r="UQT196" s="316"/>
      <c r="UQU196" s="317"/>
      <c r="UQV196" s="381"/>
      <c r="UQW196" s="381"/>
      <c r="UQX196" s="381"/>
      <c r="UQY196" s="318"/>
      <c r="UQZ196" s="318"/>
      <c r="URA196" s="318"/>
      <c r="URB196" s="381"/>
      <c r="URC196" s="318"/>
      <c r="URD196" s="318"/>
      <c r="URE196" s="318"/>
      <c r="URF196" s="318"/>
      <c r="URG196" s="381"/>
      <c r="URH196" s="316"/>
      <c r="URI196" s="316"/>
      <c r="URJ196" s="316"/>
      <c r="URK196" s="317"/>
      <c r="URL196" s="381"/>
      <c r="URM196" s="381"/>
      <c r="URN196" s="381"/>
      <c r="URO196" s="318"/>
      <c r="URP196" s="318"/>
      <c r="URQ196" s="318"/>
      <c r="URR196" s="381"/>
      <c r="URS196" s="318"/>
      <c r="URT196" s="318"/>
      <c r="URU196" s="318"/>
      <c r="URV196" s="318"/>
      <c r="URW196" s="381"/>
      <c r="URX196" s="316"/>
      <c r="URY196" s="316"/>
      <c r="URZ196" s="316"/>
      <c r="USA196" s="317"/>
      <c r="USB196" s="381"/>
      <c r="USC196" s="381"/>
      <c r="USD196" s="381"/>
      <c r="USE196" s="318"/>
      <c r="USF196" s="318"/>
      <c r="USG196" s="318"/>
      <c r="USH196" s="381"/>
      <c r="USI196" s="318"/>
      <c r="USJ196" s="318"/>
      <c r="USK196" s="318"/>
      <c r="USL196" s="318"/>
      <c r="USM196" s="381"/>
      <c r="USN196" s="316"/>
      <c r="USO196" s="316"/>
      <c r="USP196" s="316"/>
      <c r="USQ196" s="317"/>
      <c r="USR196" s="381"/>
      <c r="USS196" s="381"/>
      <c r="UST196" s="381"/>
      <c r="USU196" s="318"/>
      <c r="USV196" s="318"/>
      <c r="USW196" s="318"/>
      <c r="USX196" s="381"/>
      <c r="USY196" s="318"/>
      <c r="USZ196" s="318"/>
      <c r="UTA196" s="318"/>
      <c r="UTB196" s="318"/>
      <c r="UTC196" s="381"/>
      <c r="UTD196" s="316"/>
      <c r="UTE196" s="316"/>
      <c r="UTF196" s="316"/>
      <c r="UTG196" s="317"/>
      <c r="UTH196" s="381"/>
      <c r="UTI196" s="381"/>
      <c r="UTJ196" s="381"/>
      <c r="UTK196" s="318"/>
      <c r="UTL196" s="318"/>
      <c r="UTM196" s="318"/>
      <c r="UTN196" s="381"/>
      <c r="UTO196" s="318"/>
      <c r="UTP196" s="318"/>
      <c r="UTQ196" s="318"/>
      <c r="UTR196" s="318"/>
      <c r="UTS196" s="381"/>
      <c r="UTT196" s="316"/>
      <c r="UTU196" s="316"/>
      <c r="UTV196" s="316"/>
      <c r="UTW196" s="317"/>
      <c r="UTX196" s="381"/>
      <c r="UTY196" s="381"/>
      <c r="UTZ196" s="381"/>
      <c r="UUA196" s="318"/>
      <c r="UUB196" s="318"/>
      <c r="UUC196" s="318"/>
      <c r="UUD196" s="381"/>
      <c r="UUE196" s="318"/>
      <c r="UUF196" s="318"/>
      <c r="UUG196" s="318"/>
      <c r="UUH196" s="318"/>
      <c r="UUI196" s="381"/>
      <c r="UUJ196" s="316"/>
      <c r="UUK196" s="316"/>
      <c r="UUL196" s="316"/>
      <c r="UUM196" s="317"/>
      <c r="UUN196" s="381"/>
      <c r="UUO196" s="381"/>
      <c r="UUP196" s="381"/>
      <c r="UUQ196" s="318"/>
      <c r="UUR196" s="318"/>
      <c r="UUS196" s="318"/>
      <c r="UUT196" s="381"/>
      <c r="UUU196" s="318"/>
      <c r="UUV196" s="318"/>
      <c r="UUW196" s="318"/>
      <c r="UUX196" s="318"/>
      <c r="UUY196" s="381"/>
      <c r="UUZ196" s="316"/>
      <c r="UVA196" s="316"/>
      <c r="UVB196" s="316"/>
      <c r="UVC196" s="317"/>
      <c r="UVD196" s="381"/>
      <c r="UVE196" s="381"/>
      <c r="UVF196" s="381"/>
      <c r="UVG196" s="318"/>
      <c r="UVH196" s="318"/>
      <c r="UVI196" s="318"/>
      <c r="UVJ196" s="381"/>
      <c r="UVK196" s="318"/>
      <c r="UVL196" s="318"/>
      <c r="UVM196" s="318"/>
      <c r="UVN196" s="318"/>
      <c r="UVO196" s="381"/>
      <c r="UVP196" s="316"/>
      <c r="UVQ196" s="316"/>
      <c r="UVR196" s="316"/>
      <c r="UVS196" s="317"/>
      <c r="UVT196" s="381"/>
      <c r="UVU196" s="381"/>
      <c r="UVV196" s="381"/>
      <c r="UVW196" s="318"/>
      <c r="UVX196" s="318"/>
      <c r="UVY196" s="318"/>
      <c r="UVZ196" s="381"/>
      <c r="UWA196" s="318"/>
      <c r="UWB196" s="318"/>
      <c r="UWC196" s="318"/>
      <c r="UWD196" s="318"/>
      <c r="UWE196" s="381"/>
      <c r="UWF196" s="316"/>
      <c r="UWG196" s="316"/>
      <c r="UWH196" s="316"/>
      <c r="UWI196" s="317"/>
      <c r="UWJ196" s="381"/>
      <c r="UWK196" s="381"/>
      <c r="UWL196" s="381"/>
      <c r="UWM196" s="318"/>
      <c r="UWN196" s="318"/>
      <c r="UWO196" s="318"/>
      <c r="UWP196" s="381"/>
      <c r="UWQ196" s="318"/>
      <c r="UWR196" s="318"/>
      <c r="UWS196" s="318"/>
      <c r="UWT196" s="318"/>
      <c r="UWU196" s="381"/>
      <c r="UWV196" s="316"/>
      <c r="UWW196" s="316"/>
      <c r="UWX196" s="316"/>
      <c r="UWY196" s="317"/>
      <c r="UWZ196" s="381"/>
      <c r="UXA196" s="381"/>
      <c r="UXB196" s="381"/>
      <c r="UXC196" s="318"/>
      <c r="UXD196" s="318"/>
      <c r="UXE196" s="318"/>
      <c r="UXF196" s="381"/>
      <c r="UXG196" s="318"/>
      <c r="UXH196" s="318"/>
      <c r="UXI196" s="318"/>
      <c r="UXJ196" s="318"/>
      <c r="UXK196" s="381"/>
      <c r="UXL196" s="316"/>
      <c r="UXM196" s="316"/>
      <c r="UXN196" s="316"/>
      <c r="UXO196" s="317"/>
      <c r="UXP196" s="381"/>
      <c r="UXQ196" s="381"/>
      <c r="UXR196" s="381"/>
      <c r="UXS196" s="318"/>
      <c r="UXT196" s="318"/>
      <c r="UXU196" s="318"/>
      <c r="UXV196" s="381"/>
      <c r="UXW196" s="318"/>
      <c r="UXX196" s="318"/>
      <c r="UXY196" s="318"/>
      <c r="UXZ196" s="318"/>
      <c r="UYA196" s="381"/>
      <c r="UYB196" s="316"/>
      <c r="UYC196" s="316"/>
      <c r="UYD196" s="316"/>
      <c r="UYE196" s="317"/>
      <c r="UYF196" s="381"/>
      <c r="UYG196" s="381"/>
      <c r="UYH196" s="381"/>
      <c r="UYI196" s="318"/>
      <c r="UYJ196" s="318"/>
      <c r="UYK196" s="318"/>
      <c r="UYL196" s="381"/>
      <c r="UYM196" s="318"/>
      <c r="UYN196" s="318"/>
      <c r="UYO196" s="318"/>
      <c r="UYP196" s="318"/>
      <c r="UYQ196" s="381"/>
      <c r="UYR196" s="316"/>
      <c r="UYS196" s="316"/>
      <c r="UYT196" s="316"/>
      <c r="UYU196" s="317"/>
      <c r="UYV196" s="381"/>
      <c r="UYW196" s="381"/>
      <c r="UYX196" s="381"/>
      <c r="UYY196" s="318"/>
      <c r="UYZ196" s="318"/>
      <c r="UZA196" s="318"/>
      <c r="UZB196" s="381"/>
      <c r="UZC196" s="318"/>
      <c r="UZD196" s="318"/>
      <c r="UZE196" s="318"/>
      <c r="UZF196" s="318"/>
      <c r="UZG196" s="381"/>
      <c r="UZH196" s="316"/>
      <c r="UZI196" s="316"/>
      <c r="UZJ196" s="316"/>
      <c r="UZK196" s="317"/>
      <c r="UZL196" s="381"/>
      <c r="UZM196" s="381"/>
      <c r="UZN196" s="381"/>
      <c r="UZO196" s="318"/>
      <c r="UZP196" s="318"/>
      <c r="UZQ196" s="318"/>
      <c r="UZR196" s="381"/>
      <c r="UZS196" s="318"/>
      <c r="UZT196" s="318"/>
      <c r="UZU196" s="318"/>
      <c r="UZV196" s="318"/>
      <c r="UZW196" s="381"/>
      <c r="UZX196" s="316"/>
      <c r="UZY196" s="316"/>
      <c r="UZZ196" s="316"/>
      <c r="VAA196" s="317"/>
      <c r="VAB196" s="381"/>
      <c r="VAC196" s="381"/>
      <c r="VAD196" s="381"/>
      <c r="VAE196" s="318"/>
      <c r="VAF196" s="318"/>
      <c r="VAG196" s="318"/>
      <c r="VAH196" s="381"/>
      <c r="VAI196" s="318"/>
      <c r="VAJ196" s="318"/>
      <c r="VAK196" s="318"/>
      <c r="VAL196" s="318"/>
      <c r="VAM196" s="381"/>
      <c r="VAN196" s="316"/>
      <c r="VAO196" s="316"/>
      <c r="VAP196" s="316"/>
      <c r="VAQ196" s="317"/>
      <c r="VAR196" s="381"/>
      <c r="VAS196" s="381"/>
      <c r="VAT196" s="381"/>
      <c r="VAU196" s="318"/>
      <c r="VAV196" s="318"/>
      <c r="VAW196" s="318"/>
      <c r="VAX196" s="381"/>
      <c r="VAY196" s="318"/>
      <c r="VAZ196" s="318"/>
      <c r="VBA196" s="318"/>
      <c r="VBB196" s="318"/>
      <c r="VBC196" s="381"/>
      <c r="VBD196" s="316"/>
      <c r="VBE196" s="316"/>
      <c r="VBF196" s="316"/>
      <c r="VBG196" s="317"/>
      <c r="VBH196" s="381"/>
      <c r="VBI196" s="381"/>
      <c r="VBJ196" s="381"/>
      <c r="VBK196" s="318"/>
      <c r="VBL196" s="318"/>
      <c r="VBM196" s="318"/>
      <c r="VBN196" s="381"/>
      <c r="VBO196" s="318"/>
      <c r="VBP196" s="318"/>
      <c r="VBQ196" s="318"/>
      <c r="VBR196" s="318"/>
      <c r="VBS196" s="381"/>
      <c r="VBT196" s="316"/>
      <c r="VBU196" s="316"/>
      <c r="VBV196" s="316"/>
      <c r="VBW196" s="317"/>
      <c r="VBX196" s="381"/>
      <c r="VBY196" s="381"/>
      <c r="VBZ196" s="381"/>
      <c r="VCA196" s="318"/>
      <c r="VCB196" s="318"/>
      <c r="VCC196" s="318"/>
      <c r="VCD196" s="381"/>
      <c r="VCE196" s="318"/>
      <c r="VCF196" s="318"/>
      <c r="VCG196" s="318"/>
      <c r="VCH196" s="318"/>
      <c r="VCI196" s="381"/>
      <c r="VCJ196" s="316"/>
      <c r="VCK196" s="316"/>
      <c r="VCL196" s="316"/>
      <c r="VCM196" s="317"/>
      <c r="VCN196" s="381"/>
      <c r="VCO196" s="381"/>
      <c r="VCP196" s="381"/>
      <c r="VCQ196" s="318"/>
      <c r="VCR196" s="318"/>
      <c r="VCS196" s="318"/>
      <c r="VCT196" s="381"/>
      <c r="VCU196" s="318"/>
      <c r="VCV196" s="318"/>
      <c r="VCW196" s="318"/>
      <c r="VCX196" s="318"/>
      <c r="VCY196" s="381"/>
      <c r="VCZ196" s="316"/>
      <c r="VDA196" s="316"/>
      <c r="VDB196" s="316"/>
      <c r="VDC196" s="317"/>
      <c r="VDD196" s="381"/>
      <c r="VDE196" s="381"/>
      <c r="VDF196" s="381"/>
      <c r="VDG196" s="318"/>
      <c r="VDH196" s="318"/>
      <c r="VDI196" s="318"/>
      <c r="VDJ196" s="381"/>
      <c r="VDK196" s="318"/>
      <c r="VDL196" s="318"/>
      <c r="VDM196" s="318"/>
      <c r="VDN196" s="318"/>
      <c r="VDO196" s="381"/>
      <c r="VDP196" s="316"/>
      <c r="VDQ196" s="316"/>
      <c r="VDR196" s="316"/>
      <c r="VDS196" s="317"/>
      <c r="VDT196" s="381"/>
      <c r="VDU196" s="381"/>
      <c r="VDV196" s="381"/>
      <c r="VDW196" s="318"/>
      <c r="VDX196" s="318"/>
      <c r="VDY196" s="318"/>
      <c r="VDZ196" s="381"/>
      <c r="VEA196" s="318"/>
      <c r="VEB196" s="318"/>
      <c r="VEC196" s="318"/>
      <c r="VED196" s="318"/>
      <c r="VEE196" s="381"/>
      <c r="VEF196" s="316"/>
      <c r="VEG196" s="316"/>
      <c r="VEH196" s="316"/>
      <c r="VEI196" s="317"/>
      <c r="VEJ196" s="381"/>
      <c r="VEK196" s="381"/>
      <c r="VEL196" s="381"/>
      <c r="VEM196" s="318"/>
      <c r="VEN196" s="318"/>
      <c r="VEO196" s="318"/>
      <c r="VEP196" s="381"/>
      <c r="VEQ196" s="318"/>
      <c r="VER196" s="318"/>
      <c r="VES196" s="318"/>
      <c r="VET196" s="318"/>
      <c r="VEU196" s="381"/>
      <c r="VEV196" s="316"/>
      <c r="VEW196" s="316"/>
      <c r="VEX196" s="316"/>
      <c r="VEY196" s="317"/>
      <c r="VEZ196" s="381"/>
      <c r="VFA196" s="381"/>
      <c r="VFB196" s="381"/>
      <c r="VFC196" s="318"/>
      <c r="VFD196" s="318"/>
      <c r="VFE196" s="318"/>
      <c r="VFF196" s="381"/>
      <c r="VFG196" s="318"/>
      <c r="VFH196" s="318"/>
      <c r="VFI196" s="318"/>
      <c r="VFJ196" s="318"/>
      <c r="VFK196" s="381"/>
      <c r="VFL196" s="316"/>
      <c r="VFM196" s="316"/>
      <c r="VFN196" s="316"/>
      <c r="VFO196" s="317"/>
      <c r="VFP196" s="381"/>
      <c r="VFQ196" s="381"/>
      <c r="VFR196" s="381"/>
      <c r="VFS196" s="318"/>
      <c r="VFT196" s="318"/>
      <c r="VFU196" s="318"/>
      <c r="VFV196" s="381"/>
      <c r="VFW196" s="318"/>
      <c r="VFX196" s="318"/>
      <c r="VFY196" s="318"/>
      <c r="VFZ196" s="318"/>
      <c r="VGA196" s="381"/>
      <c r="VGB196" s="316"/>
      <c r="VGC196" s="316"/>
      <c r="VGD196" s="316"/>
      <c r="VGE196" s="317"/>
      <c r="VGF196" s="381"/>
      <c r="VGG196" s="381"/>
      <c r="VGH196" s="381"/>
      <c r="VGI196" s="318"/>
      <c r="VGJ196" s="318"/>
      <c r="VGK196" s="318"/>
      <c r="VGL196" s="381"/>
      <c r="VGM196" s="318"/>
      <c r="VGN196" s="318"/>
      <c r="VGO196" s="318"/>
      <c r="VGP196" s="318"/>
      <c r="VGQ196" s="381"/>
      <c r="VGR196" s="316"/>
      <c r="VGS196" s="316"/>
      <c r="VGT196" s="316"/>
      <c r="VGU196" s="317"/>
      <c r="VGV196" s="381"/>
      <c r="VGW196" s="381"/>
      <c r="VGX196" s="381"/>
      <c r="VGY196" s="318"/>
      <c r="VGZ196" s="318"/>
      <c r="VHA196" s="318"/>
      <c r="VHB196" s="381"/>
      <c r="VHC196" s="318"/>
      <c r="VHD196" s="318"/>
      <c r="VHE196" s="318"/>
      <c r="VHF196" s="318"/>
      <c r="VHG196" s="381"/>
      <c r="VHH196" s="316"/>
      <c r="VHI196" s="316"/>
      <c r="VHJ196" s="316"/>
      <c r="VHK196" s="317"/>
      <c r="VHL196" s="381"/>
      <c r="VHM196" s="381"/>
      <c r="VHN196" s="381"/>
      <c r="VHO196" s="318"/>
      <c r="VHP196" s="318"/>
      <c r="VHQ196" s="318"/>
      <c r="VHR196" s="381"/>
      <c r="VHS196" s="318"/>
      <c r="VHT196" s="318"/>
      <c r="VHU196" s="318"/>
      <c r="VHV196" s="318"/>
      <c r="VHW196" s="381"/>
      <c r="VHX196" s="316"/>
      <c r="VHY196" s="316"/>
      <c r="VHZ196" s="316"/>
      <c r="VIA196" s="317"/>
      <c r="VIB196" s="381"/>
      <c r="VIC196" s="381"/>
      <c r="VID196" s="381"/>
      <c r="VIE196" s="318"/>
      <c r="VIF196" s="318"/>
      <c r="VIG196" s="318"/>
      <c r="VIH196" s="381"/>
      <c r="VII196" s="318"/>
      <c r="VIJ196" s="318"/>
      <c r="VIK196" s="318"/>
      <c r="VIL196" s="318"/>
      <c r="VIM196" s="381"/>
      <c r="VIN196" s="316"/>
      <c r="VIO196" s="316"/>
      <c r="VIP196" s="316"/>
      <c r="VIQ196" s="317"/>
      <c r="VIR196" s="381"/>
      <c r="VIS196" s="381"/>
      <c r="VIT196" s="381"/>
      <c r="VIU196" s="318"/>
      <c r="VIV196" s="318"/>
      <c r="VIW196" s="318"/>
      <c r="VIX196" s="381"/>
      <c r="VIY196" s="318"/>
      <c r="VIZ196" s="318"/>
      <c r="VJA196" s="318"/>
      <c r="VJB196" s="318"/>
      <c r="VJC196" s="381"/>
      <c r="VJD196" s="316"/>
      <c r="VJE196" s="316"/>
      <c r="VJF196" s="316"/>
      <c r="VJG196" s="317"/>
      <c r="VJH196" s="381"/>
      <c r="VJI196" s="381"/>
      <c r="VJJ196" s="381"/>
      <c r="VJK196" s="318"/>
      <c r="VJL196" s="318"/>
      <c r="VJM196" s="318"/>
      <c r="VJN196" s="381"/>
      <c r="VJO196" s="318"/>
      <c r="VJP196" s="318"/>
      <c r="VJQ196" s="318"/>
      <c r="VJR196" s="318"/>
      <c r="VJS196" s="381"/>
      <c r="VJT196" s="316"/>
      <c r="VJU196" s="316"/>
      <c r="VJV196" s="316"/>
      <c r="VJW196" s="317"/>
      <c r="VJX196" s="381"/>
      <c r="VJY196" s="381"/>
      <c r="VJZ196" s="381"/>
      <c r="VKA196" s="318"/>
      <c r="VKB196" s="318"/>
      <c r="VKC196" s="318"/>
      <c r="VKD196" s="381"/>
      <c r="VKE196" s="318"/>
      <c r="VKF196" s="318"/>
      <c r="VKG196" s="318"/>
      <c r="VKH196" s="318"/>
      <c r="VKI196" s="381"/>
      <c r="VKJ196" s="316"/>
      <c r="VKK196" s="316"/>
      <c r="VKL196" s="316"/>
      <c r="VKM196" s="317"/>
      <c r="VKN196" s="381"/>
      <c r="VKO196" s="381"/>
      <c r="VKP196" s="381"/>
      <c r="VKQ196" s="318"/>
      <c r="VKR196" s="318"/>
      <c r="VKS196" s="318"/>
      <c r="VKT196" s="381"/>
      <c r="VKU196" s="318"/>
      <c r="VKV196" s="318"/>
      <c r="VKW196" s="318"/>
      <c r="VKX196" s="318"/>
      <c r="VKY196" s="381"/>
      <c r="VKZ196" s="316"/>
      <c r="VLA196" s="316"/>
      <c r="VLB196" s="316"/>
      <c r="VLC196" s="317"/>
      <c r="VLD196" s="381"/>
      <c r="VLE196" s="381"/>
      <c r="VLF196" s="381"/>
      <c r="VLG196" s="318"/>
      <c r="VLH196" s="318"/>
      <c r="VLI196" s="318"/>
      <c r="VLJ196" s="381"/>
      <c r="VLK196" s="318"/>
      <c r="VLL196" s="318"/>
      <c r="VLM196" s="318"/>
      <c r="VLN196" s="318"/>
      <c r="VLO196" s="381"/>
      <c r="VLP196" s="316"/>
      <c r="VLQ196" s="316"/>
      <c r="VLR196" s="316"/>
      <c r="VLS196" s="317"/>
      <c r="VLT196" s="381"/>
      <c r="VLU196" s="381"/>
      <c r="VLV196" s="381"/>
      <c r="VLW196" s="318"/>
      <c r="VLX196" s="318"/>
      <c r="VLY196" s="318"/>
      <c r="VLZ196" s="381"/>
      <c r="VMA196" s="318"/>
      <c r="VMB196" s="318"/>
      <c r="VMC196" s="318"/>
      <c r="VMD196" s="318"/>
      <c r="VME196" s="381"/>
      <c r="VMF196" s="316"/>
      <c r="VMG196" s="316"/>
      <c r="VMH196" s="316"/>
      <c r="VMI196" s="317"/>
      <c r="VMJ196" s="381"/>
      <c r="VMK196" s="381"/>
      <c r="VML196" s="381"/>
      <c r="VMM196" s="318"/>
      <c r="VMN196" s="318"/>
      <c r="VMO196" s="318"/>
      <c r="VMP196" s="381"/>
      <c r="VMQ196" s="318"/>
      <c r="VMR196" s="318"/>
      <c r="VMS196" s="318"/>
      <c r="VMT196" s="318"/>
      <c r="VMU196" s="381"/>
      <c r="VMV196" s="316"/>
      <c r="VMW196" s="316"/>
      <c r="VMX196" s="316"/>
      <c r="VMY196" s="317"/>
      <c r="VMZ196" s="381"/>
      <c r="VNA196" s="381"/>
      <c r="VNB196" s="381"/>
      <c r="VNC196" s="318"/>
      <c r="VND196" s="318"/>
      <c r="VNE196" s="318"/>
      <c r="VNF196" s="381"/>
      <c r="VNG196" s="318"/>
      <c r="VNH196" s="318"/>
      <c r="VNI196" s="318"/>
      <c r="VNJ196" s="318"/>
      <c r="VNK196" s="381"/>
      <c r="VNL196" s="316"/>
      <c r="VNM196" s="316"/>
      <c r="VNN196" s="316"/>
      <c r="VNO196" s="317"/>
      <c r="VNP196" s="381"/>
      <c r="VNQ196" s="381"/>
      <c r="VNR196" s="381"/>
      <c r="VNS196" s="318"/>
      <c r="VNT196" s="318"/>
      <c r="VNU196" s="318"/>
      <c r="VNV196" s="381"/>
      <c r="VNW196" s="318"/>
      <c r="VNX196" s="318"/>
      <c r="VNY196" s="318"/>
      <c r="VNZ196" s="318"/>
      <c r="VOA196" s="381"/>
      <c r="VOB196" s="316"/>
      <c r="VOC196" s="316"/>
      <c r="VOD196" s="316"/>
      <c r="VOE196" s="317"/>
      <c r="VOF196" s="381"/>
      <c r="VOG196" s="381"/>
      <c r="VOH196" s="381"/>
      <c r="VOI196" s="318"/>
      <c r="VOJ196" s="318"/>
      <c r="VOK196" s="318"/>
      <c r="VOL196" s="381"/>
      <c r="VOM196" s="318"/>
      <c r="VON196" s="318"/>
      <c r="VOO196" s="318"/>
      <c r="VOP196" s="318"/>
      <c r="VOQ196" s="381"/>
      <c r="VOR196" s="316"/>
      <c r="VOS196" s="316"/>
      <c r="VOT196" s="316"/>
      <c r="VOU196" s="317"/>
      <c r="VOV196" s="381"/>
      <c r="VOW196" s="381"/>
      <c r="VOX196" s="381"/>
      <c r="VOY196" s="318"/>
      <c r="VOZ196" s="318"/>
      <c r="VPA196" s="318"/>
      <c r="VPB196" s="381"/>
      <c r="VPC196" s="318"/>
      <c r="VPD196" s="318"/>
      <c r="VPE196" s="318"/>
      <c r="VPF196" s="318"/>
      <c r="VPG196" s="381"/>
      <c r="VPH196" s="316"/>
      <c r="VPI196" s="316"/>
      <c r="VPJ196" s="316"/>
      <c r="VPK196" s="317"/>
      <c r="VPL196" s="381"/>
      <c r="VPM196" s="381"/>
      <c r="VPN196" s="381"/>
      <c r="VPO196" s="318"/>
      <c r="VPP196" s="318"/>
      <c r="VPQ196" s="318"/>
      <c r="VPR196" s="381"/>
      <c r="VPS196" s="318"/>
      <c r="VPT196" s="318"/>
      <c r="VPU196" s="318"/>
      <c r="VPV196" s="318"/>
      <c r="VPW196" s="381"/>
      <c r="VPX196" s="316"/>
      <c r="VPY196" s="316"/>
      <c r="VPZ196" s="316"/>
      <c r="VQA196" s="317"/>
      <c r="VQB196" s="381"/>
      <c r="VQC196" s="381"/>
      <c r="VQD196" s="381"/>
      <c r="VQE196" s="318"/>
      <c r="VQF196" s="318"/>
      <c r="VQG196" s="318"/>
      <c r="VQH196" s="381"/>
      <c r="VQI196" s="318"/>
      <c r="VQJ196" s="318"/>
      <c r="VQK196" s="318"/>
      <c r="VQL196" s="318"/>
      <c r="VQM196" s="381"/>
      <c r="VQN196" s="316"/>
      <c r="VQO196" s="316"/>
      <c r="VQP196" s="316"/>
      <c r="VQQ196" s="317"/>
      <c r="VQR196" s="381"/>
      <c r="VQS196" s="381"/>
      <c r="VQT196" s="381"/>
      <c r="VQU196" s="318"/>
      <c r="VQV196" s="318"/>
      <c r="VQW196" s="318"/>
      <c r="VQX196" s="381"/>
      <c r="VQY196" s="318"/>
      <c r="VQZ196" s="318"/>
      <c r="VRA196" s="318"/>
      <c r="VRB196" s="318"/>
      <c r="VRC196" s="381"/>
      <c r="VRD196" s="316"/>
      <c r="VRE196" s="316"/>
      <c r="VRF196" s="316"/>
      <c r="VRG196" s="317"/>
      <c r="VRH196" s="381"/>
      <c r="VRI196" s="381"/>
      <c r="VRJ196" s="381"/>
      <c r="VRK196" s="318"/>
      <c r="VRL196" s="318"/>
      <c r="VRM196" s="318"/>
      <c r="VRN196" s="381"/>
      <c r="VRO196" s="318"/>
      <c r="VRP196" s="318"/>
      <c r="VRQ196" s="318"/>
      <c r="VRR196" s="318"/>
      <c r="VRS196" s="381"/>
      <c r="VRT196" s="316"/>
      <c r="VRU196" s="316"/>
      <c r="VRV196" s="316"/>
      <c r="VRW196" s="317"/>
      <c r="VRX196" s="381"/>
      <c r="VRY196" s="381"/>
      <c r="VRZ196" s="381"/>
      <c r="VSA196" s="318"/>
      <c r="VSB196" s="318"/>
      <c r="VSC196" s="318"/>
      <c r="VSD196" s="381"/>
      <c r="VSE196" s="318"/>
      <c r="VSF196" s="318"/>
      <c r="VSG196" s="318"/>
      <c r="VSH196" s="318"/>
      <c r="VSI196" s="381"/>
      <c r="VSJ196" s="316"/>
      <c r="VSK196" s="316"/>
      <c r="VSL196" s="316"/>
      <c r="VSM196" s="317"/>
      <c r="VSN196" s="381"/>
      <c r="VSO196" s="381"/>
      <c r="VSP196" s="381"/>
      <c r="VSQ196" s="318"/>
      <c r="VSR196" s="318"/>
      <c r="VSS196" s="318"/>
      <c r="VST196" s="381"/>
      <c r="VSU196" s="318"/>
      <c r="VSV196" s="318"/>
      <c r="VSW196" s="318"/>
      <c r="VSX196" s="318"/>
      <c r="VSY196" s="381"/>
      <c r="VSZ196" s="316"/>
      <c r="VTA196" s="316"/>
      <c r="VTB196" s="316"/>
      <c r="VTC196" s="317"/>
      <c r="VTD196" s="381"/>
      <c r="VTE196" s="381"/>
      <c r="VTF196" s="381"/>
      <c r="VTG196" s="318"/>
      <c r="VTH196" s="318"/>
      <c r="VTI196" s="318"/>
      <c r="VTJ196" s="381"/>
      <c r="VTK196" s="318"/>
      <c r="VTL196" s="318"/>
      <c r="VTM196" s="318"/>
      <c r="VTN196" s="318"/>
      <c r="VTO196" s="381"/>
      <c r="VTP196" s="316"/>
      <c r="VTQ196" s="316"/>
      <c r="VTR196" s="316"/>
      <c r="VTS196" s="317"/>
      <c r="VTT196" s="381"/>
      <c r="VTU196" s="381"/>
      <c r="VTV196" s="381"/>
      <c r="VTW196" s="318"/>
      <c r="VTX196" s="318"/>
      <c r="VTY196" s="318"/>
      <c r="VTZ196" s="381"/>
      <c r="VUA196" s="318"/>
      <c r="VUB196" s="318"/>
      <c r="VUC196" s="318"/>
      <c r="VUD196" s="318"/>
      <c r="VUE196" s="381"/>
      <c r="VUF196" s="316"/>
      <c r="VUG196" s="316"/>
      <c r="VUH196" s="316"/>
      <c r="VUI196" s="317"/>
      <c r="VUJ196" s="381"/>
      <c r="VUK196" s="381"/>
      <c r="VUL196" s="381"/>
      <c r="VUM196" s="318"/>
      <c r="VUN196" s="318"/>
      <c r="VUO196" s="318"/>
      <c r="VUP196" s="381"/>
      <c r="VUQ196" s="318"/>
      <c r="VUR196" s="318"/>
      <c r="VUS196" s="318"/>
      <c r="VUT196" s="318"/>
      <c r="VUU196" s="381"/>
      <c r="VUV196" s="316"/>
      <c r="VUW196" s="316"/>
      <c r="VUX196" s="316"/>
      <c r="VUY196" s="317"/>
      <c r="VUZ196" s="381"/>
      <c r="VVA196" s="381"/>
      <c r="VVB196" s="381"/>
      <c r="VVC196" s="318"/>
      <c r="VVD196" s="318"/>
      <c r="VVE196" s="318"/>
      <c r="VVF196" s="381"/>
      <c r="VVG196" s="318"/>
      <c r="VVH196" s="318"/>
      <c r="VVI196" s="318"/>
      <c r="VVJ196" s="318"/>
      <c r="VVK196" s="381"/>
      <c r="VVL196" s="316"/>
      <c r="VVM196" s="316"/>
      <c r="VVN196" s="316"/>
      <c r="VVO196" s="317"/>
      <c r="VVP196" s="381"/>
      <c r="VVQ196" s="381"/>
      <c r="VVR196" s="381"/>
      <c r="VVS196" s="318"/>
      <c r="VVT196" s="318"/>
      <c r="VVU196" s="318"/>
      <c r="VVV196" s="381"/>
      <c r="VVW196" s="318"/>
      <c r="VVX196" s="318"/>
      <c r="VVY196" s="318"/>
      <c r="VVZ196" s="318"/>
      <c r="VWA196" s="381"/>
      <c r="VWB196" s="316"/>
      <c r="VWC196" s="316"/>
      <c r="VWD196" s="316"/>
      <c r="VWE196" s="317"/>
      <c r="VWF196" s="381"/>
      <c r="VWG196" s="381"/>
      <c r="VWH196" s="381"/>
      <c r="VWI196" s="318"/>
      <c r="VWJ196" s="318"/>
      <c r="VWK196" s="318"/>
      <c r="VWL196" s="381"/>
      <c r="VWM196" s="318"/>
      <c r="VWN196" s="318"/>
      <c r="VWO196" s="318"/>
      <c r="VWP196" s="318"/>
      <c r="VWQ196" s="381"/>
      <c r="VWR196" s="316"/>
      <c r="VWS196" s="316"/>
      <c r="VWT196" s="316"/>
      <c r="VWU196" s="317"/>
      <c r="VWV196" s="381"/>
      <c r="VWW196" s="381"/>
      <c r="VWX196" s="381"/>
      <c r="VWY196" s="318"/>
      <c r="VWZ196" s="318"/>
      <c r="VXA196" s="318"/>
      <c r="VXB196" s="381"/>
      <c r="VXC196" s="318"/>
      <c r="VXD196" s="318"/>
      <c r="VXE196" s="318"/>
      <c r="VXF196" s="318"/>
      <c r="VXG196" s="381"/>
      <c r="VXH196" s="316"/>
      <c r="VXI196" s="316"/>
      <c r="VXJ196" s="316"/>
      <c r="VXK196" s="317"/>
      <c r="VXL196" s="381"/>
      <c r="VXM196" s="381"/>
      <c r="VXN196" s="381"/>
      <c r="VXO196" s="318"/>
      <c r="VXP196" s="318"/>
      <c r="VXQ196" s="318"/>
      <c r="VXR196" s="381"/>
      <c r="VXS196" s="318"/>
      <c r="VXT196" s="318"/>
      <c r="VXU196" s="318"/>
      <c r="VXV196" s="318"/>
      <c r="VXW196" s="381"/>
      <c r="VXX196" s="316"/>
      <c r="VXY196" s="316"/>
      <c r="VXZ196" s="316"/>
      <c r="VYA196" s="317"/>
      <c r="VYB196" s="381"/>
      <c r="VYC196" s="381"/>
      <c r="VYD196" s="381"/>
      <c r="VYE196" s="318"/>
      <c r="VYF196" s="318"/>
      <c r="VYG196" s="318"/>
      <c r="VYH196" s="381"/>
      <c r="VYI196" s="318"/>
      <c r="VYJ196" s="318"/>
      <c r="VYK196" s="318"/>
      <c r="VYL196" s="318"/>
      <c r="VYM196" s="381"/>
      <c r="VYN196" s="316"/>
      <c r="VYO196" s="316"/>
      <c r="VYP196" s="316"/>
      <c r="VYQ196" s="317"/>
      <c r="VYR196" s="381"/>
      <c r="VYS196" s="381"/>
      <c r="VYT196" s="381"/>
      <c r="VYU196" s="318"/>
      <c r="VYV196" s="318"/>
      <c r="VYW196" s="318"/>
      <c r="VYX196" s="381"/>
      <c r="VYY196" s="318"/>
      <c r="VYZ196" s="318"/>
      <c r="VZA196" s="318"/>
      <c r="VZB196" s="318"/>
      <c r="VZC196" s="381"/>
      <c r="VZD196" s="316"/>
      <c r="VZE196" s="316"/>
      <c r="VZF196" s="316"/>
      <c r="VZG196" s="317"/>
      <c r="VZH196" s="381"/>
      <c r="VZI196" s="381"/>
      <c r="VZJ196" s="381"/>
      <c r="VZK196" s="318"/>
      <c r="VZL196" s="318"/>
      <c r="VZM196" s="318"/>
      <c r="VZN196" s="381"/>
      <c r="VZO196" s="318"/>
      <c r="VZP196" s="318"/>
      <c r="VZQ196" s="318"/>
      <c r="VZR196" s="318"/>
      <c r="VZS196" s="381"/>
      <c r="VZT196" s="316"/>
      <c r="VZU196" s="316"/>
      <c r="VZV196" s="316"/>
      <c r="VZW196" s="317"/>
      <c r="VZX196" s="381"/>
      <c r="VZY196" s="381"/>
      <c r="VZZ196" s="381"/>
      <c r="WAA196" s="318"/>
      <c r="WAB196" s="318"/>
      <c r="WAC196" s="318"/>
      <c r="WAD196" s="381"/>
      <c r="WAE196" s="318"/>
      <c r="WAF196" s="318"/>
      <c r="WAG196" s="318"/>
      <c r="WAH196" s="318"/>
      <c r="WAI196" s="381"/>
      <c r="WAJ196" s="316"/>
      <c r="WAK196" s="316"/>
      <c r="WAL196" s="316"/>
      <c r="WAM196" s="317"/>
      <c r="WAN196" s="381"/>
      <c r="WAO196" s="381"/>
      <c r="WAP196" s="381"/>
      <c r="WAQ196" s="318"/>
      <c r="WAR196" s="318"/>
      <c r="WAS196" s="318"/>
      <c r="WAT196" s="381"/>
      <c r="WAU196" s="318"/>
      <c r="WAV196" s="318"/>
      <c r="WAW196" s="318"/>
      <c r="WAX196" s="318"/>
      <c r="WAY196" s="381"/>
      <c r="WAZ196" s="316"/>
      <c r="WBA196" s="316"/>
      <c r="WBB196" s="316"/>
      <c r="WBC196" s="317"/>
      <c r="WBD196" s="381"/>
      <c r="WBE196" s="381"/>
      <c r="WBF196" s="381"/>
      <c r="WBG196" s="318"/>
      <c r="WBH196" s="318"/>
      <c r="WBI196" s="318"/>
      <c r="WBJ196" s="381"/>
      <c r="WBK196" s="318"/>
      <c r="WBL196" s="318"/>
      <c r="WBM196" s="318"/>
      <c r="WBN196" s="318"/>
      <c r="WBO196" s="381"/>
      <c r="WBP196" s="316"/>
      <c r="WBQ196" s="316"/>
      <c r="WBR196" s="316"/>
      <c r="WBS196" s="317"/>
      <c r="WBT196" s="381"/>
      <c r="WBU196" s="381"/>
      <c r="WBV196" s="381"/>
      <c r="WBW196" s="318"/>
      <c r="WBX196" s="318"/>
      <c r="WBY196" s="318"/>
      <c r="WBZ196" s="381"/>
      <c r="WCA196" s="318"/>
      <c r="WCB196" s="318"/>
      <c r="WCC196" s="318"/>
      <c r="WCD196" s="318"/>
      <c r="WCE196" s="381"/>
      <c r="WCF196" s="316"/>
      <c r="WCG196" s="316"/>
      <c r="WCH196" s="316"/>
      <c r="WCI196" s="317"/>
      <c r="WCJ196" s="381"/>
      <c r="WCK196" s="381"/>
      <c r="WCL196" s="381"/>
      <c r="WCM196" s="318"/>
      <c r="WCN196" s="318"/>
      <c r="WCO196" s="318"/>
      <c r="WCP196" s="381"/>
      <c r="WCQ196" s="318"/>
      <c r="WCR196" s="318"/>
      <c r="WCS196" s="318"/>
      <c r="WCT196" s="318"/>
      <c r="WCU196" s="381"/>
      <c r="WCV196" s="316"/>
      <c r="WCW196" s="316"/>
      <c r="WCX196" s="316"/>
      <c r="WCY196" s="317"/>
      <c r="WCZ196" s="381"/>
      <c r="WDA196" s="381"/>
      <c r="WDB196" s="381"/>
      <c r="WDC196" s="318"/>
      <c r="WDD196" s="318"/>
      <c r="WDE196" s="318"/>
      <c r="WDF196" s="381"/>
      <c r="WDG196" s="318"/>
      <c r="WDH196" s="318"/>
      <c r="WDI196" s="318"/>
      <c r="WDJ196" s="318"/>
      <c r="WDK196" s="381"/>
      <c r="WDL196" s="316"/>
      <c r="WDM196" s="316"/>
      <c r="WDN196" s="316"/>
      <c r="WDO196" s="317"/>
      <c r="WDP196" s="381"/>
      <c r="WDQ196" s="381"/>
      <c r="WDR196" s="381"/>
      <c r="WDS196" s="318"/>
      <c r="WDT196" s="318"/>
      <c r="WDU196" s="318"/>
      <c r="WDV196" s="381"/>
      <c r="WDW196" s="318"/>
      <c r="WDX196" s="318"/>
      <c r="WDY196" s="318"/>
      <c r="WDZ196" s="318"/>
      <c r="WEA196" s="381"/>
      <c r="WEB196" s="316"/>
      <c r="WEC196" s="316"/>
      <c r="WED196" s="316"/>
      <c r="WEE196" s="317"/>
      <c r="WEF196" s="381"/>
      <c r="WEG196" s="381"/>
      <c r="WEH196" s="381"/>
      <c r="WEI196" s="318"/>
      <c r="WEJ196" s="318"/>
      <c r="WEK196" s="318"/>
      <c r="WEL196" s="381"/>
      <c r="WEM196" s="318"/>
      <c r="WEN196" s="318"/>
      <c r="WEO196" s="318"/>
      <c r="WEP196" s="318"/>
      <c r="WEQ196" s="381"/>
      <c r="WER196" s="316"/>
      <c r="WES196" s="316"/>
      <c r="WET196" s="316"/>
      <c r="WEU196" s="317"/>
      <c r="WEV196" s="381"/>
      <c r="WEW196" s="381"/>
      <c r="WEX196" s="381"/>
      <c r="WEY196" s="318"/>
      <c r="WEZ196" s="318"/>
      <c r="WFA196" s="318"/>
      <c r="WFB196" s="381"/>
      <c r="WFC196" s="318"/>
      <c r="WFD196" s="318"/>
      <c r="WFE196" s="318"/>
      <c r="WFF196" s="318"/>
      <c r="WFG196" s="381"/>
      <c r="WFH196" s="316"/>
      <c r="WFI196" s="316"/>
      <c r="WFJ196" s="316"/>
      <c r="WFK196" s="317"/>
      <c r="WFL196" s="381"/>
      <c r="WFM196" s="381"/>
      <c r="WFN196" s="381"/>
      <c r="WFO196" s="318"/>
      <c r="WFP196" s="318"/>
      <c r="WFQ196" s="318"/>
      <c r="WFR196" s="381"/>
      <c r="WFS196" s="318"/>
      <c r="WFT196" s="318"/>
      <c r="WFU196" s="318"/>
      <c r="WFV196" s="318"/>
      <c r="WFW196" s="381"/>
      <c r="WFX196" s="316"/>
      <c r="WFY196" s="316"/>
      <c r="WFZ196" s="316"/>
      <c r="WGA196" s="317"/>
      <c r="WGB196" s="381"/>
      <c r="WGC196" s="381"/>
      <c r="WGD196" s="381"/>
      <c r="WGE196" s="318"/>
      <c r="WGF196" s="318"/>
      <c r="WGG196" s="318"/>
      <c r="WGH196" s="381"/>
      <c r="WGI196" s="318"/>
      <c r="WGJ196" s="318"/>
      <c r="WGK196" s="318"/>
      <c r="WGL196" s="318"/>
      <c r="WGM196" s="381"/>
      <c r="WGN196" s="316"/>
      <c r="WGO196" s="316"/>
      <c r="WGP196" s="316"/>
      <c r="WGQ196" s="317"/>
      <c r="WGR196" s="381"/>
      <c r="WGS196" s="381"/>
      <c r="WGT196" s="381"/>
      <c r="WGU196" s="318"/>
      <c r="WGV196" s="318"/>
      <c r="WGW196" s="318"/>
      <c r="WGX196" s="381"/>
      <c r="WGY196" s="318"/>
      <c r="WGZ196" s="318"/>
      <c r="WHA196" s="318"/>
      <c r="WHB196" s="318"/>
      <c r="WHC196" s="381"/>
      <c r="WHD196" s="316"/>
      <c r="WHE196" s="316"/>
      <c r="WHF196" s="316"/>
      <c r="WHG196" s="317"/>
      <c r="WHH196" s="381"/>
      <c r="WHI196" s="381"/>
      <c r="WHJ196" s="381"/>
      <c r="WHK196" s="318"/>
      <c r="WHL196" s="318"/>
      <c r="WHM196" s="318"/>
      <c r="WHN196" s="381"/>
      <c r="WHO196" s="318"/>
      <c r="WHP196" s="318"/>
      <c r="WHQ196" s="318"/>
      <c r="WHR196" s="318"/>
      <c r="WHS196" s="381"/>
      <c r="WHT196" s="316"/>
      <c r="WHU196" s="316"/>
      <c r="WHV196" s="316"/>
      <c r="WHW196" s="317"/>
      <c r="WHX196" s="381"/>
      <c r="WHY196" s="381"/>
      <c r="WHZ196" s="381"/>
      <c r="WIA196" s="318"/>
      <c r="WIB196" s="318"/>
      <c r="WIC196" s="318"/>
      <c r="WID196" s="381"/>
      <c r="WIE196" s="318"/>
      <c r="WIF196" s="318"/>
      <c r="WIG196" s="318"/>
      <c r="WIH196" s="318"/>
      <c r="WII196" s="381"/>
      <c r="WIJ196" s="316"/>
      <c r="WIK196" s="316"/>
      <c r="WIL196" s="316"/>
      <c r="WIM196" s="317"/>
      <c r="WIN196" s="381"/>
      <c r="WIO196" s="381"/>
      <c r="WIP196" s="381"/>
      <c r="WIQ196" s="318"/>
      <c r="WIR196" s="318"/>
      <c r="WIS196" s="318"/>
      <c r="WIT196" s="381"/>
      <c r="WIU196" s="318"/>
      <c r="WIV196" s="318"/>
      <c r="WIW196" s="318"/>
      <c r="WIX196" s="318"/>
      <c r="WIY196" s="381"/>
      <c r="WIZ196" s="316"/>
      <c r="WJA196" s="316"/>
      <c r="WJB196" s="316"/>
      <c r="WJC196" s="317"/>
      <c r="WJD196" s="381"/>
      <c r="WJE196" s="381"/>
      <c r="WJF196" s="381"/>
      <c r="WJG196" s="318"/>
      <c r="WJH196" s="318"/>
      <c r="WJI196" s="318"/>
      <c r="WJJ196" s="381"/>
      <c r="WJK196" s="318"/>
      <c r="WJL196" s="318"/>
      <c r="WJM196" s="318"/>
      <c r="WJN196" s="318"/>
      <c r="WJO196" s="381"/>
      <c r="WJP196" s="316"/>
      <c r="WJQ196" s="316"/>
      <c r="WJR196" s="316"/>
      <c r="WJS196" s="317"/>
      <c r="WJT196" s="381"/>
      <c r="WJU196" s="381"/>
      <c r="WJV196" s="381"/>
      <c r="WJW196" s="318"/>
      <c r="WJX196" s="318"/>
      <c r="WJY196" s="318"/>
      <c r="WJZ196" s="381"/>
      <c r="WKA196" s="318"/>
      <c r="WKB196" s="318"/>
      <c r="WKC196" s="318"/>
      <c r="WKD196" s="318"/>
      <c r="WKE196" s="381"/>
      <c r="WKF196" s="316"/>
      <c r="WKG196" s="316"/>
      <c r="WKH196" s="316"/>
      <c r="WKI196" s="317"/>
      <c r="WKJ196" s="381"/>
      <c r="WKK196" s="381"/>
      <c r="WKL196" s="381"/>
      <c r="WKM196" s="318"/>
      <c r="WKN196" s="318"/>
      <c r="WKO196" s="318"/>
      <c r="WKP196" s="381"/>
      <c r="WKQ196" s="318"/>
      <c r="WKR196" s="318"/>
      <c r="WKS196" s="318"/>
      <c r="WKT196" s="318"/>
      <c r="WKU196" s="381"/>
      <c r="WKV196" s="316"/>
      <c r="WKW196" s="316"/>
      <c r="WKX196" s="316"/>
      <c r="WKY196" s="317"/>
      <c r="WKZ196" s="381"/>
      <c r="WLA196" s="381"/>
      <c r="WLB196" s="381"/>
      <c r="WLC196" s="318"/>
      <c r="WLD196" s="318"/>
      <c r="WLE196" s="318"/>
      <c r="WLF196" s="381"/>
      <c r="WLG196" s="318"/>
      <c r="WLH196" s="318"/>
      <c r="WLI196" s="318"/>
      <c r="WLJ196" s="318"/>
      <c r="WLK196" s="381"/>
      <c r="WLL196" s="316"/>
      <c r="WLM196" s="316"/>
      <c r="WLN196" s="316"/>
      <c r="WLO196" s="317"/>
      <c r="WLP196" s="381"/>
      <c r="WLQ196" s="381"/>
      <c r="WLR196" s="381"/>
      <c r="WLS196" s="318"/>
      <c r="WLT196" s="318"/>
      <c r="WLU196" s="318"/>
      <c r="WLV196" s="381"/>
      <c r="WLW196" s="318"/>
      <c r="WLX196" s="318"/>
      <c r="WLY196" s="318"/>
      <c r="WLZ196" s="318"/>
      <c r="WMA196" s="381"/>
      <c r="WMB196" s="316"/>
      <c r="WMC196" s="316"/>
      <c r="WMD196" s="316"/>
      <c r="WME196" s="317"/>
      <c r="WMF196" s="381"/>
      <c r="WMG196" s="381"/>
      <c r="WMH196" s="381"/>
      <c r="WMI196" s="318"/>
      <c r="WMJ196" s="318"/>
      <c r="WMK196" s="318"/>
      <c r="WML196" s="381"/>
      <c r="WMM196" s="318"/>
      <c r="WMN196" s="318"/>
      <c r="WMO196" s="318"/>
      <c r="WMP196" s="318"/>
      <c r="WMQ196" s="381"/>
      <c r="WMR196" s="316"/>
      <c r="WMS196" s="316"/>
      <c r="WMT196" s="316"/>
      <c r="WMU196" s="317"/>
      <c r="WMV196" s="381"/>
      <c r="WMW196" s="381"/>
      <c r="WMX196" s="381"/>
      <c r="WMY196" s="318"/>
      <c r="WMZ196" s="318"/>
      <c r="WNA196" s="318"/>
      <c r="WNB196" s="381"/>
      <c r="WNC196" s="318"/>
      <c r="WND196" s="318"/>
      <c r="WNE196" s="318"/>
      <c r="WNF196" s="318"/>
      <c r="WNG196" s="381"/>
      <c r="WNH196" s="316"/>
      <c r="WNI196" s="316"/>
      <c r="WNJ196" s="316"/>
      <c r="WNK196" s="317"/>
      <c r="WNL196" s="381"/>
      <c r="WNM196" s="381"/>
      <c r="WNN196" s="381"/>
      <c r="WNO196" s="318"/>
      <c r="WNP196" s="318"/>
      <c r="WNQ196" s="318"/>
      <c r="WNR196" s="381"/>
      <c r="WNS196" s="318"/>
      <c r="WNT196" s="318"/>
      <c r="WNU196" s="318"/>
      <c r="WNV196" s="318"/>
      <c r="WNW196" s="381"/>
      <c r="WNX196" s="316"/>
      <c r="WNY196" s="316"/>
      <c r="WNZ196" s="316"/>
      <c r="WOA196" s="317"/>
      <c r="WOB196" s="381"/>
      <c r="WOC196" s="381"/>
      <c r="WOD196" s="381"/>
      <c r="WOE196" s="318"/>
      <c r="WOF196" s="318"/>
      <c r="WOG196" s="318"/>
      <c r="WOH196" s="381"/>
      <c r="WOI196" s="318"/>
      <c r="WOJ196" s="318"/>
      <c r="WOK196" s="318"/>
      <c r="WOL196" s="318"/>
      <c r="WOM196" s="381"/>
      <c r="WON196" s="316"/>
      <c r="WOO196" s="316"/>
      <c r="WOP196" s="316"/>
      <c r="WOQ196" s="317"/>
      <c r="WOR196" s="381"/>
      <c r="WOS196" s="381"/>
      <c r="WOT196" s="381"/>
      <c r="WOU196" s="318"/>
      <c r="WOV196" s="318"/>
      <c r="WOW196" s="318"/>
      <c r="WOX196" s="381"/>
      <c r="WOY196" s="318"/>
      <c r="WOZ196" s="318"/>
      <c r="WPA196" s="318"/>
      <c r="WPB196" s="318"/>
      <c r="WPC196" s="381"/>
      <c r="WPD196" s="316"/>
      <c r="WPE196" s="316"/>
      <c r="WPF196" s="316"/>
      <c r="WPG196" s="317"/>
      <c r="WPH196" s="381"/>
      <c r="WPI196" s="381"/>
      <c r="WPJ196" s="381"/>
      <c r="WPK196" s="318"/>
      <c r="WPL196" s="318"/>
      <c r="WPM196" s="318"/>
      <c r="WPN196" s="381"/>
      <c r="WPO196" s="318"/>
      <c r="WPP196" s="318"/>
      <c r="WPQ196" s="318"/>
      <c r="WPR196" s="318"/>
      <c r="WPS196" s="381"/>
      <c r="WPT196" s="316"/>
      <c r="WPU196" s="316"/>
      <c r="WPV196" s="316"/>
      <c r="WPW196" s="317"/>
      <c r="WPX196" s="381"/>
      <c r="WPY196" s="381"/>
      <c r="WPZ196" s="381"/>
      <c r="WQA196" s="318"/>
      <c r="WQB196" s="318"/>
      <c r="WQC196" s="318"/>
      <c r="WQD196" s="381"/>
      <c r="WQE196" s="318"/>
      <c r="WQF196" s="318"/>
      <c r="WQG196" s="318"/>
      <c r="WQH196" s="318"/>
      <c r="WQI196" s="381"/>
      <c r="WQJ196" s="316"/>
      <c r="WQK196" s="316"/>
      <c r="WQL196" s="316"/>
      <c r="WQM196" s="317"/>
      <c r="WQN196" s="381"/>
      <c r="WQO196" s="381"/>
      <c r="WQP196" s="381"/>
      <c r="WQQ196" s="318"/>
      <c r="WQR196" s="318"/>
      <c r="WQS196" s="318"/>
      <c r="WQT196" s="381"/>
      <c r="WQU196" s="318"/>
      <c r="WQV196" s="318"/>
      <c r="WQW196" s="318"/>
      <c r="WQX196" s="318"/>
      <c r="WQY196" s="381"/>
      <c r="WQZ196" s="316"/>
      <c r="WRA196" s="316"/>
      <c r="WRB196" s="316"/>
      <c r="WRC196" s="317"/>
      <c r="WRD196" s="381"/>
      <c r="WRE196" s="381"/>
      <c r="WRF196" s="381"/>
      <c r="WRG196" s="318"/>
      <c r="WRH196" s="318"/>
      <c r="WRI196" s="318"/>
      <c r="WRJ196" s="381"/>
      <c r="WRK196" s="318"/>
      <c r="WRL196" s="318"/>
      <c r="WRM196" s="318"/>
      <c r="WRN196" s="318"/>
      <c r="WRO196" s="381"/>
      <c r="WRP196" s="316"/>
      <c r="WRQ196" s="316"/>
      <c r="WRR196" s="316"/>
      <c r="WRS196" s="317"/>
      <c r="WRT196" s="381"/>
      <c r="WRU196" s="381"/>
      <c r="WRV196" s="381"/>
      <c r="WRW196" s="318"/>
      <c r="WRX196" s="318"/>
      <c r="WRY196" s="318"/>
      <c r="WRZ196" s="381"/>
      <c r="WSA196" s="318"/>
      <c r="WSB196" s="318"/>
      <c r="WSC196" s="318"/>
      <c r="WSD196" s="318"/>
      <c r="WSE196" s="381"/>
      <c r="WSF196" s="316"/>
      <c r="WSG196" s="316"/>
      <c r="WSH196" s="316"/>
      <c r="WSI196" s="317"/>
      <c r="WSJ196" s="381"/>
      <c r="WSK196" s="381"/>
      <c r="WSL196" s="381"/>
      <c r="WSM196" s="318"/>
      <c r="WSN196" s="318"/>
      <c r="WSO196" s="318"/>
      <c r="WSP196" s="381"/>
      <c r="WSQ196" s="318"/>
      <c r="WSR196" s="318"/>
      <c r="WSS196" s="318"/>
      <c r="WST196" s="318"/>
      <c r="WSU196" s="381"/>
      <c r="WSV196" s="316"/>
      <c r="WSW196" s="316"/>
      <c r="WSX196" s="316"/>
      <c r="WSY196" s="317"/>
      <c r="WSZ196" s="381"/>
      <c r="WTA196" s="381"/>
      <c r="WTB196" s="381"/>
      <c r="WTC196" s="318"/>
      <c r="WTD196" s="318"/>
      <c r="WTE196" s="318"/>
      <c r="WTF196" s="381"/>
      <c r="WTG196" s="318"/>
      <c r="WTH196" s="318"/>
      <c r="WTI196" s="318"/>
      <c r="WTJ196" s="318"/>
      <c r="WTK196" s="381"/>
      <c r="WTL196" s="316"/>
      <c r="WTM196" s="316"/>
      <c r="WTN196" s="316"/>
      <c r="WTO196" s="317"/>
      <c r="WTP196" s="381"/>
      <c r="WTQ196" s="381"/>
      <c r="WTR196" s="381"/>
      <c r="WTS196" s="318"/>
      <c r="WTT196" s="318"/>
      <c r="WTU196" s="318"/>
      <c r="WTV196" s="381"/>
      <c r="WTW196" s="318"/>
      <c r="WTX196" s="318"/>
      <c r="WTY196" s="318"/>
      <c r="WTZ196" s="318"/>
      <c r="WUA196" s="381"/>
      <c r="WUB196" s="316"/>
      <c r="WUC196" s="316"/>
      <c r="WUD196" s="316"/>
      <c r="WUE196" s="317"/>
      <c r="WUF196" s="381"/>
      <c r="WUG196" s="381"/>
      <c r="WUH196" s="381"/>
      <c r="WUI196" s="318"/>
      <c r="WUJ196" s="318"/>
      <c r="WUK196" s="318"/>
      <c r="WUL196" s="381"/>
      <c r="WUM196" s="318"/>
      <c r="WUN196" s="318"/>
      <c r="WUO196" s="318"/>
      <c r="WUP196" s="318"/>
      <c r="WUQ196" s="381"/>
      <c r="WUR196" s="316"/>
      <c r="WUS196" s="316"/>
      <c r="WUT196" s="316"/>
      <c r="WUU196" s="317"/>
      <c r="WUV196" s="381"/>
      <c r="WUW196" s="381"/>
      <c r="WUX196" s="381"/>
      <c r="WUY196" s="318"/>
      <c r="WUZ196" s="318"/>
      <c r="WVA196" s="318"/>
      <c r="WVB196" s="381"/>
      <c r="WVC196" s="318"/>
      <c r="WVD196" s="318"/>
      <c r="WVE196" s="318"/>
      <c r="WVF196" s="318"/>
      <c r="WVG196" s="381"/>
      <c r="WVH196" s="316"/>
      <c r="WVI196" s="316"/>
      <c r="WVJ196" s="316"/>
      <c r="WVK196" s="317"/>
      <c r="WVL196" s="381"/>
      <c r="WVM196" s="381"/>
      <c r="WVN196" s="381"/>
      <c r="WVO196" s="318"/>
      <c r="WVP196" s="318"/>
      <c r="WVQ196" s="318"/>
      <c r="WVR196" s="381"/>
      <c r="WVS196" s="318"/>
      <c r="WVT196" s="318"/>
      <c r="WVU196" s="318"/>
      <c r="WVV196" s="318"/>
      <c r="WVW196" s="381"/>
      <c r="WVX196" s="316"/>
      <c r="WVY196" s="316"/>
      <c r="WVZ196" s="316"/>
      <c r="WWA196" s="317"/>
      <c r="WWB196" s="381"/>
      <c r="WWC196" s="381"/>
      <c r="WWD196" s="381"/>
      <c r="WWE196" s="318"/>
      <c r="WWF196" s="318"/>
      <c r="WWG196" s="318"/>
      <c r="WWH196" s="381"/>
      <c r="WWI196" s="318"/>
      <c r="WWJ196" s="318"/>
      <c r="WWK196" s="318"/>
      <c r="WWL196" s="318"/>
      <c r="WWM196" s="381"/>
      <c r="WWN196" s="316"/>
      <c r="WWO196" s="316"/>
      <c r="WWP196" s="316"/>
      <c r="WWQ196" s="317"/>
      <c r="WWR196" s="381"/>
      <c r="WWS196" s="381"/>
      <c r="WWT196" s="381"/>
      <c r="WWU196" s="318"/>
      <c r="WWV196" s="318"/>
      <c r="WWW196" s="318"/>
      <c r="WWX196" s="381"/>
      <c r="WWY196" s="318"/>
      <c r="WWZ196" s="318"/>
      <c r="WXA196" s="318"/>
      <c r="WXB196" s="318"/>
      <c r="WXC196" s="381"/>
      <c r="WXD196" s="316"/>
      <c r="WXE196" s="316"/>
      <c r="WXF196" s="316"/>
      <c r="WXG196" s="317"/>
      <c r="WXH196" s="381"/>
      <c r="WXI196" s="381"/>
      <c r="WXJ196" s="381"/>
      <c r="WXK196" s="318"/>
      <c r="WXL196" s="318"/>
      <c r="WXM196" s="318"/>
      <c r="WXN196" s="381"/>
      <c r="WXO196" s="318"/>
      <c r="WXP196" s="318"/>
      <c r="WXQ196" s="318"/>
      <c r="WXR196" s="318"/>
      <c r="WXS196" s="381"/>
      <c r="WXT196" s="316"/>
      <c r="WXU196" s="316"/>
      <c r="WXV196" s="316"/>
      <c r="WXW196" s="317"/>
      <c r="WXX196" s="381"/>
      <c r="WXY196" s="381"/>
      <c r="WXZ196" s="381"/>
      <c r="WYA196" s="318"/>
      <c r="WYB196" s="318"/>
      <c r="WYC196" s="318"/>
      <c r="WYD196" s="381"/>
      <c r="WYE196" s="318"/>
      <c r="WYF196" s="318"/>
      <c r="WYG196" s="318"/>
      <c r="WYH196" s="318"/>
      <c r="WYI196" s="381"/>
      <c r="WYJ196" s="316"/>
      <c r="WYK196" s="316"/>
      <c r="WYL196" s="316"/>
      <c r="WYM196" s="317"/>
      <c r="WYN196" s="381"/>
      <c r="WYO196" s="381"/>
      <c r="WYP196" s="381"/>
      <c r="WYQ196" s="318"/>
      <c r="WYR196" s="318"/>
      <c r="WYS196" s="318"/>
      <c r="WYT196" s="381"/>
      <c r="WYU196" s="318"/>
      <c r="WYV196" s="318"/>
      <c r="WYW196" s="318"/>
      <c r="WYX196" s="318"/>
      <c r="WYY196" s="381"/>
      <c r="WYZ196" s="316"/>
      <c r="WZA196" s="316"/>
      <c r="WZB196" s="316"/>
      <c r="WZC196" s="317"/>
      <c r="WZD196" s="381"/>
      <c r="WZE196" s="381"/>
      <c r="WZF196" s="381"/>
      <c r="WZG196" s="318"/>
      <c r="WZH196" s="318"/>
      <c r="WZI196" s="318"/>
      <c r="WZJ196" s="381"/>
      <c r="WZK196" s="318"/>
      <c r="WZL196" s="318"/>
      <c r="WZM196" s="318"/>
      <c r="WZN196" s="318"/>
      <c r="WZO196" s="381"/>
      <c r="WZP196" s="316"/>
      <c r="WZQ196" s="316"/>
      <c r="WZR196" s="316"/>
      <c r="WZS196" s="317"/>
      <c r="WZT196" s="381"/>
      <c r="WZU196" s="381"/>
      <c r="WZV196" s="381"/>
      <c r="WZW196" s="318"/>
      <c r="WZX196" s="318"/>
      <c r="WZY196" s="318"/>
      <c r="WZZ196" s="381"/>
      <c r="XAA196" s="318"/>
      <c r="XAB196" s="318"/>
      <c r="XAC196" s="318"/>
      <c r="XAD196" s="318"/>
      <c r="XAE196" s="381"/>
      <c r="XAF196" s="316"/>
      <c r="XAG196" s="316"/>
      <c r="XAH196" s="316"/>
      <c r="XAI196" s="317"/>
      <c r="XAJ196" s="381"/>
      <c r="XAK196" s="381"/>
      <c r="XAL196" s="381"/>
      <c r="XAM196" s="318"/>
      <c r="XAN196" s="318"/>
      <c r="XAO196" s="318"/>
      <c r="XAP196" s="381"/>
      <c r="XAQ196" s="318"/>
      <c r="XAR196" s="318"/>
      <c r="XAS196" s="318"/>
      <c r="XAT196" s="318"/>
      <c r="XAU196" s="381"/>
      <c r="XAV196" s="316"/>
      <c r="XAW196" s="316"/>
      <c r="XAX196" s="316"/>
      <c r="XAY196" s="317"/>
      <c r="XAZ196" s="381"/>
      <c r="XBA196" s="381"/>
      <c r="XBB196" s="381"/>
      <c r="XBC196" s="318"/>
      <c r="XBD196" s="318"/>
      <c r="XBE196" s="318"/>
      <c r="XBF196" s="381"/>
      <c r="XBG196" s="318"/>
      <c r="XBH196" s="318"/>
      <c r="XBI196" s="318"/>
      <c r="XBJ196" s="318"/>
      <c r="XBK196" s="381"/>
      <c r="XBL196" s="316"/>
      <c r="XBM196" s="316"/>
      <c r="XBN196" s="316"/>
      <c r="XBO196" s="317"/>
      <c r="XBP196" s="381"/>
      <c r="XBQ196" s="381"/>
      <c r="XBR196" s="381"/>
      <c r="XBS196" s="318"/>
      <c r="XBT196" s="318"/>
      <c r="XBU196" s="318"/>
      <c r="XBV196" s="381"/>
      <c r="XBW196" s="318"/>
      <c r="XBX196" s="318"/>
      <c r="XBY196" s="318"/>
      <c r="XBZ196" s="318"/>
      <c r="XCA196" s="381"/>
      <c r="XCB196" s="316"/>
      <c r="XCC196" s="316"/>
      <c r="XCD196" s="316"/>
      <c r="XCE196" s="317"/>
      <c r="XCF196" s="381"/>
      <c r="XCG196" s="381"/>
      <c r="XCH196" s="381"/>
      <c r="XCI196" s="318"/>
      <c r="XCJ196" s="318"/>
      <c r="XCK196" s="318"/>
      <c r="XCL196" s="381"/>
      <c r="XCM196" s="318"/>
      <c r="XCN196" s="318"/>
      <c r="XCO196" s="318"/>
      <c r="XCP196" s="318"/>
      <c r="XCQ196" s="381"/>
      <c r="XCR196" s="316"/>
      <c r="XCS196" s="316"/>
      <c r="XCT196" s="316"/>
      <c r="XCU196" s="317"/>
      <c r="XCV196" s="381"/>
      <c r="XCW196" s="381"/>
      <c r="XCX196" s="381"/>
      <c r="XCY196" s="318"/>
      <c r="XCZ196" s="318"/>
      <c r="XDA196" s="318"/>
      <c r="XDB196" s="381"/>
      <c r="XDC196" s="318"/>
      <c r="XDD196" s="318"/>
      <c r="XDE196" s="318"/>
      <c r="XDF196" s="318"/>
      <c r="XDG196" s="381"/>
      <c r="XDH196" s="316"/>
      <c r="XDI196" s="316"/>
      <c r="XDJ196" s="316"/>
      <c r="XDK196" s="317"/>
      <c r="XDL196" s="381"/>
      <c r="XDM196" s="381"/>
      <c r="XDN196" s="381"/>
      <c r="XDO196" s="318"/>
      <c r="XDP196" s="318"/>
      <c r="XDQ196" s="318"/>
      <c r="XDR196" s="381"/>
      <c r="XDS196" s="318"/>
      <c r="XDT196" s="318"/>
      <c r="XDU196" s="318"/>
      <c r="XDV196" s="318"/>
      <c r="XDW196" s="381"/>
      <c r="XDX196" s="316"/>
      <c r="XDY196" s="316"/>
      <c r="XDZ196" s="316"/>
      <c r="XEA196" s="317"/>
      <c r="XEB196" s="381"/>
      <c r="XEC196" s="381"/>
      <c r="XED196" s="381"/>
      <c r="XEE196" s="318"/>
      <c r="XEF196" s="318"/>
      <c r="XEG196" s="318"/>
      <c r="XEH196" s="381"/>
      <c r="XEI196" s="318"/>
      <c r="XEJ196" s="318"/>
      <c r="XEK196" s="318"/>
      <c r="XEL196" s="318"/>
      <c r="XEM196" s="381"/>
      <c r="XEN196" s="316"/>
      <c r="XEO196" s="316"/>
      <c r="XEP196" s="316"/>
      <c r="XEQ196" s="317"/>
      <c r="XER196" s="381"/>
      <c r="XES196" s="381"/>
      <c r="XET196" s="381"/>
      <c r="XEU196" s="318"/>
      <c r="XEV196" s="318"/>
      <c r="XEW196" s="318"/>
      <c r="XEX196" s="381"/>
      <c r="XEY196" s="318"/>
      <c r="XEZ196" s="318"/>
      <c r="XFA196" s="318"/>
      <c r="XFB196" s="318"/>
      <c r="XFC196" s="381"/>
    </row>
    <row r="197" spans="1:16383" s="258" customFormat="1" ht="17.25" customHeight="1">
      <c r="A197" s="319" t="s">
        <v>465</v>
      </c>
      <c r="B197" s="319" t="s">
        <v>463</v>
      </c>
      <c r="C197" s="319" t="s">
        <v>206</v>
      </c>
      <c r="D197" s="333" t="s">
        <v>464</v>
      </c>
      <c r="E197" s="321">
        <v>3271900</v>
      </c>
      <c r="F197" s="321">
        <f t="shared" si="68"/>
        <v>3271900</v>
      </c>
      <c r="G197" s="321">
        <v>0</v>
      </c>
      <c r="H197" s="321">
        <v>0</v>
      </c>
      <c r="I197" s="321">
        <v>0</v>
      </c>
      <c r="J197" s="321">
        <v>0</v>
      </c>
      <c r="K197" s="321">
        <v>0</v>
      </c>
      <c r="L197" s="321">
        <f t="shared" si="58"/>
        <v>0</v>
      </c>
      <c r="M197" s="321">
        <v>0</v>
      </c>
      <c r="N197" s="321">
        <v>0</v>
      </c>
      <c r="O197" s="321">
        <v>0</v>
      </c>
      <c r="P197" s="321">
        <f t="shared" si="56"/>
        <v>3271900</v>
      </c>
      <c r="Q197" s="373"/>
      <c r="R197" s="373"/>
      <c r="S197" s="320"/>
      <c r="T197" s="374"/>
      <c r="U197" s="374"/>
      <c r="V197" s="375"/>
      <c r="W197" s="321"/>
      <c r="X197" s="321"/>
      <c r="Y197" s="321"/>
      <c r="Z197" s="376"/>
      <c r="AA197" s="321"/>
      <c r="AB197" s="321"/>
      <c r="AC197" s="321"/>
      <c r="AD197" s="321"/>
      <c r="AE197" s="376"/>
      <c r="AF197" s="319"/>
      <c r="AG197" s="319"/>
      <c r="AH197" s="319"/>
      <c r="AI197" s="333"/>
      <c r="AJ197" s="376"/>
      <c r="AK197" s="376"/>
      <c r="AL197" s="376"/>
      <c r="AM197" s="321"/>
      <c r="AN197" s="321"/>
      <c r="AO197" s="321"/>
      <c r="AP197" s="376"/>
      <c r="AQ197" s="321"/>
      <c r="AR197" s="321"/>
      <c r="AS197" s="321"/>
      <c r="AT197" s="321"/>
      <c r="AU197" s="376"/>
      <c r="AV197" s="319"/>
      <c r="AW197" s="319"/>
      <c r="AX197" s="319"/>
      <c r="AY197" s="333"/>
      <c r="AZ197" s="376"/>
      <c r="BA197" s="376"/>
      <c r="BB197" s="376"/>
      <c r="BC197" s="321"/>
      <c r="BD197" s="321"/>
      <c r="BE197" s="321"/>
      <c r="BF197" s="376"/>
      <c r="BG197" s="321"/>
      <c r="BH197" s="321"/>
      <c r="BI197" s="321"/>
      <c r="BJ197" s="321"/>
      <c r="BK197" s="376"/>
      <c r="BL197" s="319"/>
      <c r="BM197" s="319"/>
      <c r="BN197" s="319"/>
      <c r="BO197" s="333"/>
      <c r="BP197" s="376"/>
      <c r="BQ197" s="376"/>
      <c r="BR197" s="376"/>
      <c r="BS197" s="321"/>
      <c r="BT197" s="321"/>
      <c r="BU197" s="321"/>
      <c r="BV197" s="376"/>
      <c r="BW197" s="321"/>
      <c r="BX197" s="321"/>
      <c r="BY197" s="321"/>
      <c r="BZ197" s="321"/>
      <c r="CA197" s="376"/>
      <c r="CB197" s="319"/>
      <c r="CC197" s="319"/>
      <c r="CD197" s="319"/>
      <c r="CE197" s="333"/>
      <c r="CF197" s="376"/>
      <c r="CG197" s="376"/>
      <c r="CH197" s="376"/>
      <c r="CI197" s="321"/>
      <c r="CJ197" s="321"/>
      <c r="CK197" s="321"/>
      <c r="CL197" s="376"/>
      <c r="CM197" s="321"/>
      <c r="CN197" s="321"/>
      <c r="CO197" s="321"/>
      <c r="CP197" s="321"/>
      <c r="CQ197" s="376"/>
      <c r="CR197" s="319"/>
      <c r="CS197" s="319"/>
      <c r="CT197" s="319"/>
      <c r="CU197" s="333"/>
      <c r="CV197" s="376"/>
      <c r="CW197" s="376"/>
      <c r="CX197" s="376"/>
      <c r="CY197" s="321"/>
      <c r="CZ197" s="321"/>
      <c r="DA197" s="321"/>
      <c r="DB197" s="376"/>
      <c r="DC197" s="321"/>
      <c r="DD197" s="321"/>
      <c r="DE197" s="321"/>
      <c r="DF197" s="321"/>
      <c r="DG197" s="376"/>
      <c r="DH197" s="319"/>
      <c r="DI197" s="319"/>
      <c r="DJ197" s="319"/>
      <c r="DK197" s="333"/>
      <c r="DL197" s="376"/>
      <c r="DM197" s="376"/>
      <c r="DN197" s="376"/>
      <c r="DO197" s="321"/>
      <c r="DP197" s="321"/>
      <c r="DQ197" s="321"/>
      <c r="DR197" s="376"/>
      <c r="DS197" s="321"/>
      <c r="DT197" s="321"/>
      <c r="DU197" s="321"/>
      <c r="DV197" s="321"/>
      <c r="DW197" s="376"/>
      <c r="DX197" s="319"/>
      <c r="DY197" s="319"/>
      <c r="DZ197" s="319"/>
      <c r="EA197" s="333"/>
      <c r="EB197" s="376"/>
      <c r="EC197" s="376"/>
      <c r="ED197" s="376"/>
      <c r="EE197" s="321"/>
      <c r="EF197" s="321"/>
      <c r="EG197" s="321"/>
      <c r="EH197" s="376"/>
      <c r="EI197" s="321"/>
      <c r="EJ197" s="321"/>
      <c r="EK197" s="321"/>
      <c r="EL197" s="321"/>
      <c r="EM197" s="376"/>
      <c r="EN197" s="319"/>
      <c r="EO197" s="319"/>
      <c r="EP197" s="319"/>
      <c r="EQ197" s="333"/>
      <c r="ER197" s="376"/>
      <c r="ES197" s="376"/>
      <c r="ET197" s="376"/>
      <c r="EU197" s="321"/>
      <c r="EV197" s="321"/>
      <c r="EW197" s="321"/>
      <c r="EX197" s="376"/>
      <c r="EY197" s="321"/>
      <c r="EZ197" s="321"/>
      <c r="FA197" s="321"/>
      <c r="FB197" s="321"/>
      <c r="FC197" s="376"/>
      <c r="FD197" s="319"/>
      <c r="FE197" s="319"/>
      <c r="FF197" s="319"/>
      <c r="FG197" s="333"/>
      <c r="FH197" s="376"/>
      <c r="FI197" s="376"/>
      <c r="FJ197" s="376"/>
      <c r="FK197" s="321"/>
      <c r="FL197" s="321"/>
      <c r="FM197" s="321"/>
      <c r="FN197" s="376"/>
      <c r="FO197" s="321"/>
      <c r="FP197" s="321"/>
      <c r="FQ197" s="321"/>
      <c r="FR197" s="321"/>
      <c r="FS197" s="376"/>
      <c r="FT197" s="319"/>
      <c r="FU197" s="319"/>
      <c r="FV197" s="319"/>
      <c r="FW197" s="333"/>
      <c r="FX197" s="376"/>
      <c r="FY197" s="376"/>
      <c r="FZ197" s="376"/>
      <c r="GA197" s="321"/>
      <c r="GB197" s="321"/>
      <c r="GC197" s="321"/>
      <c r="GD197" s="376"/>
      <c r="GE197" s="321"/>
      <c r="GF197" s="321"/>
      <c r="GG197" s="321"/>
      <c r="GH197" s="321"/>
      <c r="GI197" s="376"/>
      <c r="GJ197" s="319"/>
      <c r="GK197" s="319"/>
      <c r="GL197" s="319"/>
      <c r="GM197" s="333"/>
      <c r="GN197" s="376"/>
      <c r="GO197" s="376"/>
      <c r="GP197" s="376"/>
      <c r="GQ197" s="321"/>
      <c r="GR197" s="321"/>
      <c r="GS197" s="321"/>
      <c r="GT197" s="376"/>
      <c r="GU197" s="321"/>
      <c r="GV197" s="321"/>
      <c r="GW197" s="321"/>
      <c r="GX197" s="321"/>
      <c r="GY197" s="376"/>
      <c r="GZ197" s="319"/>
      <c r="HA197" s="319"/>
      <c r="HB197" s="319"/>
      <c r="HC197" s="333"/>
      <c r="HD197" s="376"/>
      <c r="HE197" s="376"/>
      <c r="HF197" s="376"/>
      <c r="HG197" s="321"/>
      <c r="HH197" s="321"/>
      <c r="HI197" s="321"/>
      <c r="HJ197" s="376"/>
      <c r="HK197" s="321"/>
      <c r="HL197" s="321"/>
      <c r="HM197" s="321"/>
      <c r="HN197" s="321"/>
      <c r="HO197" s="376"/>
      <c r="HP197" s="319"/>
      <c r="HQ197" s="319"/>
      <c r="HR197" s="319"/>
      <c r="HS197" s="333"/>
      <c r="HT197" s="376"/>
      <c r="HU197" s="376"/>
      <c r="HV197" s="376"/>
      <c r="HW197" s="321"/>
      <c r="HX197" s="321"/>
      <c r="HY197" s="321"/>
      <c r="HZ197" s="376"/>
      <c r="IA197" s="321"/>
      <c r="IB197" s="321"/>
      <c r="IC197" s="321"/>
      <c r="ID197" s="321"/>
      <c r="IE197" s="376"/>
      <c r="IF197" s="319"/>
      <c r="IG197" s="319"/>
      <c r="IH197" s="319"/>
      <c r="II197" s="333"/>
      <c r="IJ197" s="376"/>
      <c r="IK197" s="376"/>
      <c r="IL197" s="376"/>
      <c r="IM197" s="321"/>
      <c r="IN197" s="321"/>
      <c r="IO197" s="321"/>
      <c r="IP197" s="376"/>
      <c r="IQ197" s="321"/>
      <c r="IR197" s="321"/>
      <c r="IS197" s="321"/>
      <c r="IT197" s="321"/>
      <c r="IU197" s="376"/>
      <c r="IV197" s="319"/>
      <c r="IW197" s="319"/>
      <c r="IX197" s="319"/>
      <c r="IY197" s="333"/>
      <c r="IZ197" s="376"/>
      <c r="JA197" s="376"/>
      <c r="JB197" s="376"/>
      <c r="JC197" s="321"/>
      <c r="JD197" s="321"/>
      <c r="JE197" s="321"/>
      <c r="JF197" s="376"/>
      <c r="JG197" s="321"/>
      <c r="JH197" s="321"/>
      <c r="JI197" s="321"/>
      <c r="JJ197" s="321"/>
      <c r="JK197" s="376"/>
      <c r="JL197" s="319"/>
      <c r="JM197" s="319"/>
      <c r="JN197" s="319"/>
      <c r="JO197" s="333"/>
      <c r="JP197" s="376"/>
      <c r="JQ197" s="376"/>
      <c r="JR197" s="376"/>
      <c r="JS197" s="321"/>
      <c r="JT197" s="321"/>
      <c r="JU197" s="321"/>
      <c r="JV197" s="376"/>
      <c r="JW197" s="321"/>
      <c r="JX197" s="321"/>
      <c r="JY197" s="321"/>
      <c r="JZ197" s="321"/>
      <c r="KA197" s="376"/>
      <c r="KB197" s="319"/>
      <c r="KC197" s="319"/>
      <c r="KD197" s="319"/>
      <c r="KE197" s="333"/>
      <c r="KF197" s="376"/>
      <c r="KG197" s="376"/>
      <c r="KH197" s="376"/>
      <c r="KI197" s="321"/>
      <c r="KJ197" s="321"/>
      <c r="KK197" s="321"/>
      <c r="KL197" s="376"/>
      <c r="KM197" s="321"/>
      <c r="KN197" s="321"/>
      <c r="KO197" s="321"/>
      <c r="KP197" s="321"/>
      <c r="KQ197" s="376"/>
      <c r="KR197" s="319"/>
      <c r="KS197" s="319"/>
      <c r="KT197" s="319"/>
      <c r="KU197" s="333"/>
      <c r="KV197" s="376"/>
      <c r="KW197" s="376"/>
      <c r="KX197" s="376"/>
      <c r="KY197" s="321"/>
      <c r="KZ197" s="321"/>
      <c r="LA197" s="321"/>
      <c r="LB197" s="376"/>
      <c r="LC197" s="321"/>
      <c r="LD197" s="321"/>
      <c r="LE197" s="321"/>
      <c r="LF197" s="321"/>
      <c r="LG197" s="376"/>
      <c r="LH197" s="319"/>
      <c r="LI197" s="319"/>
      <c r="LJ197" s="319"/>
      <c r="LK197" s="333"/>
      <c r="LL197" s="376"/>
      <c r="LM197" s="376"/>
      <c r="LN197" s="376"/>
      <c r="LO197" s="321"/>
      <c r="LP197" s="321"/>
      <c r="LQ197" s="321"/>
      <c r="LR197" s="376"/>
      <c r="LS197" s="321"/>
      <c r="LT197" s="321"/>
      <c r="LU197" s="321"/>
      <c r="LV197" s="321"/>
      <c r="LW197" s="376"/>
      <c r="LX197" s="319"/>
      <c r="LY197" s="319"/>
      <c r="LZ197" s="319"/>
      <c r="MA197" s="333"/>
      <c r="MB197" s="376"/>
      <c r="MC197" s="376"/>
      <c r="MD197" s="376"/>
      <c r="ME197" s="321"/>
      <c r="MF197" s="321"/>
      <c r="MG197" s="321"/>
      <c r="MH197" s="376"/>
      <c r="MI197" s="321"/>
      <c r="MJ197" s="321"/>
      <c r="MK197" s="321"/>
      <c r="ML197" s="321"/>
      <c r="MM197" s="376"/>
      <c r="MN197" s="319"/>
      <c r="MO197" s="319"/>
      <c r="MP197" s="319"/>
      <c r="MQ197" s="333"/>
      <c r="MR197" s="376"/>
      <c r="MS197" s="376"/>
      <c r="MT197" s="376"/>
      <c r="MU197" s="321"/>
      <c r="MV197" s="321"/>
      <c r="MW197" s="321"/>
      <c r="MX197" s="376"/>
      <c r="MY197" s="321"/>
      <c r="MZ197" s="321"/>
      <c r="NA197" s="321"/>
      <c r="NB197" s="321"/>
      <c r="NC197" s="376"/>
      <c r="ND197" s="319"/>
      <c r="NE197" s="319"/>
      <c r="NF197" s="319"/>
      <c r="NG197" s="333"/>
      <c r="NH197" s="376"/>
      <c r="NI197" s="376"/>
      <c r="NJ197" s="376"/>
      <c r="NK197" s="321"/>
      <c r="NL197" s="321"/>
      <c r="NM197" s="321"/>
      <c r="NN197" s="376"/>
      <c r="NO197" s="321"/>
      <c r="NP197" s="321"/>
      <c r="NQ197" s="321"/>
      <c r="NR197" s="321"/>
      <c r="NS197" s="376"/>
      <c r="NT197" s="319"/>
      <c r="NU197" s="319"/>
      <c r="NV197" s="319"/>
      <c r="NW197" s="333"/>
      <c r="NX197" s="376"/>
      <c r="NY197" s="376"/>
      <c r="NZ197" s="376"/>
      <c r="OA197" s="321"/>
      <c r="OB197" s="321"/>
      <c r="OC197" s="321"/>
      <c r="OD197" s="376"/>
      <c r="OE197" s="321"/>
      <c r="OF197" s="321"/>
      <c r="OG197" s="321"/>
      <c r="OH197" s="321"/>
      <c r="OI197" s="376"/>
      <c r="OJ197" s="319"/>
      <c r="OK197" s="319"/>
      <c r="OL197" s="319"/>
      <c r="OM197" s="333"/>
      <c r="ON197" s="376"/>
      <c r="OO197" s="376"/>
      <c r="OP197" s="376"/>
      <c r="OQ197" s="321"/>
      <c r="OR197" s="321"/>
      <c r="OS197" s="321"/>
      <c r="OT197" s="376"/>
      <c r="OU197" s="321"/>
      <c r="OV197" s="321"/>
      <c r="OW197" s="321"/>
      <c r="OX197" s="321"/>
      <c r="OY197" s="376"/>
      <c r="OZ197" s="319"/>
      <c r="PA197" s="319"/>
      <c r="PB197" s="319"/>
      <c r="PC197" s="333"/>
      <c r="PD197" s="376"/>
      <c r="PE197" s="376"/>
      <c r="PF197" s="376"/>
      <c r="PG197" s="321"/>
      <c r="PH197" s="321"/>
      <c r="PI197" s="321"/>
      <c r="PJ197" s="376"/>
      <c r="PK197" s="321"/>
      <c r="PL197" s="321"/>
      <c r="PM197" s="321"/>
      <c r="PN197" s="321"/>
      <c r="PO197" s="376"/>
      <c r="PP197" s="319"/>
      <c r="PQ197" s="319"/>
      <c r="PR197" s="319"/>
      <c r="PS197" s="333"/>
      <c r="PT197" s="376"/>
      <c r="PU197" s="376"/>
      <c r="PV197" s="376"/>
      <c r="PW197" s="321"/>
      <c r="PX197" s="321"/>
      <c r="PY197" s="321"/>
      <c r="PZ197" s="376"/>
      <c r="QA197" s="321"/>
      <c r="QB197" s="321"/>
      <c r="QC197" s="321"/>
      <c r="QD197" s="321"/>
      <c r="QE197" s="376"/>
      <c r="QF197" s="319"/>
      <c r="QG197" s="319"/>
      <c r="QH197" s="319"/>
      <c r="QI197" s="333"/>
      <c r="QJ197" s="376"/>
      <c r="QK197" s="376"/>
      <c r="QL197" s="376"/>
      <c r="QM197" s="321"/>
      <c r="QN197" s="321"/>
      <c r="QO197" s="321"/>
      <c r="QP197" s="376"/>
      <c r="QQ197" s="321"/>
      <c r="QR197" s="321"/>
      <c r="QS197" s="321"/>
      <c r="QT197" s="321"/>
      <c r="QU197" s="376"/>
      <c r="QV197" s="319"/>
      <c r="QW197" s="319"/>
      <c r="QX197" s="319"/>
      <c r="QY197" s="333"/>
      <c r="QZ197" s="376"/>
      <c r="RA197" s="376"/>
      <c r="RB197" s="376"/>
      <c r="RC197" s="321"/>
      <c r="RD197" s="321"/>
      <c r="RE197" s="321"/>
      <c r="RF197" s="376"/>
      <c r="RG197" s="321"/>
      <c r="RH197" s="321"/>
      <c r="RI197" s="321"/>
      <c r="RJ197" s="321"/>
      <c r="RK197" s="376"/>
      <c r="RL197" s="319"/>
      <c r="RM197" s="319"/>
      <c r="RN197" s="319"/>
      <c r="RO197" s="333"/>
      <c r="RP197" s="376"/>
      <c r="RQ197" s="376"/>
      <c r="RR197" s="376"/>
      <c r="RS197" s="321"/>
      <c r="RT197" s="321"/>
      <c r="RU197" s="321"/>
      <c r="RV197" s="376"/>
      <c r="RW197" s="321"/>
      <c r="RX197" s="321"/>
      <c r="RY197" s="321"/>
      <c r="RZ197" s="321"/>
      <c r="SA197" s="376"/>
      <c r="SB197" s="319"/>
      <c r="SC197" s="319"/>
      <c r="SD197" s="319"/>
      <c r="SE197" s="333"/>
      <c r="SF197" s="376"/>
      <c r="SG197" s="376"/>
      <c r="SH197" s="376"/>
      <c r="SI197" s="321"/>
      <c r="SJ197" s="321"/>
      <c r="SK197" s="321"/>
      <c r="SL197" s="376"/>
      <c r="SM197" s="321"/>
      <c r="SN197" s="321"/>
      <c r="SO197" s="321"/>
      <c r="SP197" s="321"/>
      <c r="SQ197" s="376"/>
      <c r="SR197" s="319"/>
      <c r="SS197" s="319"/>
      <c r="ST197" s="319"/>
      <c r="SU197" s="333"/>
      <c r="SV197" s="376"/>
      <c r="SW197" s="376"/>
      <c r="SX197" s="376"/>
      <c r="SY197" s="321"/>
      <c r="SZ197" s="321"/>
      <c r="TA197" s="321"/>
      <c r="TB197" s="376"/>
      <c r="TC197" s="321"/>
      <c r="TD197" s="321"/>
      <c r="TE197" s="321"/>
      <c r="TF197" s="321"/>
      <c r="TG197" s="376"/>
      <c r="TH197" s="319"/>
      <c r="TI197" s="319"/>
      <c r="TJ197" s="319"/>
      <c r="TK197" s="333"/>
      <c r="TL197" s="376"/>
      <c r="TM197" s="376"/>
      <c r="TN197" s="376"/>
      <c r="TO197" s="321"/>
      <c r="TP197" s="321"/>
      <c r="TQ197" s="321"/>
      <c r="TR197" s="376"/>
      <c r="TS197" s="321"/>
      <c r="TT197" s="321"/>
      <c r="TU197" s="321"/>
      <c r="TV197" s="321"/>
      <c r="TW197" s="376"/>
      <c r="TX197" s="319"/>
      <c r="TY197" s="319"/>
      <c r="TZ197" s="319"/>
      <c r="UA197" s="333"/>
      <c r="UB197" s="376"/>
      <c r="UC197" s="376"/>
      <c r="UD197" s="376"/>
      <c r="UE197" s="321"/>
      <c r="UF197" s="321"/>
      <c r="UG197" s="321"/>
      <c r="UH197" s="376"/>
      <c r="UI197" s="321"/>
      <c r="UJ197" s="321"/>
      <c r="UK197" s="321"/>
      <c r="UL197" s="321"/>
      <c r="UM197" s="376"/>
      <c r="UN197" s="319"/>
      <c r="UO197" s="319"/>
      <c r="UP197" s="319"/>
      <c r="UQ197" s="333"/>
      <c r="UR197" s="376"/>
      <c r="US197" s="376"/>
      <c r="UT197" s="376"/>
      <c r="UU197" s="321"/>
      <c r="UV197" s="321"/>
      <c r="UW197" s="321"/>
      <c r="UX197" s="376"/>
      <c r="UY197" s="321"/>
      <c r="UZ197" s="321"/>
      <c r="VA197" s="321"/>
      <c r="VB197" s="321"/>
      <c r="VC197" s="376"/>
      <c r="VD197" s="319"/>
      <c r="VE197" s="319"/>
      <c r="VF197" s="319"/>
      <c r="VG197" s="333"/>
      <c r="VH197" s="376"/>
      <c r="VI197" s="376"/>
      <c r="VJ197" s="376"/>
      <c r="VK197" s="321"/>
      <c r="VL197" s="321"/>
      <c r="VM197" s="321"/>
      <c r="VN197" s="376"/>
      <c r="VO197" s="321"/>
      <c r="VP197" s="321"/>
      <c r="VQ197" s="321"/>
      <c r="VR197" s="321"/>
      <c r="VS197" s="376"/>
      <c r="VT197" s="319"/>
      <c r="VU197" s="319"/>
      <c r="VV197" s="319"/>
      <c r="VW197" s="333"/>
      <c r="VX197" s="376"/>
      <c r="VY197" s="376"/>
      <c r="VZ197" s="376"/>
      <c r="WA197" s="321"/>
      <c r="WB197" s="321"/>
      <c r="WC197" s="321"/>
      <c r="WD197" s="376"/>
      <c r="WE197" s="321"/>
      <c r="WF197" s="321"/>
      <c r="WG197" s="321"/>
      <c r="WH197" s="321"/>
      <c r="WI197" s="376"/>
      <c r="WJ197" s="319"/>
      <c r="WK197" s="319"/>
      <c r="WL197" s="319"/>
      <c r="WM197" s="333"/>
      <c r="WN197" s="376"/>
      <c r="WO197" s="376"/>
      <c r="WP197" s="376"/>
      <c r="WQ197" s="321"/>
      <c r="WR197" s="321"/>
      <c r="WS197" s="321"/>
      <c r="WT197" s="376"/>
      <c r="WU197" s="321"/>
      <c r="WV197" s="321"/>
      <c r="WW197" s="321"/>
      <c r="WX197" s="321"/>
      <c r="WY197" s="376"/>
      <c r="WZ197" s="319"/>
      <c r="XA197" s="319"/>
      <c r="XB197" s="319"/>
      <c r="XC197" s="333"/>
      <c r="XD197" s="376"/>
      <c r="XE197" s="376"/>
      <c r="XF197" s="376"/>
      <c r="XG197" s="321"/>
      <c r="XH197" s="321"/>
      <c r="XI197" s="321"/>
      <c r="XJ197" s="376"/>
      <c r="XK197" s="321"/>
      <c r="XL197" s="321"/>
      <c r="XM197" s="321"/>
      <c r="XN197" s="321"/>
      <c r="XO197" s="376"/>
      <c r="XP197" s="319"/>
      <c r="XQ197" s="319"/>
      <c r="XR197" s="319"/>
      <c r="XS197" s="333"/>
      <c r="XT197" s="376"/>
      <c r="XU197" s="376"/>
      <c r="XV197" s="376"/>
      <c r="XW197" s="321"/>
      <c r="XX197" s="321"/>
      <c r="XY197" s="321"/>
      <c r="XZ197" s="376"/>
      <c r="YA197" s="321"/>
      <c r="YB197" s="321"/>
      <c r="YC197" s="321"/>
      <c r="YD197" s="321"/>
      <c r="YE197" s="376"/>
      <c r="YF197" s="319"/>
      <c r="YG197" s="319"/>
      <c r="YH197" s="319"/>
      <c r="YI197" s="333"/>
      <c r="YJ197" s="376"/>
      <c r="YK197" s="376"/>
      <c r="YL197" s="376"/>
      <c r="YM197" s="321"/>
      <c r="YN197" s="321"/>
      <c r="YO197" s="321"/>
      <c r="YP197" s="376"/>
      <c r="YQ197" s="321"/>
      <c r="YR197" s="321"/>
      <c r="YS197" s="321"/>
      <c r="YT197" s="321"/>
      <c r="YU197" s="376"/>
      <c r="YV197" s="319"/>
      <c r="YW197" s="319"/>
      <c r="YX197" s="319"/>
      <c r="YY197" s="333"/>
      <c r="YZ197" s="376"/>
      <c r="ZA197" s="376"/>
      <c r="ZB197" s="376"/>
      <c r="ZC197" s="321"/>
      <c r="ZD197" s="321"/>
      <c r="ZE197" s="321"/>
      <c r="ZF197" s="376"/>
      <c r="ZG197" s="321"/>
      <c r="ZH197" s="321"/>
      <c r="ZI197" s="321"/>
      <c r="ZJ197" s="321"/>
      <c r="ZK197" s="376"/>
      <c r="ZL197" s="319"/>
      <c r="ZM197" s="319"/>
      <c r="ZN197" s="319"/>
      <c r="ZO197" s="333"/>
      <c r="ZP197" s="376"/>
      <c r="ZQ197" s="376"/>
      <c r="ZR197" s="376"/>
      <c r="ZS197" s="321"/>
      <c r="ZT197" s="321"/>
      <c r="ZU197" s="321"/>
      <c r="ZV197" s="376"/>
      <c r="ZW197" s="321"/>
      <c r="ZX197" s="321"/>
      <c r="ZY197" s="321"/>
      <c r="ZZ197" s="321"/>
      <c r="AAA197" s="376"/>
      <c r="AAB197" s="319"/>
      <c r="AAC197" s="319"/>
      <c r="AAD197" s="319"/>
      <c r="AAE197" s="333"/>
      <c r="AAF197" s="376"/>
      <c r="AAG197" s="376"/>
      <c r="AAH197" s="376"/>
      <c r="AAI197" s="321"/>
      <c r="AAJ197" s="321"/>
      <c r="AAK197" s="321"/>
      <c r="AAL197" s="376"/>
      <c r="AAM197" s="321"/>
      <c r="AAN197" s="321"/>
      <c r="AAO197" s="321"/>
      <c r="AAP197" s="321"/>
      <c r="AAQ197" s="376"/>
      <c r="AAR197" s="319"/>
      <c r="AAS197" s="319"/>
      <c r="AAT197" s="319"/>
      <c r="AAU197" s="333"/>
      <c r="AAV197" s="376"/>
      <c r="AAW197" s="376"/>
      <c r="AAX197" s="376"/>
      <c r="AAY197" s="321"/>
      <c r="AAZ197" s="321"/>
      <c r="ABA197" s="321"/>
      <c r="ABB197" s="376"/>
      <c r="ABC197" s="321"/>
      <c r="ABD197" s="321"/>
      <c r="ABE197" s="321"/>
      <c r="ABF197" s="321"/>
      <c r="ABG197" s="376"/>
      <c r="ABH197" s="319"/>
      <c r="ABI197" s="319"/>
      <c r="ABJ197" s="319"/>
      <c r="ABK197" s="333"/>
      <c r="ABL197" s="376"/>
      <c r="ABM197" s="376"/>
      <c r="ABN197" s="376"/>
      <c r="ABO197" s="321"/>
      <c r="ABP197" s="321"/>
      <c r="ABQ197" s="321"/>
      <c r="ABR197" s="376"/>
      <c r="ABS197" s="321"/>
      <c r="ABT197" s="321"/>
      <c r="ABU197" s="321"/>
      <c r="ABV197" s="321"/>
      <c r="ABW197" s="376"/>
      <c r="ABX197" s="319"/>
      <c r="ABY197" s="319"/>
      <c r="ABZ197" s="319"/>
      <c r="ACA197" s="333"/>
      <c r="ACB197" s="376"/>
      <c r="ACC197" s="376"/>
      <c r="ACD197" s="376"/>
      <c r="ACE197" s="321"/>
      <c r="ACF197" s="321"/>
      <c r="ACG197" s="321"/>
      <c r="ACH197" s="376"/>
      <c r="ACI197" s="321"/>
      <c r="ACJ197" s="321"/>
      <c r="ACK197" s="321"/>
      <c r="ACL197" s="321"/>
      <c r="ACM197" s="376"/>
      <c r="ACN197" s="319"/>
      <c r="ACO197" s="319"/>
      <c r="ACP197" s="319"/>
      <c r="ACQ197" s="333"/>
      <c r="ACR197" s="376"/>
      <c r="ACS197" s="376"/>
      <c r="ACT197" s="376"/>
      <c r="ACU197" s="321"/>
      <c r="ACV197" s="321"/>
      <c r="ACW197" s="321"/>
      <c r="ACX197" s="376"/>
      <c r="ACY197" s="321"/>
      <c r="ACZ197" s="321"/>
      <c r="ADA197" s="321"/>
      <c r="ADB197" s="321"/>
      <c r="ADC197" s="376"/>
      <c r="ADD197" s="319"/>
      <c r="ADE197" s="319"/>
      <c r="ADF197" s="319"/>
      <c r="ADG197" s="333"/>
      <c r="ADH197" s="376"/>
      <c r="ADI197" s="376"/>
      <c r="ADJ197" s="376"/>
      <c r="ADK197" s="321"/>
      <c r="ADL197" s="321"/>
      <c r="ADM197" s="321"/>
      <c r="ADN197" s="376"/>
      <c r="ADO197" s="321"/>
      <c r="ADP197" s="321"/>
      <c r="ADQ197" s="321"/>
      <c r="ADR197" s="321"/>
      <c r="ADS197" s="376"/>
      <c r="ADT197" s="319"/>
      <c r="ADU197" s="319"/>
      <c r="ADV197" s="319"/>
      <c r="ADW197" s="333"/>
      <c r="ADX197" s="376"/>
      <c r="ADY197" s="376"/>
      <c r="ADZ197" s="376"/>
      <c r="AEA197" s="321"/>
      <c r="AEB197" s="321"/>
      <c r="AEC197" s="321"/>
      <c r="AED197" s="376"/>
      <c r="AEE197" s="321"/>
      <c r="AEF197" s="321"/>
      <c r="AEG197" s="321"/>
      <c r="AEH197" s="321"/>
      <c r="AEI197" s="376"/>
      <c r="AEJ197" s="319"/>
      <c r="AEK197" s="319"/>
      <c r="AEL197" s="319"/>
      <c r="AEM197" s="333"/>
      <c r="AEN197" s="376"/>
      <c r="AEO197" s="376"/>
      <c r="AEP197" s="376"/>
      <c r="AEQ197" s="321"/>
      <c r="AER197" s="321"/>
      <c r="AES197" s="321"/>
      <c r="AET197" s="376"/>
      <c r="AEU197" s="321"/>
      <c r="AEV197" s="321"/>
      <c r="AEW197" s="321"/>
      <c r="AEX197" s="321"/>
      <c r="AEY197" s="376"/>
      <c r="AEZ197" s="319"/>
      <c r="AFA197" s="319"/>
      <c r="AFB197" s="319"/>
      <c r="AFC197" s="333"/>
      <c r="AFD197" s="376"/>
      <c r="AFE197" s="376"/>
      <c r="AFF197" s="376"/>
      <c r="AFG197" s="321"/>
      <c r="AFH197" s="321"/>
      <c r="AFI197" s="321"/>
      <c r="AFJ197" s="376"/>
      <c r="AFK197" s="321"/>
      <c r="AFL197" s="321"/>
      <c r="AFM197" s="321"/>
      <c r="AFN197" s="321"/>
      <c r="AFO197" s="376"/>
      <c r="AFP197" s="319"/>
      <c r="AFQ197" s="319"/>
      <c r="AFR197" s="319"/>
      <c r="AFS197" s="333"/>
      <c r="AFT197" s="376"/>
      <c r="AFU197" s="376"/>
      <c r="AFV197" s="376"/>
      <c r="AFW197" s="321"/>
      <c r="AFX197" s="321"/>
      <c r="AFY197" s="321"/>
      <c r="AFZ197" s="376"/>
      <c r="AGA197" s="321"/>
      <c r="AGB197" s="321"/>
      <c r="AGC197" s="321"/>
      <c r="AGD197" s="321"/>
      <c r="AGE197" s="376"/>
      <c r="AGF197" s="319"/>
      <c r="AGG197" s="319"/>
      <c r="AGH197" s="319"/>
      <c r="AGI197" s="333"/>
      <c r="AGJ197" s="376"/>
      <c r="AGK197" s="376"/>
      <c r="AGL197" s="376"/>
      <c r="AGM197" s="321"/>
      <c r="AGN197" s="321"/>
      <c r="AGO197" s="321"/>
      <c r="AGP197" s="376"/>
      <c r="AGQ197" s="321"/>
      <c r="AGR197" s="321"/>
      <c r="AGS197" s="321"/>
      <c r="AGT197" s="321"/>
      <c r="AGU197" s="376"/>
      <c r="AGV197" s="319"/>
      <c r="AGW197" s="319"/>
      <c r="AGX197" s="319"/>
      <c r="AGY197" s="333"/>
      <c r="AGZ197" s="376"/>
      <c r="AHA197" s="376"/>
      <c r="AHB197" s="376"/>
      <c r="AHC197" s="321"/>
      <c r="AHD197" s="321"/>
      <c r="AHE197" s="321"/>
      <c r="AHF197" s="376"/>
      <c r="AHG197" s="321"/>
      <c r="AHH197" s="321"/>
      <c r="AHI197" s="321"/>
      <c r="AHJ197" s="321"/>
      <c r="AHK197" s="376"/>
      <c r="AHL197" s="319"/>
      <c r="AHM197" s="319"/>
      <c r="AHN197" s="319"/>
      <c r="AHO197" s="333"/>
      <c r="AHP197" s="376"/>
      <c r="AHQ197" s="376"/>
      <c r="AHR197" s="376"/>
      <c r="AHS197" s="321"/>
      <c r="AHT197" s="321"/>
      <c r="AHU197" s="321"/>
      <c r="AHV197" s="376"/>
      <c r="AHW197" s="321"/>
      <c r="AHX197" s="321"/>
      <c r="AHY197" s="321"/>
      <c r="AHZ197" s="321"/>
      <c r="AIA197" s="376"/>
      <c r="AIB197" s="319"/>
      <c r="AIC197" s="319"/>
      <c r="AID197" s="319"/>
      <c r="AIE197" s="333"/>
      <c r="AIF197" s="376"/>
      <c r="AIG197" s="376"/>
      <c r="AIH197" s="376"/>
      <c r="AII197" s="321"/>
      <c r="AIJ197" s="321"/>
      <c r="AIK197" s="321"/>
      <c r="AIL197" s="376"/>
      <c r="AIM197" s="321"/>
      <c r="AIN197" s="321"/>
      <c r="AIO197" s="321"/>
      <c r="AIP197" s="321"/>
      <c r="AIQ197" s="376"/>
      <c r="AIR197" s="319"/>
      <c r="AIS197" s="319"/>
      <c r="AIT197" s="319"/>
      <c r="AIU197" s="333"/>
      <c r="AIV197" s="376"/>
      <c r="AIW197" s="376"/>
      <c r="AIX197" s="376"/>
      <c r="AIY197" s="321"/>
      <c r="AIZ197" s="321"/>
      <c r="AJA197" s="321"/>
      <c r="AJB197" s="376"/>
      <c r="AJC197" s="321"/>
      <c r="AJD197" s="321"/>
      <c r="AJE197" s="321"/>
      <c r="AJF197" s="321"/>
      <c r="AJG197" s="376"/>
      <c r="AJH197" s="319"/>
      <c r="AJI197" s="319"/>
      <c r="AJJ197" s="319"/>
      <c r="AJK197" s="333"/>
      <c r="AJL197" s="376"/>
      <c r="AJM197" s="376"/>
      <c r="AJN197" s="376"/>
      <c r="AJO197" s="321"/>
      <c r="AJP197" s="321"/>
      <c r="AJQ197" s="321"/>
      <c r="AJR197" s="376"/>
      <c r="AJS197" s="321"/>
      <c r="AJT197" s="321"/>
      <c r="AJU197" s="321"/>
      <c r="AJV197" s="321"/>
      <c r="AJW197" s="376"/>
      <c r="AJX197" s="319"/>
      <c r="AJY197" s="319"/>
      <c r="AJZ197" s="319"/>
      <c r="AKA197" s="333"/>
      <c r="AKB197" s="376"/>
      <c r="AKC197" s="376"/>
      <c r="AKD197" s="376"/>
      <c r="AKE197" s="321"/>
      <c r="AKF197" s="321"/>
      <c r="AKG197" s="321"/>
      <c r="AKH197" s="376"/>
      <c r="AKI197" s="321"/>
      <c r="AKJ197" s="321"/>
      <c r="AKK197" s="321"/>
      <c r="AKL197" s="321"/>
      <c r="AKM197" s="376"/>
      <c r="AKN197" s="319"/>
      <c r="AKO197" s="319"/>
      <c r="AKP197" s="319"/>
      <c r="AKQ197" s="333"/>
      <c r="AKR197" s="376"/>
      <c r="AKS197" s="376"/>
      <c r="AKT197" s="376"/>
      <c r="AKU197" s="321"/>
      <c r="AKV197" s="321"/>
      <c r="AKW197" s="321"/>
      <c r="AKX197" s="376"/>
      <c r="AKY197" s="321"/>
      <c r="AKZ197" s="321"/>
      <c r="ALA197" s="321"/>
      <c r="ALB197" s="321"/>
      <c r="ALC197" s="376"/>
      <c r="ALD197" s="319"/>
      <c r="ALE197" s="319"/>
      <c r="ALF197" s="319"/>
      <c r="ALG197" s="333"/>
      <c r="ALH197" s="376"/>
      <c r="ALI197" s="376"/>
      <c r="ALJ197" s="376"/>
      <c r="ALK197" s="321"/>
      <c r="ALL197" s="321"/>
      <c r="ALM197" s="321"/>
      <c r="ALN197" s="376"/>
      <c r="ALO197" s="321"/>
      <c r="ALP197" s="321"/>
      <c r="ALQ197" s="321"/>
      <c r="ALR197" s="321"/>
      <c r="ALS197" s="376"/>
      <c r="ALT197" s="319"/>
      <c r="ALU197" s="319"/>
      <c r="ALV197" s="319"/>
      <c r="ALW197" s="333"/>
      <c r="ALX197" s="376"/>
      <c r="ALY197" s="376"/>
      <c r="ALZ197" s="376"/>
      <c r="AMA197" s="321"/>
      <c r="AMB197" s="321"/>
      <c r="AMC197" s="321"/>
      <c r="AMD197" s="376"/>
      <c r="AME197" s="321"/>
      <c r="AMF197" s="321"/>
      <c r="AMG197" s="321"/>
      <c r="AMH197" s="321"/>
      <c r="AMI197" s="376"/>
      <c r="AMJ197" s="319"/>
      <c r="AMK197" s="319"/>
      <c r="AML197" s="319"/>
      <c r="AMM197" s="333"/>
      <c r="AMN197" s="376"/>
      <c r="AMO197" s="376"/>
      <c r="AMP197" s="376"/>
      <c r="AMQ197" s="321"/>
      <c r="AMR197" s="321"/>
      <c r="AMS197" s="321"/>
      <c r="AMT197" s="376"/>
      <c r="AMU197" s="321"/>
      <c r="AMV197" s="321"/>
      <c r="AMW197" s="321"/>
      <c r="AMX197" s="321"/>
      <c r="AMY197" s="376"/>
      <c r="AMZ197" s="319"/>
      <c r="ANA197" s="319"/>
      <c r="ANB197" s="319"/>
      <c r="ANC197" s="333"/>
      <c r="AND197" s="376"/>
      <c r="ANE197" s="376"/>
      <c r="ANF197" s="376"/>
      <c r="ANG197" s="321"/>
      <c r="ANH197" s="321"/>
      <c r="ANI197" s="321"/>
      <c r="ANJ197" s="376"/>
      <c r="ANK197" s="321"/>
      <c r="ANL197" s="321"/>
      <c r="ANM197" s="321"/>
      <c r="ANN197" s="321"/>
      <c r="ANO197" s="376"/>
      <c r="ANP197" s="319"/>
      <c r="ANQ197" s="319"/>
      <c r="ANR197" s="319"/>
      <c r="ANS197" s="333"/>
      <c r="ANT197" s="376"/>
      <c r="ANU197" s="376"/>
      <c r="ANV197" s="376"/>
      <c r="ANW197" s="321"/>
      <c r="ANX197" s="321"/>
      <c r="ANY197" s="321"/>
      <c r="ANZ197" s="376"/>
      <c r="AOA197" s="321"/>
      <c r="AOB197" s="321"/>
      <c r="AOC197" s="321"/>
      <c r="AOD197" s="321"/>
      <c r="AOE197" s="376"/>
      <c r="AOF197" s="319"/>
      <c r="AOG197" s="319"/>
      <c r="AOH197" s="319"/>
      <c r="AOI197" s="333"/>
      <c r="AOJ197" s="376"/>
      <c r="AOK197" s="376"/>
      <c r="AOL197" s="376"/>
      <c r="AOM197" s="321"/>
      <c r="AON197" s="321"/>
      <c r="AOO197" s="321"/>
      <c r="AOP197" s="376"/>
      <c r="AOQ197" s="321"/>
      <c r="AOR197" s="321"/>
      <c r="AOS197" s="321"/>
      <c r="AOT197" s="321"/>
      <c r="AOU197" s="376"/>
      <c r="AOV197" s="319"/>
      <c r="AOW197" s="319"/>
      <c r="AOX197" s="319"/>
      <c r="AOY197" s="333"/>
      <c r="AOZ197" s="376"/>
      <c r="APA197" s="376"/>
      <c r="APB197" s="376"/>
      <c r="APC197" s="321"/>
      <c r="APD197" s="321"/>
      <c r="APE197" s="321"/>
      <c r="APF197" s="376"/>
      <c r="APG197" s="321"/>
      <c r="APH197" s="321"/>
      <c r="API197" s="321"/>
      <c r="APJ197" s="321"/>
      <c r="APK197" s="376"/>
      <c r="APL197" s="319"/>
      <c r="APM197" s="319"/>
      <c r="APN197" s="319"/>
      <c r="APO197" s="333"/>
      <c r="APP197" s="376"/>
      <c r="APQ197" s="376"/>
      <c r="APR197" s="376"/>
      <c r="APS197" s="321"/>
      <c r="APT197" s="321"/>
      <c r="APU197" s="321"/>
      <c r="APV197" s="376"/>
      <c r="APW197" s="321"/>
      <c r="APX197" s="321"/>
      <c r="APY197" s="321"/>
      <c r="APZ197" s="321"/>
      <c r="AQA197" s="376"/>
      <c r="AQB197" s="319"/>
      <c r="AQC197" s="319"/>
      <c r="AQD197" s="319"/>
      <c r="AQE197" s="333"/>
      <c r="AQF197" s="376"/>
      <c r="AQG197" s="376"/>
      <c r="AQH197" s="376"/>
      <c r="AQI197" s="321"/>
      <c r="AQJ197" s="321"/>
      <c r="AQK197" s="321"/>
      <c r="AQL197" s="376"/>
      <c r="AQM197" s="321"/>
      <c r="AQN197" s="321"/>
      <c r="AQO197" s="321"/>
      <c r="AQP197" s="321"/>
      <c r="AQQ197" s="376"/>
      <c r="AQR197" s="319"/>
      <c r="AQS197" s="319"/>
      <c r="AQT197" s="319"/>
      <c r="AQU197" s="333"/>
      <c r="AQV197" s="376"/>
      <c r="AQW197" s="376"/>
      <c r="AQX197" s="376"/>
      <c r="AQY197" s="321"/>
      <c r="AQZ197" s="321"/>
      <c r="ARA197" s="321"/>
      <c r="ARB197" s="376"/>
      <c r="ARC197" s="321"/>
      <c r="ARD197" s="321"/>
      <c r="ARE197" s="321"/>
      <c r="ARF197" s="321"/>
      <c r="ARG197" s="376"/>
      <c r="ARH197" s="319"/>
      <c r="ARI197" s="319"/>
      <c r="ARJ197" s="319"/>
      <c r="ARK197" s="333"/>
      <c r="ARL197" s="376"/>
      <c r="ARM197" s="376"/>
      <c r="ARN197" s="376"/>
      <c r="ARO197" s="321"/>
      <c r="ARP197" s="321"/>
      <c r="ARQ197" s="321"/>
      <c r="ARR197" s="376"/>
      <c r="ARS197" s="321"/>
      <c r="ART197" s="321"/>
      <c r="ARU197" s="321"/>
      <c r="ARV197" s="321"/>
      <c r="ARW197" s="376"/>
      <c r="ARX197" s="319"/>
      <c r="ARY197" s="319"/>
      <c r="ARZ197" s="319"/>
      <c r="ASA197" s="333"/>
      <c r="ASB197" s="376"/>
      <c r="ASC197" s="376"/>
      <c r="ASD197" s="376"/>
      <c r="ASE197" s="321"/>
      <c r="ASF197" s="321"/>
      <c r="ASG197" s="321"/>
      <c r="ASH197" s="376"/>
      <c r="ASI197" s="321"/>
      <c r="ASJ197" s="321"/>
      <c r="ASK197" s="321"/>
      <c r="ASL197" s="321"/>
      <c r="ASM197" s="376"/>
      <c r="ASN197" s="319"/>
      <c r="ASO197" s="319"/>
      <c r="ASP197" s="319"/>
      <c r="ASQ197" s="333"/>
      <c r="ASR197" s="376"/>
      <c r="ASS197" s="376"/>
      <c r="AST197" s="376"/>
      <c r="ASU197" s="321"/>
      <c r="ASV197" s="321"/>
      <c r="ASW197" s="321"/>
      <c r="ASX197" s="376"/>
      <c r="ASY197" s="321"/>
      <c r="ASZ197" s="321"/>
      <c r="ATA197" s="321"/>
      <c r="ATB197" s="321"/>
      <c r="ATC197" s="376"/>
      <c r="ATD197" s="319"/>
      <c r="ATE197" s="319"/>
      <c r="ATF197" s="319"/>
      <c r="ATG197" s="333"/>
      <c r="ATH197" s="376"/>
      <c r="ATI197" s="376"/>
      <c r="ATJ197" s="376"/>
      <c r="ATK197" s="321"/>
      <c r="ATL197" s="321"/>
      <c r="ATM197" s="321"/>
      <c r="ATN197" s="376"/>
      <c r="ATO197" s="321"/>
      <c r="ATP197" s="321"/>
      <c r="ATQ197" s="321"/>
      <c r="ATR197" s="321"/>
      <c r="ATS197" s="376"/>
      <c r="ATT197" s="319"/>
      <c r="ATU197" s="319"/>
      <c r="ATV197" s="319"/>
      <c r="ATW197" s="333"/>
      <c r="ATX197" s="376"/>
      <c r="ATY197" s="376"/>
      <c r="ATZ197" s="376"/>
      <c r="AUA197" s="321"/>
      <c r="AUB197" s="321"/>
      <c r="AUC197" s="321"/>
      <c r="AUD197" s="376"/>
      <c r="AUE197" s="321"/>
      <c r="AUF197" s="321"/>
      <c r="AUG197" s="321"/>
      <c r="AUH197" s="321"/>
      <c r="AUI197" s="376"/>
      <c r="AUJ197" s="319"/>
      <c r="AUK197" s="319"/>
      <c r="AUL197" s="319"/>
      <c r="AUM197" s="333"/>
      <c r="AUN197" s="376"/>
      <c r="AUO197" s="376"/>
      <c r="AUP197" s="376"/>
      <c r="AUQ197" s="321"/>
      <c r="AUR197" s="321"/>
      <c r="AUS197" s="321"/>
      <c r="AUT197" s="376"/>
      <c r="AUU197" s="321"/>
      <c r="AUV197" s="321"/>
      <c r="AUW197" s="321"/>
      <c r="AUX197" s="321"/>
      <c r="AUY197" s="376"/>
      <c r="AUZ197" s="319"/>
      <c r="AVA197" s="319"/>
      <c r="AVB197" s="319"/>
      <c r="AVC197" s="333"/>
      <c r="AVD197" s="376"/>
      <c r="AVE197" s="376"/>
      <c r="AVF197" s="376"/>
      <c r="AVG197" s="321"/>
      <c r="AVH197" s="321"/>
      <c r="AVI197" s="321"/>
      <c r="AVJ197" s="376"/>
      <c r="AVK197" s="321"/>
      <c r="AVL197" s="321"/>
      <c r="AVM197" s="321"/>
      <c r="AVN197" s="321"/>
      <c r="AVO197" s="376"/>
      <c r="AVP197" s="319"/>
      <c r="AVQ197" s="319"/>
      <c r="AVR197" s="319"/>
      <c r="AVS197" s="333"/>
      <c r="AVT197" s="376"/>
      <c r="AVU197" s="376"/>
      <c r="AVV197" s="376"/>
      <c r="AVW197" s="321"/>
      <c r="AVX197" s="321"/>
      <c r="AVY197" s="321"/>
      <c r="AVZ197" s="376"/>
      <c r="AWA197" s="321"/>
      <c r="AWB197" s="321"/>
      <c r="AWC197" s="321"/>
      <c r="AWD197" s="321"/>
      <c r="AWE197" s="376"/>
      <c r="AWF197" s="319"/>
      <c r="AWG197" s="319"/>
      <c r="AWH197" s="319"/>
      <c r="AWI197" s="333"/>
      <c r="AWJ197" s="376"/>
      <c r="AWK197" s="376"/>
      <c r="AWL197" s="376"/>
      <c r="AWM197" s="321"/>
      <c r="AWN197" s="321"/>
      <c r="AWO197" s="321"/>
      <c r="AWP197" s="376"/>
      <c r="AWQ197" s="321"/>
      <c r="AWR197" s="321"/>
      <c r="AWS197" s="321"/>
      <c r="AWT197" s="321"/>
      <c r="AWU197" s="376"/>
      <c r="AWV197" s="319"/>
      <c r="AWW197" s="319"/>
      <c r="AWX197" s="319"/>
      <c r="AWY197" s="333"/>
      <c r="AWZ197" s="376"/>
      <c r="AXA197" s="376"/>
      <c r="AXB197" s="376"/>
      <c r="AXC197" s="321"/>
      <c r="AXD197" s="321"/>
      <c r="AXE197" s="321"/>
      <c r="AXF197" s="376"/>
      <c r="AXG197" s="321"/>
      <c r="AXH197" s="321"/>
      <c r="AXI197" s="321"/>
      <c r="AXJ197" s="321"/>
      <c r="AXK197" s="376"/>
      <c r="AXL197" s="319"/>
      <c r="AXM197" s="319"/>
      <c r="AXN197" s="319"/>
      <c r="AXO197" s="333"/>
      <c r="AXP197" s="376"/>
      <c r="AXQ197" s="376"/>
      <c r="AXR197" s="376"/>
      <c r="AXS197" s="321"/>
      <c r="AXT197" s="321"/>
      <c r="AXU197" s="321"/>
      <c r="AXV197" s="376"/>
      <c r="AXW197" s="321"/>
      <c r="AXX197" s="321"/>
      <c r="AXY197" s="321"/>
      <c r="AXZ197" s="321"/>
      <c r="AYA197" s="376"/>
      <c r="AYB197" s="319"/>
      <c r="AYC197" s="319"/>
      <c r="AYD197" s="319"/>
      <c r="AYE197" s="333"/>
      <c r="AYF197" s="376"/>
      <c r="AYG197" s="376"/>
      <c r="AYH197" s="376"/>
      <c r="AYI197" s="321"/>
      <c r="AYJ197" s="321"/>
      <c r="AYK197" s="321"/>
      <c r="AYL197" s="376"/>
      <c r="AYM197" s="321"/>
      <c r="AYN197" s="321"/>
      <c r="AYO197" s="321"/>
      <c r="AYP197" s="321"/>
      <c r="AYQ197" s="376"/>
      <c r="AYR197" s="319"/>
      <c r="AYS197" s="319"/>
      <c r="AYT197" s="319"/>
      <c r="AYU197" s="333"/>
      <c r="AYV197" s="376"/>
      <c r="AYW197" s="376"/>
      <c r="AYX197" s="376"/>
      <c r="AYY197" s="321"/>
      <c r="AYZ197" s="321"/>
      <c r="AZA197" s="321"/>
      <c r="AZB197" s="376"/>
      <c r="AZC197" s="321"/>
      <c r="AZD197" s="321"/>
      <c r="AZE197" s="321"/>
      <c r="AZF197" s="321"/>
      <c r="AZG197" s="376"/>
      <c r="AZH197" s="319"/>
      <c r="AZI197" s="319"/>
      <c r="AZJ197" s="319"/>
      <c r="AZK197" s="333"/>
      <c r="AZL197" s="376"/>
      <c r="AZM197" s="376"/>
      <c r="AZN197" s="376"/>
      <c r="AZO197" s="321"/>
      <c r="AZP197" s="321"/>
      <c r="AZQ197" s="321"/>
      <c r="AZR197" s="376"/>
      <c r="AZS197" s="321"/>
      <c r="AZT197" s="321"/>
      <c r="AZU197" s="321"/>
      <c r="AZV197" s="321"/>
      <c r="AZW197" s="376"/>
      <c r="AZX197" s="319"/>
      <c r="AZY197" s="319"/>
      <c r="AZZ197" s="319"/>
      <c r="BAA197" s="333"/>
      <c r="BAB197" s="376"/>
      <c r="BAC197" s="376"/>
      <c r="BAD197" s="376"/>
      <c r="BAE197" s="321"/>
      <c r="BAF197" s="321"/>
      <c r="BAG197" s="321"/>
      <c r="BAH197" s="376"/>
      <c r="BAI197" s="321"/>
      <c r="BAJ197" s="321"/>
      <c r="BAK197" s="321"/>
      <c r="BAL197" s="321"/>
      <c r="BAM197" s="376"/>
      <c r="BAN197" s="319"/>
      <c r="BAO197" s="319"/>
      <c r="BAP197" s="319"/>
      <c r="BAQ197" s="333"/>
      <c r="BAR197" s="376"/>
      <c r="BAS197" s="376"/>
      <c r="BAT197" s="376"/>
      <c r="BAU197" s="321"/>
      <c r="BAV197" s="321"/>
      <c r="BAW197" s="321"/>
      <c r="BAX197" s="376"/>
      <c r="BAY197" s="321"/>
      <c r="BAZ197" s="321"/>
      <c r="BBA197" s="321"/>
      <c r="BBB197" s="321"/>
      <c r="BBC197" s="376"/>
      <c r="BBD197" s="319"/>
      <c r="BBE197" s="319"/>
      <c r="BBF197" s="319"/>
      <c r="BBG197" s="333"/>
      <c r="BBH197" s="376"/>
      <c r="BBI197" s="376"/>
      <c r="BBJ197" s="376"/>
      <c r="BBK197" s="321"/>
      <c r="BBL197" s="321"/>
      <c r="BBM197" s="321"/>
      <c r="BBN197" s="376"/>
      <c r="BBO197" s="321"/>
      <c r="BBP197" s="321"/>
      <c r="BBQ197" s="321"/>
      <c r="BBR197" s="321"/>
      <c r="BBS197" s="376"/>
      <c r="BBT197" s="319"/>
      <c r="BBU197" s="319"/>
      <c r="BBV197" s="319"/>
      <c r="BBW197" s="333"/>
      <c r="BBX197" s="376"/>
      <c r="BBY197" s="376"/>
      <c r="BBZ197" s="376"/>
      <c r="BCA197" s="321"/>
      <c r="BCB197" s="321"/>
      <c r="BCC197" s="321"/>
      <c r="BCD197" s="376"/>
      <c r="BCE197" s="321"/>
      <c r="BCF197" s="321"/>
      <c r="BCG197" s="321"/>
      <c r="BCH197" s="321"/>
      <c r="BCI197" s="376"/>
      <c r="BCJ197" s="319"/>
      <c r="BCK197" s="319"/>
      <c r="BCL197" s="319"/>
      <c r="BCM197" s="333"/>
      <c r="BCN197" s="376"/>
      <c r="BCO197" s="376"/>
      <c r="BCP197" s="376"/>
      <c r="BCQ197" s="321"/>
      <c r="BCR197" s="321"/>
      <c r="BCS197" s="321"/>
      <c r="BCT197" s="376"/>
      <c r="BCU197" s="321"/>
      <c r="BCV197" s="321"/>
      <c r="BCW197" s="321"/>
      <c r="BCX197" s="321"/>
      <c r="BCY197" s="376"/>
      <c r="BCZ197" s="319"/>
      <c r="BDA197" s="319"/>
      <c r="BDB197" s="319"/>
      <c r="BDC197" s="333"/>
      <c r="BDD197" s="376"/>
      <c r="BDE197" s="376"/>
      <c r="BDF197" s="376"/>
      <c r="BDG197" s="321"/>
      <c r="BDH197" s="321"/>
      <c r="BDI197" s="321"/>
      <c r="BDJ197" s="376"/>
      <c r="BDK197" s="321"/>
      <c r="BDL197" s="321"/>
      <c r="BDM197" s="321"/>
      <c r="BDN197" s="321"/>
      <c r="BDO197" s="376"/>
      <c r="BDP197" s="319"/>
      <c r="BDQ197" s="319"/>
      <c r="BDR197" s="319"/>
      <c r="BDS197" s="333"/>
      <c r="BDT197" s="376"/>
      <c r="BDU197" s="376"/>
      <c r="BDV197" s="376"/>
      <c r="BDW197" s="321"/>
      <c r="BDX197" s="321"/>
      <c r="BDY197" s="321"/>
      <c r="BDZ197" s="376"/>
      <c r="BEA197" s="321"/>
      <c r="BEB197" s="321"/>
      <c r="BEC197" s="321"/>
      <c r="BED197" s="321"/>
      <c r="BEE197" s="376"/>
      <c r="BEF197" s="319"/>
      <c r="BEG197" s="319"/>
      <c r="BEH197" s="319"/>
      <c r="BEI197" s="333"/>
      <c r="BEJ197" s="376"/>
      <c r="BEK197" s="376"/>
      <c r="BEL197" s="376"/>
      <c r="BEM197" s="321"/>
      <c r="BEN197" s="321"/>
      <c r="BEO197" s="321"/>
      <c r="BEP197" s="376"/>
      <c r="BEQ197" s="321"/>
      <c r="BER197" s="321"/>
      <c r="BES197" s="321"/>
      <c r="BET197" s="321"/>
      <c r="BEU197" s="376"/>
      <c r="BEV197" s="319"/>
      <c r="BEW197" s="319"/>
      <c r="BEX197" s="319"/>
      <c r="BEY197" s="333"/>
      <c r="BEZ197" s="376"/>
      <c r="BFA197" s="376"/>
      <c r="BFB197" s="376"/>
      <c r="BFC197" s="321"/>
      <c r="BFD197" s="321"/>
      <c r="BFE197" s="321"/>
      <c r="BFF197" s="376"/>
      <c r="BFG197" s="321"/>
      <c r="BFH197" s="321"/>
      <c r="BFI197" s="321"/>
      <c r="BFJ197" s="321"/>
      <c r="BFK197" s="376"/>
      <c r="BFL197" s="319"/>
      <c r="BFM197" s="319"/>
      <c r="BFN197" s="319"/>
      <c r="BFO197" s="333"/>
      <c r="BFP197" s="376"/>
      <c r="BFQ197" s="376"/>
      <c r="BFR197" s="376"/>
      <c r="BFS197" s="321"/>
      <c r="BFT197" s="321"/>
      <c r="BFU197" s="321"/>
      <c r="BFV197" s="376"/>
      <c r="BFW197" s="321"/>
      <c r="BFX197" s="321"/>
      <c r="BFY197" s="321"/>
      <c r="BFZ197" s="321"/>
      <c r="BGA197" s="376"/>
      <c r="BGB197" s="319"/>
      <c r="BGC197" s="319"/>
      <c r="BGD197" s="319"/>
      <c r="BGE197" s="333"/>
      <c r="BGF197" s="376"/>
      <c r="BGG197" s="376"/>
      <c r="BGH197" s="376"/>
      <c r="BGI197" s="321"/>
      <c r="BGJ197" s="321"/>
      <c r="BGK197" s="321"/>
      <c r="BGL197" s="376"/>
      <c r="BGM197" s="321"/>
      <c r="BGN197" s="321"/>
      <c r="BGO197" s="321"/>
      <c r="BGP197" s="321"/>
      <c r="BGQ197" s="376"/>
      <c r="BGR197" s="319"/>
      <c r="BGS197" s="319"/>
      <c r="BGT197" s="319"/>
      <c r="BGU197" s="333"/>
      <c r="BGV197" s="376"/>
      <c r="BGW197" s="376"/>
      <c r="BGX197" s="376"/>
      <c r="BGY197" s="321"/>
      <c r="BGZ197" s="321"/>
      <c r="BHA197" s="321"/>
      <c r="BHB197" s="376"/>
      <c r="BHC197" s="321"/>
      <c r="BHD197" s="321"/>
      <c r="BHE197" s="321"/>
      <c r="BHF197" s="321"/>
      <c r="BHG197" s="376"/>
      <c r="BHH197" s="319"/>
      <c r="BHI197" s="319"/>
      <c r="BHJ197" s="319"/>
      <c r="BHK197" s="333"/>
      <c r="BHL197" s="376"/>
      <c r="BHM197" s="376"/>
      <c r="BHN197" s="376"/>
      <c r="BHO197" s="321"/>
      <c r="BHP197" s="321"/>
      <c r="BHQ197" s="321"/>
      <c r="BHR197" s="376"/>
      <c r="BHS197" s="321"/>
      <c r="BHT197" s="321"/>
      <c r="BHU197" s="321"/>
      <c r="BHV197" s="321"/>
      <c r="BHW197" s="376"/>
      <c r="BHX197" s="319"/>
      <c r="BHY197" s="319"/>
      <c r="BHZ197" s="319"/>
      <c r="BIA197" s="333"/>
      <c r="BIB197" s="376"/>
      <c r="BIC197" s="376"/>
      <c r="BID197" s="376"/>
      <c r="BIE197" s="321"/>
      <c r="BIF197" s="321"/>
      <c r="BIG197" s="321"/>
      <c r="BIH197" s="376"/>
      <c r="BII197" s="321"/>
      <c r="BIJ197" s="321"/>
      <c r="BIK197" s="321"/>
      <c r="BIL197" s="321"/>
      <c r="BIM197" s="376"/>
      <c r="BIN197" s="319"/>
      <c r="BIO197" s="319"/>
      <c r="BIP197" s="319"/>
      <c r="BIQ197" s="333"/>
      <c r="BIR197" s="376"/>
      <c r="BIS197" s="376"/>
      <c r="BIT197" s="376"/>
      <c r="BIU197" s="321"/>
      <c r="BIV197" s="321"/>
      <c r="BIW197" s="321"/>
      <c r="BIX197" s="376"/>
      <c r="BIY197" s="321"/>
      <c r="BIZ197" s="321"/>
      <c r="BJA197" s="321"/>
      <c r="BJB197" s="321"/>
      <c r="BJC197" s="376"/>
      <c r="BJD197" s="319"/>
      <c r="BJE197" s="319"/>
      <c r="BJF197" s="319"/>
      <c r="BJG197" s="333"/>
      <c r="BJH197" s="376"/>
      <c r="BJI197" s="376"/>
      <c r="BJJ197" s="376"/>
      <c r="BJK197" s="321"/>
      <c r="BJL197" s="321"/>
      <c r="BJM197" s="321"/>
      <c r="BJN197" s="376"/>
      <c r="BJO197" s="321"/>
      <c r="BJP197" s="321"/>
      <c r="BJQ197" s="321"/>
      <c r="BJR197" s="321"/>
      <c r="BJS197" s="376"/>
      <c r="BJT197" s="319"/>
      <c r="BJU197" s="319"/>
      <c r="BJV197" s="319"/>
      <c r="BJW197" s="333"/>
      <c r="BJX197" s="376"/>
      <c r="BJY197" s="376"/>
      <c r="BJZ197" s="376"/>
      <c r="BKA197" s="321"/>
      <c r="BKB197" s="321"/>
      <c r="BKC197" s="321"/>
      <c r="BKD197" s="376"/>
      <c r="BKE197" s="321"/>
      <c r="BKF197" s="321"/>
      <c r="BKG197" s="321"/>
      <c r="BKH197" s="321"/>
      <c r="BKI197" s="376"/>
      <c r="BKJ197" s="319"/>
      <c r="BKK197" s="319"/>
      <c r="BKL197" s="319"/>
      <c r="BKM197" s="333"/>
      <c r="BKN197" s="376"/>
      <c r="BKO197" s="376"/>
      <c r="BKP197" s="376"/>
      <c r="BKQ197" s="321"/>
      <c r="BKR197" s="321"/>
      <c r="BKS197" s="321"/>
      <c r="BKT197" s="376"/>
      <c r="BKU197" s="321"/>
      <c r="BKV197" s="321"/>
      <c r="BKW197" s="321"/>
      <c r="BKX197" s="321"/>
      <c r="BKY197" s="376"/>
      <c r="BKZ197" s="319"/>
      <c r="BLA197" s="319"/>
      <c r="BLB197" s="319"/>
      <c r="BLC197" s="333"/>
      <c r="BLD197" s="376"/>
      <c r="BLE197" s="376"/>
      <c r="BLF197" s="376"/>
      <c r="BLG197" s="321"/>
      <c r="BLH197" s="321"/>
      <c r="BLI197" s="321"/>
      <c r="BLJ197" s="376"/>
      <c r="BLK197" s="321"/>
      <c r="BLL197" s="321"/>
      <c r="BLM197" s="321"/>
      <c r="BLN197" s="321"/>
      <c r="BLO197" s="376"/>
      <c r="BLP197" s="319"/>
      <c r="BLQ197" s="319"/>
      <c r="BLR197" s="319"/>
      <c r="BLS197" s="333"/>
      <c r="BLT197" s="376"/>
      <c r="BLU197" s="376"/>
      <c r="BLV197" s="376"/>
      <c r="BLW197" s="321"/>
      <c r="BLX197" s="321"/>
      <c r="BLY197" s="321"/>
      <c r="BLZ197" s="376"/>
      <c r="BMA197" s="321"/>
      <c r="BMB197" s="321"/>
      <c r="BMC197" s="321"/>
      <c r="BMD197" s="321"/>
      <c r="BME197" s="376"/>
      <c r="BMF197" s="319"/>
      <c r="BMG197" s="319"/>
      <c r="BMH197" s="319"/>
      <c r="BMI197" s="333"/>
      <c r="BMJ197" s="376"/>
      <c r="BMK197" s="376"/>
      <c r="BML197" s="376"/>
      <c r="BMM197" s="321"/>
      <c r="BMN197" s="321"/>
      <c r="BMO197" s="321"/>
      <c r="BMP197" s="376"/>
      <c r="BMQ197" s="321"/>
      <c r="BMR197" s="321"/>
      <c r="BMS197" s="321"/>
      <c r="BMT197" s="321"/>
      <c r="BMU197" s="376"/>
      <c r="BMV197" s="319"/>
      <c r="BMW197" s="319"/>
      <c r="BMX197" s="319"/>
      <c r="BMY197" s="333"/>
      <c r="BMZ197" s="376"/>
      <c r="BNA197" s="376"/>
      <c r="BNB197" s="376"/>
      <c r="BNC197" s="321"/>
      <c r="BND197" s="321"/>
      <c r="BNE197" s="321"/>
      <c r="BNF197" s="376"/>
      <c r="BNG197" s="321"/>
      <c r="BNH197" s="321"/>
      <c r="BNI197" s="321"/>
      <c r="BNJ197" s="321"/>
      <c r="BNK197" s="376"/>
      <c r="BNL197" s="319"/>
      <c r="BNM197" s="319"/>
      <c r="BNN197" s="319"/>
      <c r="BNO197" s="333"/>
      <c r="BNP197" s="376"/>
      <c r="BNQ197" s="376"/>
      <c r="BNR197" s="376"/>
      <c r="BNS197" s="321"/>
      <c r="BNT197" s="321"/>
      <c r="BNU197" s="321"/>
      <c r="BNV197" s="376"/>
      <c r="BNW197" s="321"/>
      <c r="BNX197" s="321"/>
      <c r="BNY197" s="321"/>
      <c r="BNZ197" s="321"/>
      <c r="BOA197" s="376"/>
      <c r="BOB197" s="319"/>
      <c r="BOC197" s="319"/>
      <c r="BOD197" s="319"/>
      <c r="BOE197" s="333"/>
      <c r="BOF197" s="376"/>
      <c r="BOG197" s="376"/>
      <c r="BOH197" s="376"/>
      <c r="BOI197" s="321"/>
      <c r="BOJ197" s="321"/>
      <c r="BOK197" s="321"/>
      <c r="BOL197" s="376"/>
      <c r="BOM197" s="321"/>
      <c r="BON197" s="321"/>
      <c r="BOO197" s="321"/>
      <c r="BOP197" s="321"/>
      <c r="BOQ197" s="376"/>
      <c r="BOR197" s="319"/>
      <c r="BOS197" s="319"/>
      <c r="BOT197" s="319"/>
      <c r="BOU197" s="333"/>
      <c r="BOV197" s="376"/>
      <c r="BOW197" s="376"/>
      <c r="BOX197" s="376"/>
      <c r="BOY197" s="321"/>
      <c r="BOZ197" s="321"/>
      <c r="BPA197" s="321"/>
      <c r="BPB197" s="376"/>
      <c r="BPC197" s="321"/>
      <c r="BPD197" s="321"/>
      <c r="BPE197" s="321"/>
      <c r="BPF197" s="321"/>
      <c r="BPG197" s="376"/>
      <c r="BPH197" s="319"/>
      <c r="BPI197" s="319"/>
      <c r="BPJ197" s="319"/>
      <c r="BPK197" s="333"/>
      <c r="BPL197" s="376"/>
      <c r="BPM197" s="376"/>
      <c r="BPN197" s="376"/>
      <c r="BPO197" s="321"/>
      <c r="BPP197" s="321"/>
      <c r="BPQ197" s="321"/>
      <c r="BPR197" s="376"/>
      <c r="BPS197" s="321"/>
      <c r="BPT197" s="321"/>
      <c r="BPU197" s="321"/>
      <c r="BPV197" s="321"/>
      <c r="BPW197" s="376"/>
      <c r="BPX197" s="319"/>
      <c r="BPY197" s="319"/>
      <c r="BPZ197" s="319"/>
      <c r="BQA197" s="333"/>
      <c r="BQB197" s="376"/>
      <c r="BQC197" s="376"/>
      <c r="BQD197" s="376"/>
      <c r="BQE197" s="321"/>
      <c r="BQF197" s="321"/>
      <c r="BQG197" s="321"/>
      <c r="BQH197" s="376"/>
      <c r="BQI197" s="321"/>
      <c r="BQJ197" s="321"/>
      <c r="BQK197" s="321"/>
      <c r="BQL197" s="321"/>
      <c r="BQM197" s="376"/>
      <c r="BQN197" s="319"/>
      <c r="BQO197" s="319"/>
      <c r="BQP197" s="319"/>
      <c r="BQQ197" s="333"/>
      <c r="BQR197" s="376"/>
      <c r="BQS197" s="376"/>
      <c r="BQT197" s="376"/>
      <c r="BQU197" s="321"/>
      <c r="BQV197" s="321"/>
      <c r="BQW197" s="321"/>
      <c r="BQX197" s="376"/>
      <c r="BQY197" s="321"/>
      <c r="BQZ197" s="321"/>
      <c r="BRA197" s="321"/>
      <c r="BRB197" s="321"/>
      <c r="BRC197" s="376"/>
      <c r="BRD197" s="319"/>
      <c r="BRE197" s="319"/>
      <c r="BRF197" s="319"/>
      <c r="BRG197" s="333"/>
      <c r="BRH197" s="376"/>
      <c r="BRI197" s="376"/>
      <c r="BRJ197" s="376"/>
      <c r="BRK197" s="321"/>
      <c r="BRL197" s="321"/>
      <c r="BRM197" s="321"/>
      <c r="BRN197" s="376"/>
      <c r="BRO197" s="321"/>
      <c r="BRP197" s="321"/>
      <c r="BRQ197" s="321"/>
      <c r="BRR197" s="321"/>
      <c r="BRS197" s="376"/>
      <c r="BRT197" s="319"/>
      <c r="BRU197" s="319"/>
      <c r="BRV197" s="319"/>
      <c r="BRW197" s="333"/>
      <c r="BRX197" s="376"/>
      <c r="BRY197" s="376"/>
      <c r="BRZ197" s="376"/>
      <c r="BSA197" s="321"/>
      <c r="BSB197" s="321"/>
      <c r="BSC197" s="321"/>
      <c r="BSD197" s="376"/>
      <c r="BSE197" s="321"/>
      <c r="BSF197" s="321"/>
      <c r="BSG197" s="321"/>
      <c r="BSH197" s="321"/>
      <c r="BSI197" s="376"/>
      <c r="BSJ197" s="319"/>
      <c r="BSK197" s="319"/>
      <c r="BSL197" s="319"/>
      <c r="BSM197" s="333"/>
      <c r="BSN197" s="376"/>
      <c r="BSO197" s="376"/>
      <c r="BSP197" s="376"/>
      <c r="BSQ197" s="321"/>
      <c r="BSR197" s="321"/>
      <c r="BSS197" s="321"/>
      <c r="BST197" s="376"/>
      <c r="BSU197" s="321"/>
      <c r="BSV197" s="321"/>
      <c r="BSW197" s="321"/>
      <c r="BSX197" s="321"/>
      <c r="BSY197" s="376"/>
      <c r="BSZ197" s="319"/>
      <c r="BTA197" s="319"/>
      <c r="BTB197" s="319"/>
      <c r="BTC197" s="333"/>
      <c r="BTD197" s="376"/>
      <c r="BTE197" s="376"/>
      <c r="BTF197" s="376"/>
      <c r="BTG197" s="321"/>
      <c r="BTH197" s="321"/>
      <c r="BTI197" s="321"/>
      <c r="BTJ197" s="376"/>
      <c r="BTK197" s="321"/>
      <c r="BTL197" s="321"/>
      <c r="BTM197" s="321"/>
      <c r="BTN197" s="321"/>
      <c r="BTO197" s="376"/>
      <c r="BTP197" s="319"/>
      <c r="BTQ197" s="319"/>
      <c r="BTR197" s="319"/>
      <c r="BTS197" s="333"/>
      <c r="BTT197" s="376"/>
      <c r="BTU197" s="376"/>
      <c r="BTV197" s="376"/>
      <c r="BTW197" s="321"/>
      <c r="BTX197" s="321"/>
      <c r="BTY197" s="321"/>
      <c r="BTZ197" s="376"/>
      <c r="BUA197" s="321"/>
      <c r="BUB197" s="321"/>
      <c r="BUC197" s="321"/>
      <c r="BUD197" s="321"/>
      <c r="BUE197" s="376"/>
      <c r="BUF197" s="319"/>
      <c r="BUG197" s="319"/>
      <c r="BUH197" s="319"/>
      <c r="BUI197" s="333"/>
      <c r="BUJ197" s="376"/>
      <c r="BUK197" s="376"/>
      <c r="BUL197" s="376"/>
      <c r="BUM197" s="321"/>
      <c r="BUN197" s="321"/>
      <c r="BUO197" s="321"/>
      <c r="BUP197" s="376"/>
      <c r="BUQ197" s="321"/>
      <c r="BUR197" s="321"/>
      <c r="BUS197" s="321"/>
      <c r="BUT197" s="321"/>
      <c r="BUU197" s="376"/>
      <c r="BUV197" s="319"/>
      <c r="BUW197" s="319"/>
      <c r="BUX197" s="319"/>
      <c r="BUY197" s="333"/>
      <c r="BUZ197" s="376"/>
      <c r="BVA197" s="376"/>
      <c r="BVB197" s="376"/>
      <c r="BVC197" s="321"/>
      <c r="BVD197" s="321"/>
      <c r="BVE197" s="321"/>
      <c r="BVF197" s="376"/>
      <c r="BVG197" s="321"/>
      <c r="BVH197" s="321"/>
      <c r="BVI197" s="321"/>
      <c r="BVJ197" s="321"/>
      <c r="BVK197" s="376"/>
      <c r="BVL197" s="319"/>
      <c r="BVM197" s="319"/>
      <c r="BVN197" s="319"/>
      <c r="BVO197" s="333"/>
      <c r="BVP197" s="376"/>
      <c r="BVQ197" s="376"/>
      <c r="BVR197" s="376"/>
      <c r="BVS197" s="321"/>
      <c r="BVT197" s="321"/>
      <c r="BVU197" s="321"/>
      <c r="BVV197" s="376"/>
      <c r="BVW197" s="321"/>
      <c r="BVX197" s="321"/>
      <c r="BVY197" s="321"/>
      <c r="BVZ197" s="321"/>
      <c r="BWA197" s="376"/>
      <c r="BWB197" s="319"/>
      <c r="BWC197" s="319"/>
      <c r="BWD197" s="319"/>
      <c r="BWE197" s="333"/>
      <c r="BWF197" s="376"/>
      <c r="BWG197" s="376"/>
      <c r="BWH197" s="376"/>
      <c r="BWI197" s="321"/>
      <c r="BWJ197" s="321"/>
      <c r="BWK197" s="321"/>
      <c r="BWL197" s="376"/>
      <c r="BWM197" s="321"/>
      <c r="BWN197" s="321"/>
      <c r="BWO197" s="321"/>
      <c r="BWP197" s="321"/>
      <c r="BWQ197" s="376"/>
      <c r="BWR197" s="319"/>
      <c r="BWS197" s="319"/>
      <c r="BWT197" s="319"/>
      <c r="BWU197" s="333"/>
      <c r="BWV197" s="376"/>
      <c r="BWW197" s="376"/>
      <c r="BWX197" s="376"/>
      <c r="BWY197" s="321"/>
      <c r="BWZ197" s="321"/>
      <c r="BXA197" s="321"/>
      <c r="BXB197" s="376"/>
      <c r="BXC197" s="321"/>
      <c r="BXD197" s="321"/>
      <c r="BXE197" s="321"/>
      <c r="BXF197" s="321"/>
      <c r="BXG197" s="376"/>
      <c r="BXH197" s="319"/>
      <c r="BXI197" s="319"/>
      <c r="BXJ197" s="319"/>
      <c r="BXK197" s="333"/>
      <c r="BXL197" s="376"/>
      <c r="BXM197" s="376"/>
      <c r="BXN197" s="376"/>
      <c r="BXO197" s="321"/>
      <c r="BXP197" s="321"/>
      <c r="BXQ197" s="321"/>
      <c r="BXR197" s="376"/>
      <c r="BXS197" s="321"/>
      <c r="BXT197" s="321"/>
      <c r="BXU197" s="321"/>
      <c r="BXV197" s="321"/>
      <c r="BXW197" s="376"/>
      <c r="BXX197" s="319"/>
      <c r="BXY197" s="319"/>
      <c r="BXZ197" s="319"/>
      <c r="BYA197" s="333"/>
      <c r="BYB197" s="376"/>
      <c r="BYC197" s="376"/>
      <c r="BYD197" s="376"/>
      <c r="BYE197" s="321"/>
      <c r="BYF197" s="321"/>
      <c r="BYG197" s="321"/>
      <c r="BYH197" s="376"/>
      <c r="BYI197" s="321"/>
      <c r="BYJ197" s="321"/>
      <c r="BYK197" s="321"/>
      <c r="BYL197" s="321"/>
      <c r="BYM197" s="376"/>
      <c r="BYN197" s="319"/>
      <c r="BYO197" s="319"/>
      <c r="BYP197" s="319"/>
      <c r="BYQ197" s="333"/>
      <c r="BYR197" s="376"/>
      <c r="BYS197" s="376"/>
      <c r="BYT197" s="376"/>
      <c r="BYU197" s="321"/>
      <c r="BYV197" s="321"/>
      <c r="BYW197" s="321"/>
      <c r="BYX197" s="376"/>
      <c r="BYY197" s="321"/>
      <c r="BYZ197" s="321"/>
      <c r="BZA197" s="321"/>
      <c r="BZB197" s="321"/>
      <c r="BZC197" s="376"/>
      <c r="BZD197" s="319"/>
      <c r="BZE197" s="319"/>
      <c r="BZF197" s="319"/>
      <c r="BZG197" s="333"/>
      <c r="BZH197" s="376"/>
      <c r="BZI197" s="376"/>
      <c r="BZJ197" s="376"/>
      <c r="BZK197" s="321"/>
      <c r="BZL197" s="321"/>
      <c r="BZM197" s="321"/>
      <c r="BZN197" s="376"/>
      <c r="BZO197" s="321"/>
      <c r="BZP197" s="321"/>
      <c r="BZQ197" s="321"/>
      <c r="BZR197" s="321"/>
      <c r="BZS197" s="376"/>
      <c r="BZT197" s="319"/>
      <c r="BZU197" s="319"/>
      <c r="BZV197" s="319"/>
      <c r="BZW197" s="333"/>
      <c r="BZX197" s="376"/>
      <c r="BZY197" s="376"/>
      <c r="BZZ197" s="376"/>
      <c r="CAA197" s="321"/>
      <c r="CAB197" s="321"/>
      <c r="CAC197" s="321"/>
      <c r="CAD197" s="376"/>
      <c r="CAE197" s="321"/>
      <c r="CAF197" s="321"/>
      <c r="CAG197" s="321"/>
      <c r="CAH197" s="321"/>
      <c r="CAI197" s="376"/>
      <c r="CAJ197" s="319"/>
      <c r="CAK197" s="319"/>
      <c r="CAL197" s="319"/>
      <c r="CAM197" s="333"/>
      <c r="CAN197" s="376"/>
      <c r="CAO197" s="376"/>
      <c r="CAP197" s="376"/>
      <c r="CAQ197" s="321"/>
      <c r="CAR197" s="321"/>
      <c r="CAS197" s="321"/>
      <c r="CAT197" s="376"/>
      <c r="CAU197" s="321"/>
      <c r="CAV197" s="321"/>
      <c r="CAW197" s="321"/>
      <c r="CAX197" s="321"/>
      <c r="CAY197" s="376"/>
      <c r="CAZ197" s="319"/>
      <c r="CBA197" s="319"/>
      <c r="CBB197" s="319"/>
      <c r="CBC197" s="333"/>
      <c r="CBD197" s="376"/>
      <c r="CBE197" s="376"/>
      <c r="CBF197" s="376"/>
      <c r="CBG197" s="321"/>
      <c r="CBH197" s="321"/>
      <c r="CBI197" s="321"/>
      <c r="CBJ197" s="376"/>
      <c r="CBK197" s="321"/>
      <c r="CBL197" s="321"/>
      <c r="CBM197" s="321"/>
      <c r="CBN197" s="321"/>
      <c r="CBO197" s="376"/>
      <c r="CBP197" s="319"/>
      <c r="CBQ197" s="319"/>
      <c r="CBR197" s="319"/>
      <c r="CBS197" s="333"/>
      <c r="CBT197" s="376"/>
      <c r="CBU197" s="376"/>
      <c r="CBV197" s="376"/>
      <c r="CBW197" s="321"/>
      <c r="CBX197" s="321"/>
      <c r="CBY197" s="321"/>
      <c r="CBZ197" s="376"/>
      <c r="CCA197" s="321"/>
      <c r="CCB197" s="321"/>
      <c r="CCC197" s="321"/>
      <c r="CCD197" s="321"/>
      <c r="CCE197" s="376"/>
      <c r="CCF197" s="319"/>
      <c r="CCG197" s="319"/>
      <c r="CCH197" s="319"/>
      <c r="CCI197" s="333"/>
      <c r="CCJ197" s="376"/>
      <c r="CCK197" s="376"/>
      <c r="CCL197" s="376"/>
      <c r="CCM197" s="321"/>
      <c r="CCN197" s="321"/>
      <c r="CCO197" s="321"/>
      <c r="CCP197" s="376"/>
      <c r="CCQ197" s="321"/>
      <c r="CCR197" s="321"/>
      <c r="CCS197" s="321"/>
      <c r="CCT197" s="321"/>
      <c r="CCU197" s="376"/>
      <c r="CCV197" s="319"/>
      <c r="CCW197" s="319"/>
      <c r="CCX197" s="319"/>
      <c r="CCY197" s="333"/>
      <c r="CCZ197" s="376"/>
      <c r="CDA197" s="376"/>
      <c r="CDB197" s="376"/>
      <c r="CDC197" s="321"/>
      <c r="CDD197" s="321"/>
      <c r="CDE197" s="321"/>
      <c r="CDF197" s="376"/>
      <c r="CDG197" s="321"/>
      <c r="CDH197" s="321"/>
      <c r="CDI197" s="321"/>
      <c r="CDJ197" s="321"/>
      <c r="CDK197" s="376"/>
      <c r="CDL197" s="319"/>
      <c r="CDM197" s="319"/>
      <c r="CDN197" s="319"/>
      <c r="CDO197" s="333"/>
      <c r="CDP197" s="376"/>
      <c r="CDQ197" s="376"/>
      <c r="CDR197" s="376"/>
      <c r="CDS197" s="321"/>
      <c r="CDT197" s="321"/>
      <c r="CDU197" s="321"/>
      <c r="CDV197" s="376"/>
      <c r="CDW197" s="321"/>
      <c r="CDX197" s="321"/>
      <c r="CDY197" s="321"/>
      <c r="CDZ197" s="321"/>
      <c r="CEA197" s="376"/>
      <c r="CEB197" s="319"/>
      <c r="CEC197" s="319"/>
      <c r="CED197" s="319"/>
      <c r="CEE197" s="333"/>
      <c r="CEF197" s="376"/>
      <c r="CEG197" s="376"/>
      <c r="CEH197" s="376"/>
      <c r="CEI197" s="321"/>
      <c r="CEJ197" s="321"/>
      <c r="CEK197" s="321"/>
      <c r="CEL197" s="376"/>
      <c r="CEM197" s="321"/>
      <c r="CEN197" s="321"/>
      <c r="CEO197" s="321"/>
      <c r="CEP197" s="321"/>
      <c r="CEQ197" s="376"/>
      <c r="CER197" s="319"/>
      <c r="CES197" s="319"/>
      <c r="CET197" s="319"/>
      <c r="CEU197" s="333"/>
      <c r="CEV197" s="376"/>
      <c r="CEW197" s="376"/>
      <c r="CEX197" s="376"/>
      <c r="CEY197" s="321"/>
      <c r="CEZ197" s="321"/>
      <c r="CFA197" s="321"/>
      <c r="CFB197" s="376"/>
      <c r="CFC197" s="321"/>
      <c r="CFD197" s="321"/>
      <c r="CFE197" s="321"/>
      <c r="CFF197" s="321"/>
      <c r="CFG197" s="376"/>
      <c r="CFH197" s="319"/>
      <c r="CFI197" s="319"/>
      <c r="CFJ197" s="319"/>
      <c r="CFK197" s="333"/>
      <c r="CFL197" s="376"/>
      <c r="CFM197" s="376"/>
      <c r="CFN197" s="376"/>
      <c r="CFO197" s="321"/>
      <c r="CFP197" s="321"/>
      <c r="CFQ197" s="321"/>
      <c r="CFR197" s="376"/>
      <c r="CFS197" s="321"/>
      <c r="CFT197" s="321"/>
      <c r="CFU197" s="321"/>
      <c r="CFV197" s="321"/>
      <c r="CFW197" s="376"/>
      <c r="CFX197" s="319"/>
      <c r="CFY197" s="319"/>
      <c r="CFZ197" s="319"/>
      <c r="CGA197" s="333"/>
      <c r="CGB197" s="376"/>
      <c r="CGC197" s="376"/>
      <c r="CGD197" s="376"/>
      <c r="CGE197" s="321"/>
      <c r="CGF197" s="321"/>
      <c r="CGG197" s="321"/>
      <c r="CGH197" s="376"/>
      <c r="CGI197" s="321"/>
      <c r="CGJ197" s="321"/>
      <c r="CGK197" s="321"/>
      <c r="CGL197" s="321"/>
      <c r="CGM197" s="376"/>
      <c r="CGN197" s="319"/>
      <c r="CGO197" s="319"/>
      <c r="CGP197" s="319"/>
      <c r="CGQ197" s="333"/>
      <c r="CGR197" s="376"/>
      <c r="CGS197" s="376"/>
      <c r="CGT197" s="376"/>
      <c r="CGU197" s="321"/>
      <c r="CGV197" s="321"/>
      <c r="CGW197" s="321"/>
      <c r="CGX197" s="376"/>
      <c r="CGY197" s="321"/>
      <c r="CGZ197" s="321"/>
      <c r="CHA197" s="321"/>
      <c r="CHB197" s="321"/>
      <c r="CHC197" s="376"/>
      <c r="CHD197" s="319"/>
      <c r="CHE197" s="319"/>
      <c r="CHF197" s="319"/>
      <c r="CHG197" s="333"/>
      <c r="CHH197" s="376"/>
      <c r="CHI197" s="376"/>
      <c r="CHJ197" s="376"/>
      <c r="CHK197" s="321"/>
      <c r="CHL197" s="321"/>
      <c r="CHM197" s="321"/>
      <c r="CHN197" s="376"/>
      <c r="CHO197" s="321"/>
      <c r="CHP197" s="321"/>
      <c r="CHQ197" s="321"/>
      <c r="CHR197" s="321"/>
      <c r="CHS197" s="376"/>
      <c r="CHT197" s="319"/>
      <c r="CHU197" s="319"/>
      <c r="CHV197" s="319"/>
      <c r="CHW197" s="333"/>
      <c r="CHX197" s="376"/>
      <c r="CHY197" s="376"/>
      <c r="CHZ197" s="376"/>
      <c r="CIA197" s="321"/>
      <c r="CIB197" s="321"/>
      <c r="CIC197" s="321"/>
      <c r="CID197" s="376"/>
      <c r="CIE197" s="321"/>
      <c r="CIF197" s="321"/>
      <c r="CIG197" s="321"/>
      <c r="CIH197" s="321"/>
      <c r="CII197" s="376"/>
      <c r="CIJ197" s="319"/>
      <c r="CIK197" s="319"/>
      <c r="CIL197" s="319"/>
      <c r="CIM197" s="333"/>
      <c r="CIN197" s="376"/>
      <c r="CIO197" s="376"/>
      <c r="CIP197" s="376"/>
      <c r="CIQ197" s="321"/>
      <c r="CIR197" s="321"/>
      <c r="CIS197" s="321"/>
      <c r="CIT197" s="376"/>
      <c r="CIU197" s="321"/>
      <c r="CIV197" s="321"/>
      <c r="CIW197" s="321"/>
      <c r="CIX197" s="321"/>
      <c r="CIY197" s="376"/>
      <c r="CIZ197" s="319"/>
      <c r="CJA197" s="319"/>
      <c r="CJB197" s="319"/>
      <c r="CJC197" s="333"/>
      <c r="CJD197" s="376"/>
      <c r="CJE197" s="376"/>
      <c r="CJF197" s="376"/>
      <c r="CJG197" s="321"/>
      <c r="CJH197" s="321"/>
      <c r="CJI197" s="321"/>
      <c r="CJJ197" s="376"/>
      <c r="CJK197" s="321"/>
      <c r="CJL197" s="321"/>
      <c r="CJM197" s="321"/>
      <c r="CJN197" s="321"/>
      <c r="CJO197" s="376"/>
      <c r="CJP197" s="319"/>
      <c r="CJQ197" s="319"/>
      <c r="CJR197" s="319"/>
      <c r="CJS197" s="333"/>
      <c r="CJT197" s="376"/>
      <c r="CJU197" s="376"/>
      <c r="CJV197" s="376"/>
      <c r="CJW197" s="321"/>
      <c r="CJX197" s="321"/>
      <c r="CJY197" s="321"/>
      <c r="CJZ197" s="376"/>
      <c r="CKA197" s="321"/>
      <c r="CKB197" s="321"/>
      <c r="CKC197" s="321"/>
      <c r="CKD197" s="321"/>
      <c r="CKE197" s="376"/>
      <c r="CKF197" s="319"/>
      <c r="CKG197" s="319"/>
      <c r="CKH197" s="319"/>
      <c r="CKI197" s="333"/>
      <c r="CKJ197" s="376"/>
      <c r="CKK197" s="376"/>
      <c r="CKL197" s="376"/>
      <c r="CKM197" s="321"/>
      <c r="CKN197" s="321"/>
      <c r="CKO197" s="321"/>
      <c r="CKP197" s="376"/>
      <c r="CKQ197" s="321"/>
      <c r="CKR197" s="321"/>
      <c r="CKS197" s="321"/>
      <c r="CKT197" s="321"/>
      <c r="CKU197" s="376"/>
      <c r="CKV197" s="319"/>
      <c r="CKW197" s="319"/>
      <c r="CKX197" s="319"/>
      <c r="CKY197" s="333"/>
      <c r="CKZ197" s="376"/>
      <c r="CLA197" s="376"/>
      <c r="CLB197" s="376"/>
      <c r="CLC197" s="321"/>
      <c r="CLD197" s="321"/>
      <c r="CLE197" s="321"/>
      <c r="CLF197" s="376"/>
      <c r="CLG197" s="321"/>
      <c r="CLH197" s="321"/>
      <c r="CLI197" s="321"/>
      <c r="CLJ197" s="321"/>
      <c r="CLK197" s="376"/>
      <c r="CLL197" s="319"/>
      <c r="CLM197" s="319"/>
      <c r="CLN197" s="319"/>
      <c r="CLO197" s="333"/>
      <c r="CLP197" s="376"/>
      <c r="CLQ197" s="376"/>
      <c r="CLR197" s="376"/>
      <c r="CLS197" s="321"/>
      <c r="CLT197" s="321"/>
      <c r="CLU197" s="321"/>
      <c r="CLV197" s="376"/>
      <c r="CLW197" s="321"/>
      <c r="CLX197" s="321"/>
      <c r="CLY197" s="321"/>
      <c r="CLZ197" s="321"/>
      <c r="CMA197" s="376"/>
      <c r="CMB197" s="319"/>
      <c r="CMC197" s="319"/>
      <c r="CMD197" s="319"/>
      <c r="CME197" s="333"/>
      <c r="CMF197" s="376"/>
      <c r="CMG197" s="376"/>
      <c r="CMH197" s="376"/>
      <c r="CMI197" s="321"/>
      <c r="CMJ197" s="321"/>
      <c r="CMK197" s="321"/>
      <c r="CML197" s="376"/>
      <c r="CMM197" s="321"/>
      <c r="CMN197" s="321"/>
      <c r="CMO197" s="321"/>
      <c r="CMP197" s="321"/>
      <c r="CMQ197" s="376"/>
      <c r="CMR197" s="319"/>
      <c r="CMS197" s="319"/>
      <c r="CMT197" s="319"/>
      <c r="CMU197" s="333"/>
      <c r="CMV197" s="376"/>
      <c r="CMW197" s="376"/>
      <c r="CMX197" s="376"/>
      <c r="CMY197" s="321"/>
      <c r="CMZ197" s="321"/>
      <c r="CNA197" s="321"/>
      <c r="CNB197" s="376"/>
      <c r="CNC197" s="321"/>
      <c r="CND197" s="321"/>
      <c r="CNE197" s="321"/>
      <c r="CNF197" s="321"/>
      <c r="CNG197" s="376"/>
      <c r="CNH197" s="319"/>
      <c r="CNI197" s="319"/>
      <c r="CNJ197" s="319"/>
      <c r="CNK197" s="333"/>
      <c r="CNL197" s="376"/>
      <c r="CNM197" s="376"/>
      <c r="CNN197" s="376"/>
      <c r="CNO197" s="321"/>
      <c r="CNP197" s="321"/>
      <c r="CNQ197" s="321"/>
      <c r="CNR197" s="376"/>
      <c r="CNS197" s="321"/>
      <c r="CNT197" s="321"/>
      <c r="CNU197" s="321"/>
      <c r="CNV197" s="321"/>
      <c r="CNW197" s="376"/>
      <c r="CNX197" s="319"/>
      <c r="CNY197" s="319"/>
      <c r="CNZ197" s="319"/>
      <c r="COA197" s="333"/>
      <c r="COB197" s="376"/>
      <c r="COC197" s="376"/>
      <c r="COD197" s="376"/>
      <c r="COE197" s="321"/>
      <c r="COF197" s="321"/>
      <c r="COG197" s="321"/>
      <c r="COH197" s="376"/>
      <c r="COI197" s="321"/>
      <c r="COJ197" s="321"/>
      <c r="COK197" s="321"/>
      <c r="COL197" s="321"/>
      <c r="COM197" s="376"/>
      <c r="CON197" s="319"/>
      <c r="COO197" s="319"/>
      <c r="COP197" s="319"/>
      <c r="COQ197" s="333"/>
      <c r="COR197" s="376"/>
      <c r="COS197" s="376"/>
      <c r="COT197" s="376"/>
      <c r="COU197" s="321"/>
      <c r="COV197" s="321"/>
      <c r="COW197" s="321"/>
      <c r="COX197" s="376"/>
      <c r="COY197" s="321"/>
      <c r="COZ197" s="321"/>
      <c r="CPA197" s="321"/>
      <c r="CPB197" s="321"/>
      <c r="CPC197" s="376"/>
      <c r="CPD197" s="319"/>
      <c r="CPE197" s="319"/>
      <c r="CPF197" s="319"/>
      <c r="CPG197" s="333"/>
      <c r="CPH197" s="376"/>
      <c r="CPI197" s="376"/>
      <c r="CPJ197" s="376"/>
      <c r="CPK197" s="321"/>
      <c r="CPL197" s="321"/>
      <c r="CPM197" s="321"/>
      <c r="CPN197" s="376"/>
      <c r="CPO197" s="321"/>
      <c r="CPP197" s="321"/>
      <c r="CPQ197" s="321"/>
      <c r="CPR197" s="321"/>
      <c r="CPS197" s="376"/>
      <c r="CPT197" s="319"/>
      <c r="CPU197" s="319"/>
      <c r="CPV197" s="319"/>
      <c r="CPW197" s="333"/>
      <c r="CPX197" s="376"/>
      <c r="CPY197" s="376"/>
      <c r="CPZ197" s="376"/>
      <c r="CQA197" s="321"/>
      <c r="CQB197" s="321"/>
      <c r="CQC197" s="321"/>
      <c r="CQD197" s="376"/>
      <c r="CQE197" s="321"/>
      <c r="CQF197" s="321"/>
      <c r="CQG197" s="321"/>
      <c r="CQH197" s="321"/>
      <c r="CQI197" s="376"/>
      <c r="CQJ197" s="319"/>
      <c r="CQK197" s="319"/>
      <c r="CQL197" s="319"/>
      <c r="CQM197" s="333"/>
      <c r="CQN197" s="376"/>
      <c r="CQO197" s="376"/>
      <c r="CQP197" s="376"/>
      <c r="CQQ197" s="321"/>
      <c r="CQR197" s="321"/>
      <c r="CQS197" s="321"/>
      <c r="CQT197" s="376"/>
      <c r="CQU197" s="321"/>
      <c r="CQV197" s="321"/>
      <c r="CQW197" s="321"/>
      <c r="CQX197" s="321"/>
      <c r="CQY197" s="376"/>
      <c r="CQZ197" s="319"/>
      <c r="CRA197" s="319"/>
      <c r="CRB197" s="319"/>
      <c r="CRC197" s="333"/>
      <c r="CRD197" s="376"/>
      <c r="CRE197" s="376"/>
      <c r="CRF197" s="376"/>
      <c r="CRG197" s="321"/>
      <c r="CRH197" s="321"/>
      <c r="CRI197" s="321"/>
      <c r="CRJ197" s="376"/>
      <c r="CRK197" s="321"/>
      <c r="CRL197" s="321"/>
      <c r="CRM197" s="321"/>
      <c r="CRN197" s="321"/>
      <c r="CRO197" s="376"/>
      <c r="CRP197" s="319"/>
      <c r="CRQ197" s="319"/>
      <c r="CRR197" s="319"/>
      <c r="CRS197" s="333"/>
      <c r="CRT197" s="376"/>
      <c r="CRU197" s="376"/>
      <c r="CRV197" s="376"/>
      <c r="CRW197" s="321"/>
      <c r="CRX197" s="321"/>
      <c r="CRY197" s="321"/>
      <c r="CRZ197" s="376"/>
      <c r="CSA197" s="321"/>
      <c r="CSB197" s="321"/>
      <c r="CSC197" s="321"/>
      <c r="CSD197" s="321"/>
      <c r="CSE197" s="376"/>
      <c r="CSF197" s="319"/>
      <c r="CSG197" s="319"/>
      <c r="CSH197" s="319"/>
      <c r="CSI197" s="333"/>
      <c r="CSJ197" s="376"/>
      <c r="CSK197" s="376"/>
      <c r="CSL197" s="376"/>
      <c r="CSM197" s="321"/>
      <c r="CSN197" s="321"/>
      <c r="CSO197" s="321"/>
      <c r="CSP197" s="376"/>
      <c r="CSQ197" s="321"/>
      <c r="CSR197" s="321"/>
      <c r="CSS197" s="321"/>
      <c r="CST197" s="321"/>
      <c r="CSU197" s="376"/>
      <c r="CSV197" s="319"/>
      <c r="CSW197" s="319"/>
      <c r="CSX197" s="319"/>
      <c r="CSY197" s="333"/>
      <c r="CSZ197" s="376"/>
      <c r="CTA197" s="376"/>
      <c r="CTB197" s="376"/>
      <c r="CTC197" s="321"/>
      <c r="CTD197" s="321"/>
      <c r="CTE197" s="321"/>
      <c r="CTF197" s="376"/>
      <c r="CTG197" s="321"/>
      <c r="CTH197" s="321"/>
      <c r="CTI197" s="321"/>
      <c r="CTJ197" s="321"/>
      <c r="CTK197" s="376"/>
      <c r="CTL197" s="319"/>
      <c r="CTM197" s="319"/>
      <c r="CTN197" s="319"/>
      <c r="CTO197" s="333"/>
      <c r="CTP197" s="376"/>
      <c r="CTQ197" s="376"/>
      <c r="CTR197" s="376"/>
      <c r="CTS197" s="321"/>
      <c r="CTT197" s="321"/>
      <c r="CTU197" s="321"/>
      <c r="CTV197" s="376"/>
      <c r="CTW197" s="321"/>
      <c r="CTX197" s="321"/>
      <c r="CTY197" s="321"/>
      <c r="CTZ197" s="321"/>
      <c r="CUA197" s="376"/>
      <c r="CUB197" s="319"/>
      <c r="CUC197" s="319"/>
      <c r="CUD197" s="319"/>
      <c r="CUE197" s="333"/>
      <c r="CUF197" s="376"/>
      <c r="CUG197" s="376"/>
      <c r="CUH197" s="376"/>
      <c r="CUI197" s="321"/>
      <c r="CUJ197" s="321"/>
      <c r="CUK197" s="321"/>
      <c r="CUL197" s="376"/>
      <c r="CUM197" s="321"/>
      <c r="CUN197" s="321"/>
      <c r="CUO197" s="321"/>
      <c r="CUP197" s="321"/>
      <c r="CUQ197" s="376"/>
      <c r="CUR197" s="319"/>
      <c r="CUS197" s="319"/>
      <c r="CUT197" s="319"/>
      <c r="CUU197" s="333"/>
      <c r="CUV197" s="376"/>
      <c r="CUW197" s="376"/>
      <c r="CUX197" s="376"/>
      <c r="CUY197" s="321"/>
      <c r="CUZ197" s="321"/>
      <c r="CVA197" s="321"/>
      <c r="CVB197" s="376"/>
      <c r="CVC197" s="321"/>
      <c r="CVD197" s="321"/>
      <c r="CVE197" s="321"/>
      <c r="CVF197" s="321"/>
      <c r="CVG197" s="376"/>
      <c r="CVH197" s="319"/>
      <c r="CVI197" s="319"/>
      <c r="CVJ197" s="319"/>
      <c r="CVK197" s="333"/>
      <c r="CVL197" s="376"/>
      <c r="CVM197" s="376"/>
      <c r="CVN197" s="376"/>
      <c r="CVO197" s="321"/>
      <c r="CVP197" s="321"/>
      <c r="CVQ197" s="321"/>
      <c r="CVR197" s="376"/>
      <c r="CVS197" s="321"/>
      <c r="CVT197" s="321"/>
      <c r="CVU197" s="321"/>
      <c r="CVV197" s="321"/>
      <c r="CVW197" s="376"/>
      <c r="CVX197" s="319"/>
      <c r="CVY197" s="319"/>
      <c r="CVZ197" s="319"/>
      <c r="CWA197" s="333"/>
      <c r="CWB197" s="376"/>
      <c r="CWC197" s="376"/>
      <c r="CWD197" s="376"/>
      <c r="CWE197" s="321"/>
      <c r="CWF197" s="321"/>
      <c r="CWG197" s="321"/>
      <c r="CWH197" s="376"/>
      <c r="CWI197" s="321"/>
      <c r="CWJ197" s="321"/>
      <c r="CWK197" s="321"/>
      <c r="CWL197" s="321"/>
      <c r="CWM197" s="376"/>
      <c r="CWN197" s="319"/>
      <c r="CWO197" s="319"/>
      <c r="CWP197" s="319"/>
      <c r="CWQ197" s="333"/>
      <c r="CWR197" s="376"/>
      <c r="CWS197" s="376"/>
      <c r="CWT197" s="376"/>
      <c r="CWU197" s="321"/>
      <c r="CWV197" s="321"/>
      <c r="CWW197" s="321"/>
      <c r="CWX197" s="376"/>
      <c r="CWY197" s="321"/>
      <c r="CWZ197" s="321"/>
      <c r="CXA197" s="321"/>
      <c r="CXB197" s="321"/>
      <c r="CXC197" s="376"/>
      <c r="CXD197" s="319"/>
      <c r="CXE197" s="319"/>
      <c r="CXF197" s="319"/>
      <c r="CXG197" s="333"/>
      <c r="CXH197" s="376"/>
      <c r="CXI197" s="376"/>
      <c r="CXJ197" s="376"/>
      <c r="CXK197" s="321"/>
      <c r="CXL197" s="321"/>
      <c r="CXM197" s="321"/>
      <c r="CXN197" s="376"/>
      <c r="CXO197" s="321"/>
      <c r="CXP197" s="321"/>
      <c r="CXQ197" s="321"/>
      <c r="CXR197" s="321"/>
      <c r="CXS197" s="376"/>
      <c r="CXT197" s="319"/>
      <c r="CXU197" s="319"/>
      <c r="CXV197" s="319"/>
      <c r="CXW197" s="333"/>
      <c r="CXX197" s="376"/>
      <c r="CXY197" s="376"/>
      <c r="CXZ197" s="376"/>
      <c r="CYA197" s="321"/>
      <c r="CYB197" s="321"/>
      <c r="CYC197" s="321"/>
      <c r="CYD197" s="376"/>
      <c r="CYE197" s="321"/>
      <c r="CYF197" s="321"/>
      <c r="CYG197" s="321"/>
      <c r="CYH197" s="321"/>
      <c r="CYI197" s="376"/>
      <c r="CYJ197" s="319"/>
      <c r="CYK197" s="319"/>
      <c r="CYL197" s="319"/>
      <c r="CYM197" s="333"/>
      <c r="CYN197" s="376"/>
      <c r="CYO197" s="376"/>
      <c r="CYP197" s="376"/>
      <c r="CYQ197" s="321"/>
      <c r="CYR197" s="321"/>
      <c r="CYS197" s="321"/>
      <c r="CYT197" s="376"/>
      <c r="CYU197" s="321"/>
      <c r="CYV197" s="321"/>
      <c r="CYW197" s="321"/>
      <c r="CYX197" s="321"/>
      <c r="CYY197" s="376"/>
      <c r="CYZ197" s="319"/>
      <c r="CZA197" s="319"/>
      <c r="CZB197" s="319"/>
      <c r="CZC197" s="333"/>
      <c r="CZD197" s="376"/>
      <c r="CZE197" s="376"/>
      <c r="CZF197" s="376"/>
      <c r="CZG197" s="321"/>
      <c r="CZH197" s="321"/>
      <c r="CZI197" s="321"/>
      <c r="CZJ197" s="376"/>
      <c r="CZK197" s="321"/>
      <c r="CZL197" s="321"/>
      <c r="CZM197" s="321"/>
      <c r="CZN197" s="321"/>
      <c r="CZO197" s="376"/>
      <c r="CZP197" s="319"/>
      <c r="CZQ197" s="319"/>
      <c r="CZR197" s="319"/>
      <c r="CZS197" s="333"/>
      <c r="CZT197" s="376"/>
      <c r="CZU197" s="376"/>
      <c r="CZV197" s="376"/>
      <c r="CZW197" s="321"/>
      <c r="CZX197" s="321"/>
      <c r="CZY197" s="321"/>
      <c r="CZZ197" s="376"/>
      <c r="DAA197" s="321"/>
      <c r="DAB197" s="321"/>
      <c r="DAC197" s="321"/>
      <c r="DAD197" s="321"/>
      <c r="DAE197" s="376"/>
      <c r="DAF197" s="319"/>
      <c r="DAG197" s="319"/>
      <c r="DAH197" s="319"/>
      <c r="DAI197" s="333"/>
      <c r="DAJ197" s="376"/>
      <c r="DAK197" s="376"/>
      <c r="DAL197" s="376"/>
      <c r="DAM197" s="321"/>
      <c r="DAN197" s="321"/>
      <c r="DAO197" s="321"/>
      <c r="DAP197" s="376"/>
      <c r="DAQ197" s="321"/>
      <c r="DAR197" s="321"/>
      <c r="DAS197" s="321"/>
      <c r="DAT197" s="321"/>
      <c r="DAU197" s="376"/>
      <c r="DAV197" s="319"/>
      <c r="DAW197" s="319"/>
      <c r="DAX197" s="319"/>
      <c r="DAY197" s="333"/>
      <c r="DAZ197" s="376"/>
      <c r="DBA197" s="376"/>
      <c r="DBB197" s="376"/>
      <c r="DBC197" s="321"/>
      <c r="DBD197" s="321"/>
      <c r="DBE197" s="321"/>
      <c r="DBF197" s="376"/>
      <c r="DBG197" s="321"/>
      <c r="DBH197" s="321"/>
      <c r="DBI197" s="321"/>
      <c r="DBJ197" s="321"/>
      <c r="DBK197" s="376"/>
      <c r="DBL197" s="319"/>
      <c r="DBM197" s="319"/>
      <c r="DBN197" s="319"/>
      <c r="DBO197" s="333"/>
      <c r="DBP197" s="376"/>
      <c r="DBQ197" s="376"/>
      <c r="DBR197" s="376"/>
      <c r="DBS197" s="321"/>
      <c r="DBT197" s="321"/>
      <c r="DBU197" s="321"/>
      <c r="DBV197" s="376"/>
      <c r="DBW197" s="321"/>
      <c r="DBX197" s="321"/>
      <c r="DBY197" s="321"/>
      <c r="DBZ197" s="321"/>
      <c r="DCA197" s="376"/>
      <c r="DCB197" s="319"/>
      <c r="DCC197" s="319"/>
      <c r="DCD197" s="319"/>
      <c r="DCE197" s="333"/>
      <c r="DCF197" s="376"/>
      <c r="DCG197" s="376"/>
      <c r="DCH197" s="376"/>
      <c r="DCI197" s="321"/>
      <c r="DCJ197" s="321"/>
      <c r="DCK197" s="321"/>
      <c r="DCL197" s="376"/>
      <c r="DCM197" s="321"/>
      <c r="DCN197" s="321"/>
      <c r="DCO197" s="321"/>
      <c r="DCP197" s="321"/>
      <c r="DCQ197" s="376"/>
      <c r="DCR197" s="319"/>
      <c r="DCS197" s="319"/>
      <c r="DCT197" s="319"/>
      <c r="DCU197" s="333"/>
      <c r="DCV197" s="376"/>
      <c r="DCW197" s="376"/>
      <c r="DCX197" s="376"/>
      <c r="DCY197" s="321"/>
      <c r="DCZ197" s="321"/>
      <c r="DDA197" s="321"/>
      <c r="DDB197" s="376"/>
      <c r="DDC197" s="321"/>
      <c r="DDD197" s="321"/>
      <c r="DDE197" s="321"/>
      <c r="DDF197" s="321"/>
      <c r="DDG197" s="376"/>
      <c r="DDH197" s="319"/>
      <c r="DDI197" s="319"/>
      <c r="DDJ197" s="319"/>
      <c r="DDK197" s="333"/>
      <c r="DDL197" s="376"/>
      <c r="DDM197" s="376"/>
      <c r="DDN197" s="376"/>
      <c r="DDO197" s="321"/>
      <c r="DDP197" s="321"/>
      <c r="DDQ197" s="321"/>
      <c r="DDR197" s="376"/>
      <c r="DDS197" s="321"/>
      <c r="DDT197" s="321"/>
      <c r="DDU197" s="321"/>
      <c r="DDV197" s="321"/>
      <c r="DDW197" s="376"/>
      <c r="DDX197" s="319"/>
      <c r="DDY197" s="319"/>
      <c r="DDZ197" s="319"/>
      <c r="DEA197" s="333"/>
      <c r="DEB197" s="376"/>
      <c r="DEC197" s="376"/>
      <c r="DED197" s="376"/>
      <c r="DEE197" s="321"/>
      <c r="DEF197" s="321"/>
      <c r="DEG197" s="321"/>
      <c r="DEH197" s="376"/>
      <c r="DEI197" s="321"/>
      <c r="DEJ197" s="321"/>
      <c r="DEK197" s="321"/>
      <c r="DEL197" s="321"/>
      <c r="DEM197" s="376"/>
      <c r="DEN197" s="319"/>
      <c r="DEO197" s="319"/>
      <c r="DEP197" s="319"/>
      <c r="DEQ197" s="333"/>
      <c r="DER197" s="376"/>
      <c r="DES197" s="376"/>
      <c r="DET197" s="376"/>
      <c r="DEU197" s="321"/>
      <c r="DEV197" s="321"/>
      <c r="DEW197" s="321"/>
      <c r="DEX197" s="376"/>
      <c r="DEY197" s="321"/>
      <c r="DEZ197" s="321"/>
      <c r="DFA197" s="321"/>
      <c r="DFB197" s="321"/>
      <c r="DFC197" s="376"/>
      <c r="DFD197" s="319"/>
      <c r="DFE197" s="319"/>
      <c r="DFF197" s="319"/>
      <c r="DFG197" s="333"/>
      <c r="DFH197" s="376"/>
      <c r="DFI197" s="376"/>
      <c r="DFJ197" s="376"/>
      <c r="DFK197" s="321"/>
      <c r="DFL197" s="321"/>
      <c r="DFM197" s="321"/>
      <c r="DFN197" s="376"/>
      <c r="DFO197" s="321"/>
      <c r="DFP197" s="321"/>
      <c r="DFQ197" s="321"/>
      <c r="DFR197" s="321"/>
      <c r="DFS197" s="376"/>
      <c r="DFT197" s="319"/>
      <c r="DFU197" s="319"/>
      <c r="DFV197" s="319"/>
      <c r="DFW197" s="333"/>
      <c r="DFX197" s="376"/>
      <c r="DFY197" s="376"/>
      <c r="DFZ197" s="376"/>
      <c r="DGA197" s="321"/>
      <c r="DGB197" s="321"/>
      <c r="DGC197" s="321"/>
      <c r="DGD197" s="376"/>
      <c r="DGE197" s="321"/>
      <c r="DGF197" s="321"/>
      <c r="DGG197" s="321"/>
      <c r="DGH197" s="321"/>
      <c r="DGI197" s="376"/>
      <c r="DGJ197" s="319"/>
      <c r="DGK197" s="319"/>
      <c r="DGL197" s="319"/>
      <c r="DGM197" s="333"/>
      <c r="DGN197" s="376"/>
      <c r="DGO197" s="376"/>
      <c r="DGP197" s="376"/>
      <c r="DGQ197" s="321"/>
      <c r="DGR197" s="321"/>
      <c r="DGS197" s="321"/>
      <c r="DGT197" s="376"/>
      <c r="DGU197" s="321"/>
      <c r="DGV197" s="321"/>
      <c r="DGW197" s="321"/>
      <c r="DGX197" s="321"/>
      <c r="DGY197" s="376"/>
      <c r="DGZ197" s="319"/>
      <c r="DHA197" s="319"/>
      <c r="DHB197" s="319"/>
      <c r="DHC197" s="333"/>
      <c r="DHD197" s="376"/>
      <c r="DHE197" s="376"/>
      <c r="DHF197" s="376"/>
      <c r="DHG197" s="321"/>
      <c r="DHH197" s="321"/>
      <c r="DHI197" s="321"/>
      <c r="DHJ197" s="376"/>
      <c r="DHK197" s="321"/>
      <c r="DHL197" s="321"/>
      <c r="DHM197" s="321"/>
      <c r="DHN197" s="321"/>
      <c r="DHO197" s="376"/>
      <c r="DHP197" s="319"/>
      <c r="DHQ197" s="319"/>
      <c r="DHR197" s="319"/>
      <c r="DHS197" s="333"/>
      <c r="DHT197" s="376"/>
      <c r="DHU197" s="376"/>
      <c r="DHV197" s="376"/>
      <c r="DHW197" s="321"/>
      <c r="DHX197" s="321"/>
      <c r="DHY197" s="321"/>
      <c r="DHZ197" s="376"/>
      <c r="DIA197" s="321"/>
      <c r="DIB197" s="321"/>
      <c r="DIC197" s="321"/>
      <c r="DID197" s="321"/>
      <c r="DIE197" s="376"/>
      <c r="DIF197" s="319"/>
      <c r="DIG197" s="319"/>
      <c r="DIH197" s="319"/>
      <c r="DII197" s="333"/>
      <c r="DIJ197" s="376"/>
      <c r="DIK197" s="376"/>
      <c r="DIL197" s="376"/>
      <c r="DIM197" s="321"/>
      <c r="DIN197" s="321"/>
      <c r="DIO197" s="321"/>
      <c r="DIP197" s="376"/>
      <c r="DIQ197" s="321"/>
      <c r="DIR197" s="321"/>
      <c r="DIS197" s="321"/>
      <c r="DIT197" s="321"/>
      <c r="DIU197" s="376"/>
      <c r="DIV197" s="319"/>
      <c r="DIW197" s="319"/>
      <c r="DIX197" s="319"/>
      <c r="DIY197" s="333"/>
      <c r="DIZ197" s="376"/>
      <c r="DJA197" s="376"/>
      <c r="DJB197" s="376"/>
      <c r="DJC197" s="321"/>
      <c r="DJD197" s="321"/>
      <c r="DJE197" s="321"/>
      <c r="DJF197" s="376"/>
      <c r="DJG197" s="321"/>
      <c r="DJH197" s="321"/>
      <c r="DJI197" s="321"/>
      <c r="DJJ197" s="321"/>
      <c r="DJK197" s="376"/>
      <c r="DJL197" s="319"/>
      <c r="DJM197" s="319"/>
      <c r="DJN197" s="319"/>
      <c r="DJO197" s="333"/>
      <c r="DJP197" s="376"/>
      <c r="DJQ197" s="376"/>
      <c r="DJR197" s="376"/>
      <c r="DJS197" s="321"/>
      <c r="DJT197" s="321"/>
      <c r="DJU197" s="321"/>
      <c r="DJV197" s="376"/>
      <c r="DJW197" s="321"/>
      <c r="DJX197" s="321"/>
      <c r="DJY197" s="321"/>
      <c r="DJZ197" s="321"/>
      <c r="DKA197" s="376"/>
      <c r="DKB197" s="319"/>
      <c r="DKC197" s="319"/>
      <c r="DKD197" s="319"/>
      <c r="DKE197" s="333"/>
      <c r="DKF197" s="376"/>
      <c r="DKG197" s="376"/>
      <c r="DKH197" s="376"/>
      <c r="DKI197" s="321"/>
      <c r="DKJ197" s="321"/>
      <c r="DKK197" s="321"/>
      <c r="DKL197" s="376"/>
      <c r="DKM197" s="321"/>
      <c r="DKN197" s="321"/>
      <c r="DKO197" s="321"/>
      <c r="DKP197" s="321"/>
      <c r="DKQ197" s="376"/>
      <c r="DKR197" s="319"/>
      <c r="DKS197" s="319"/>
      <c r="DKT197" s="319"/>
      <c r="DKU197" s="333"/>
      <c r="DKV197" s="376"/>
      <c r="DKW197" s="376"/>
      <c r="DKX197" s="376"/>
      <c r="DKY197" s="321"/>
      <c r="DKZ197" s="321"/>
      <c r="DLA197" s="321"/>
      <c r="DLB197" s="376"/>
      <c r="DLC197" s="321"/>
      <c r="DLD197" s="321"/>
      <c r="DLE197" s="321"/>
      <c r="DLF197" s="321"/>
      <c r="DLG197" s="376"/>
      <c r="DLH197" s="319"/>
      <c r="DLI197" s="319"/>
      <c r="DLJ197" s="319"/>
      <c r="DLK197" s="333"/>
      <c r="DLL197" s="376"/>
      <c r="DLM197" s="376"/>
      <c r="DLN197" s="376"/>
      <c r="DLO197" s="321"/>
      <c r="DLP197" s="321"/>
      <c r="DLQ197" s="321"/>
      <c r="DLR197" s="376"/>
      <c r="DLS197" s="321"/>
      <c r="DLT197" s="321"/>
      <c r="DLU197" s="321"/>
      <c r="DLV197" s="321"/>
      <c r="DLW197" s="376"/>
      <c r="DLX197" s="319"/>
      <c r="DLY197" s="319"/>
      <c r="DLZ197" s="319"/>
      <c r="DMA197" s="333"/>
      <c r="DMB197" s="376"/>
      <c r="DMC197" s="376"/>
      <c r="DMD197" s="376"/>
      <c r="DME197" s="321"/>
      <c r="DMF197" s="321"/>
      <c r="DMG197" s="321"/>
      <c r="DMH197" s="376"/>
      <c r="DMI197" s="321"/>
      <c r="DMJ197" s="321"/>
      <c r="DMK197" s="321"/>
      <c r="DML197" s="321"/>
      <c r="DMM197" s="376"/>
      <c r="DMN197" s="319"/>
      <c r="DMO197" s="319"/>
      <c r="DMP197" s="319"/>
      <c r="DMQ197" s="333"/>
      <c r="DMR197" s="376"/>
      <c r="DMS197" s="376"/>
      <c r="DMT197" s="376"/>
      <c r="DMU197" s="321"/>
      <c r="DMV197" s="321"/>
      <c r="DMW197" s="321"/>
      <c r="DMX197" s="376"/>
      <c r="DMY197" s="321"/>
      <c r="DMZ197" s="321"/>
      <c r="DNA197" s="321"/>
      <c r="DNB197" s="321"/>
      <c r="DNC197" s="376"/>
      <c r="DND197" s="319"/>
      <c r="DNE197" s="319"/>
      <c r="DNF197" s="319"/>
      <c r="DNG197" s="333"/>
      <c r="DNH197" s="376"/>
      <c r="DNI197" s="376"/>
      <c r="DNJ197" s="376"/>
      <c r="DNK197" s="321"/>
      <c r="DNL197" s="321"/>
      <c r="DNM197" s="321"/>
      <c r="DNN197" s="376"/>
      <c r="DNO197" s="321"/>
      <c r="DNP197" s="321"/>
      <c r="DNQ197" s="321"/>
      <c r="DNR197" s="321"/>
      <c r="DNS197" s="376"/>
      <c r="DNT197" s="319"/>
      <c r="DNU197" s="319"/>
      <c r="DNV197" s="319"/>
      <c r="DNW197" s="333"/>
      <c r="DNX197" s="376"/>
      <c r="DNY197" s="376"/>
      <c r="DNZ197" s="376"/>
      <c r="DOA197" s="321"/>
      <c r="DOB197" s="321"/>
      <c r="DOC197" s="321"/>
      <c r="DOD197" s="376"/>
      <c r="DOE197" s="321"/>
      <c r="DOF197" s="321"/>
      <c r="DOG197" s="321"/>
      <c r="DOH197" s="321"/>
      <c r="DOI197" s="376"/>
      <c r="DOJ197" s="319"/>
      <c r="DOK197" s="319"/>
      <c r="DOL197" s="319"/>
      <c r="DOM197" s="333"/>
      <c r="DON197" s="376"/>
      <c r="DOO197" s="376"/>
      <c r="DOP197" s="376"/>
      <c r="DOQ197" s="321"/>
      <c r="DOR197" s="321"/>
      <c r="DOS197" s="321"/>
      <c r="DOT197" s="376"/>
      <c r="DOU197" s="321"/>
      <c r="DOV197" s="321"/>
      <c r="DOW197" s="321"/>
      <c r="DOX197" s="321"/>
      <c r="DOY197" s="376"/>
      <c r="DOZ197" s="319"/>
      <c r="DPA197" s="319"/>
      <c r="DPB197" s="319"/>
      <c r="DPC197" s="333"/>
      <c r="DPD197" s="376"/>
      <c r="DPE197" s="376"/>
      <c r="DPF197" s="376"/>
      <c r="DPG197" s="321"/>
      <c r="DPH197" s="321"/>
      <c r="DPI197" s="321"/>
      <c r="DPJ197" s="376"/>
      <c r="DPK197" s="321"/>
      <c r="DPL197" s="321"/>
      <c r="DPM197" s="321"/>
      <c r="DPN197" s="321"/>
      <c r="DPO197" s="376"/>
      <c r="DPP197" s="319"/>
      <c r="DPQ197" s="319"/>
      <c r="DPR197" s="319"/>
      <c r="DPS197" s="333"/>
      <c r="DPT197" s="376"/>
      <c r="DPU197" s="376"/>
      <c r="DPV197" s="376"/>
      <c r="DPW197" s="321"/>
      <c r="DPX197" s="321"/>
      <c r="DPY197" s="321"/>
      <c r="DPZ197" s="376"/>
      <c r="DQA197" s="321"/>
      <c r="DQB197" s="321"/>
      <c r="DQC197" s="321"/>
      <c r="DQD197" s="321"/>
      <c r="DQE197" s="376"/>
      <c r="DQF197" s="319"/>
      <c r="DQG197" s="319"/>
      <c r="DQH197" s="319"/>
      <c r="DQI197" s="333"/>
      <c r="DQJ197" s="376"/>
      <c r="DQK197" s="376"/>
      <c r="DQL197" s="376"/>
      <c r="DQM197" s="321"/>
      <c r="DQN197" s="321"/>
      <c r="DQO197" s="321"/>
      <c r="DQP197" s="376"/>
      <c r="DQQ197" s="321"/>
      <c r="DQR197" s="321"/>
      <c r="DQS197" s="321"/>
      <c r="DQT197" s="321"/>
      <c r="DQU197" s="376"/>
      <c r="DQV197" s="319"/>
      <c r="DQW197" s="319"/>
      <c r="DQX197" s="319"/>
      <c r="DQY197" s="333"/>
      <c r="DQZ197" s="376"/>
      <c r="DRA197" s="376"/>
      <c r="DRB197" s="376"/>
      <c r="DRC197" s="321"/>
      <c r="DRD197" s="321"/>
      <c r="DRE197" s="321"/>
      <c r="DRF197" s="376"/>
      <c r="DRG197" s="321"/>
      <c r="DRH197" s="321"/>
      <c r="DRI197" s="321"/>
      <c r="DRJ197" s="321"/>
      <c r="DRK197" s="376"/>
      <c r="DRL197" s="319"/>
      <c r="DRM197" s="319"/>
      <c r="DRN197" s="319"/>
      <c r="DRO197" s="333"/>
      <c r="DRP197" s="376"/>
      <c r="DRQ197" s="376"/>
      <c r="DRR197" s="376"/>
      <c r="DRS197" s="321"/>
      <c r="DRT197" s="321"/>
      <c r="DRU197" s="321"/>
      <c r="DRV197" s="376"/>
      <c r="DRW197" s="321"/>
      <c r="DRX197" s="321"/>
      <c r="DRY197" s="321"/>
      <c r="DRZ197" s="321"/>
      <c r="DSA197" s="376"/>
      <c r="DSB197" s="319"/>
      <c r="DSC197" s="319"/>
      <c r="DSD197" s="319"/>
      <c r="DSE197" s="333"/>
      <c r="DSF197" s="376"/>
      <c r="DSG197" s="376"/>
      <c r="DSH197" s="376"/>
      <c r="DSI197" s="321"/>
      <c r="DSJ197" s="321"/>
      <c r="DSK197" s="321"/>
      <c r="DSL197" s="376"/>
      <c r="DSM197" s="321"/>
      <c r="DSN197" s="321"/>
      <c r="DSO197" s="321"/>
      <c r="DSP197" s="321"/>
      <c r="DSQ197" s="376"/>
      <c r="DSR197" s="319"/>
      <c r="DSS197" s="319"/>
      <c r="DST197" s="319"/>
      <c r="DSU197" s="333"/>
      <c r="DSV197" s="376"/>
      <c r="DSW197" s="376"/>
      <c r="DSX197" s="376"/>
      <c r="DSY197" s="321"/>
      <c r="DSZ197" s="321"/>
      <c r="DTA197" s="321"/>
      <c r="DTB197" s="376"/>
      <c r="DTC197" s="321"/>
      <c r="DTD197" s="321"/>
      <c r="DTE197" s="321"/>
      <c r="DTF197" s="321"/>
      <c r="DTG197" s="376"/>
      <c r="DTH197" s="319"/>
      <c r="DTI197" s="319"/>
      <c r="DTJ197" s="319"/>
      <c r="DTK197" s="333"/>
      <c r="DTL197" s="376"/>
      <c r="DTM197" s="376"/>
      <c r="DTN197" s="376"/>
      <c r="DTO197" s="321"/>
      <c r="DTP197" s="321"/>
      <c r="DTQ197" s="321"/>
      <c r="DTR197" s="376"/>
      <c r="DTS197" s="321"/>
      <c r="DTT197" s="321"/>
      <c r="DTU197" s="321"/>
      <c r="DTV197" s="321"/>
      <c r="DTW197" s="376"/>
      <c r="DTX197" s="319"/>
      <c r="DTY197" s="319"/>
      <c r="DTZ197" s="319"/>
      <c r="DUA197" s="333"/>
      <c r="DUB197" s="376"/>
      <c r="DUC197" s="376"/>
      <c r="DUD197" s="376"/>
      <c r="DUE197" s="321"/>
      <c r="DUF197" s="321"/>
      <c r="DUG197" s="321"/>
      <c r="DUH197" s="376"/>
      <c r="DUI197" s="321"/>
      <c r="DUJ197" s="321"/>
      <c r="DUK197" s="321"/>
      <c r="DUL197" s="321"/>
      <c r="DUM197" s="376"/>
      <c r="DUN197" s="319"/>
      <c r="DUO197" s="319"/>
      <c r="DUP197" s="319"/>
      <c r="DUQ197" s="333"/>
      <c r="DUR197" s="376"/>
      <c r="DUS197" s="376"/>
      <c r="DUT197" s="376"/>
      <c r="DUU197" s="321"/>
      <c r="DUV197" s="321"/>
      <c r="DUW197" s="321"/>
      <c r="DUX197" s="376"/>
      <c r="DUY197" s="321"/>
      <c r="DUZ197" s="321"/>
      <c r="DVA197" s="321"/>
      <c r="DVB197" s="321"/>
      <c r="DVC197" s="376"/>
      <c r="DVD197" s="319"/>
      <c r="DVE197" s="319"/>
      <c r="DVF197" s="319"/>
      <c r="DVG197" s="333"/>
      <c r="DVH197" s="376"/>
      <c r="DVI197" s="376"/>
      <c r="DVJ197" s="376"/>
      <c r="DVK197" s="321"/>
      <c r="DVL197" s="321"/>
      <c r="DVM197" s="321"/>
      <c r="DVN197" s="376"/>
      <c r="DVO197" s="321"/>
      <c r="DVP197" s="321"/>
      <c r="DVQ197" s="321"/>
      <c r="DVR197" s="321"/>
      <c r="DVS197" s="376"/>
      <c r="DVT197" s="319"/>
      <c r="DVU197" s="319"/>
      <c r="DVV197" s="319"/>
      <c r="DVW197" s="333"/>
      <c r="DVX197" s="376"/>
      <c r="DVY197" s="376"/>
      <c r="DVZ197" s="376"/>
      <c r="DWA197" s="321"/>
      <c r="DWB197" s="321"/>
      <c r="DWC197" s="321"/>
      <c r="DWD197" s="376"/>
      <c r="DWE197" s="321"/>
      <c r="DWF197" s="321"/>
      <c r="DWG197" s="321"/>
      <c r="DWH197" s="321"/>
      <c r="DWI197" s="376"/>
      <c r="DWJ197" s="319"/>
      <c r="DWK197" s="319"/>
      <c r="DWL197" s="319"/>
      <c r="DWM197" s="333"/>
      <c r="DWN197" s="376"/>
      <c r="DWO197" s="376"/>
      <c r="DWP197" s="376"/>
      <c r="DWQ197" s="321"/>
      <c r="DWR197" s="321"/>
      <c r="DWS197" s="321"/>
      <c r="DWT197" s="376"/>
      <c r="DWU197" s="321"/>
      <c r="DWV197" s="321"/>
      <c r="DWW197" s="321"/>
      <c r="DWX197" s="321"/>
      <c r="DWY197" s="376"/>
      <c r="DWZ197" s="319"/>
      <c r="DXA197" s="319"/>
      <c r="DXB197" s="319"/>
      <c r="DXC197" s="333"/>
      <c r="DXD197" s="376"/>
      <c r="DXE197" s="376"/>
      <c r="DXF197" s="376"/>
      <c r="DXG197" s="321"/>
      <c r="DXH197" s="321"/>
      <c r="DXI197" s="321"/>
      <c r="DXJ197" s="376"/>
      <c r="DXK197" s="321"/>
      <c r="DXL197" s="321"/>
      <c r="DXM197" s="321"/>
      <c r="DXN197" s="321"/>
      <c r="DXO197" s="376"/>
      <c r="DXP197" s="319"/>
      <c r="DXQ197" s="319"/>
      <c r="DXR197" s="319"/>
      <c r="DXS197" s="333"/>
      <c r="DXT197" s="376"/>
      <c r="DXU197" s="376"/>
      <c r="DXV197" s="376"/>
      <c r="DXW197" s="321"/>
      <c r="DXX197" s="321"/>
      <c r="DXY197" s="321"/>
      <c r="DXZ197" s="376"/>
      <c r="DYA197" s="321"/>
      <c r="DYB197" s="321"/>
      <c r="DYC197" s="321"/>
      <c r="DYD197" s="321"/>
      <c r="DYE197" s="376"/>
      <c r="DYF197" s="319"/>
      <c r="DYG197" s="319"/>
      <c r="DYH197" s="319"/>
      <c r="DYI197" s="333"/>
      <c r="DYJ197" s="376"/>
      <c r="DYK197" s="376"/>
      <c r="DYL197" s="376"/>
      <c r="DYM197" s="321"/>
      <c r="DYN197" s="321"/>
      <c r="DYO197" s="321"/>
      <c r="DYP197" s="376"/>
      <c r="DYQ197" s="321"/>
      <c r="DYR197" s="321"/>
      <c r="DYS197" s="321"/>
      <c r="DYT197" s="321"/>
      <c r="DYU197" s="376"/>
      <c r="DYV197" s="319"/>
      <c r="DYW197" s="319"/>
      <c r="DYX197" s="319"/>
      <c r="DYY197" s="333"/>
      <c r="DYZ197" s="376"/>
      <c r="DZA197" s="376"/>
      <c r="DZB197" s="376"/>
      <c r="DZC197" s="321"/>
      <c r="DZD197" s="321"/>
      <c r="DZE197" s="321"/>
      <c r="DZF197" s="376"/>
      <c r="DZG197" s="321"/>
      <c r="DZH197" s="321"/>
      <c r="DZI197" s="321"/>
      <c r="DZJ197" s="321"/>
      <c r="DZK197" s="376"/>
      <c r="DZL197" s="319"/>
      <c r="DZM197" s="319"/>
      <c r="DZN197" s="319"/>
      <c r="DZO197" s="333"/>
      <c r="DZP197" s="376"/>
      <c r="DZQ197" s="376"/>
      <c r="DZR197" s="376"/>
      <c r="DZS197" s="321"/>
      <c r="DZT197" s="321"/>
      <c r="DZU197" s="321"/>
      <c r="DZV197" s="376"/>
      <c r="DZW197" s="321"/>
      <c r="DZX197" s="321"/>
      <c r="DZY197" s="321"/>
      <c r="DZZ197" s="321"/>
      <c r="EAA197" s="376"/>
      <c r="EAB197" s="319"/>
      <c r="EAC197" s="319"/>
      <c r="EAD197" s="319"/>
      <c r="EAE197" s="333"/>
      <c r="EAF197" s="376"/>
      <c r="EAG197" s="376"/>
      <c r="EAH197" s="376"/>
      <c r="EAI197" s="321"/>
      <c r="EAJ197" s="321"/>
      <c r="EAK197" s="321"/>
      <c r="EAL197" s="376"/>
      <c r="EAM197" s="321"/>
      <c r="EAN197" s="321"/>
      <c r="EAO197" s="321"/>
      <c r="EAP197" s="321"/>
      <c r="EAQ197" s="376"/>
      <c r="EAR197" s="319"/>
      <c r="EAS197" s="319"/>
      <c r="EAT197" s="319"/>
      <c r="EAU197" s="333"/>
      <c r="EAV197" s="376"/>
      <c r="EAW197" s="376"/>
      <c r="EAX197" s="376"/>
      <c r="EAY197" s="321"/>
      <c r="EAZ197" s="321"/>
      <c r="EBA197" s="321"/>
      <c r="EBB197" s="376"/>
      <c r="EBC197" s="321"/>
      <c r="EBD197" s="321"/>
      <c r="EBE197" s="321"/>
      <c r="EBF197" s="321"/>
      <c r="EBG197" s="376"/>
      <c r="EBH197" s="319"/>
      <c r="EBI197" s="319"/>
      <c r="EBJ197" s="319"/>
      <c r="EBK197" s="333"/>
      <c r="EBL197" s="376"/>
      <c r="EBM197" s="376"/>
      <c r="EBN197" s="376"/>
      <c r="EBO197" s="321"/>
      <c r="EBP197" s="321"/>
      <c r="EBQ197" s="321"/>
      <c r="EBR197" s="376"/>
      <c r="EBS197" s="321"/>
      <c r="EBT197" s="321"/>
      <c r="EBU197" s="321"/>
      <c r="EBV197" s="321"/>
      <c r="EBW197" s="376"/>
      <c r="EBX197" s="319"/>
      <c r="EBY197" s="319"/>
      <c r="EBZ197" s="319"/>
      <c r="ECA197" s="333"/>
      <c r="ECB197" s="376"/>
      <c r="ECC197" s="376"/>
      <c r="ECD197" s="376"/>
      <c r="ECE197" s="321"/>
      <c r="ECF197" s="321"/>
      <c r="ECG197" s="321"/>
      <c r="ECH197" s="376"/>
      <c r="ECI197" s="321"/>
      <c r="ECJ197" s="321"/>
      <c r="ECK197" s="321"/>
      <c r="ECL197" s="321"/>
      <c r="ECM197" s="376"/>
      <c r="ECN197" s="319"/>
      <c r="ECO197" s="319"/>
      <c r="ECP197" s="319"/>
      <c r="ECQ197" s="333"/>
      <c r="ECR197" s="376"/>
      <c r="ECS197" s="376"/>
      <c r="ECT197" s="376"/>
      <c r="ECU197" s="321"/>
      <c r="ECV197" s="321"/>
      <c r="ECW197" s="321"/>
      <c r="ECX197" s="376"/>
      <c r="ECY197" s="321"/>
      <c r="ECZ197" s="321"/>
      <c r="EDA197" s="321"/>
      <c r="EDB197" s="321"/>
      <c r="EDC197" s="376"/>
      <c r="EDD197" s="319"/>
      <c r="EDE197" s="319"/>
      <c r="EDF197" s="319"/>
      <c r="EDG197" s="333"/>
      <c r="EDH197" s="376"/>
      <c r="EDI197" s="376"/>
      <c r="EDJ197" s="376"/>
      <c r="EDK197" s="321"/>
      <c r="EDL197" s="321"/>
      <c r="EDM197" s="321"/>
      <c r="EDN197" s="376"/>
      <c r="EDO197" s="321"/>
      <c r="EDP197" s="321"/>
      <c r="EDQ197" s="321"/>
      <c r="EDR197" s="321"/>
      <c r="EDS197" s="376"/>
      <c r="EDT197" s="319"/>
      <c r="EDU197" s="319"/>
      <c r="EDV197" s="319"/>
      <c r="EDW197" s="333"/>
      <c r="EDX197" s="376"/>
      <c r="EDY197" s="376"/>
      <c r="EDZ197" s="376"/>
      <c r="EEA197" s="321"/>
      <c r="EEB197" s="321"/>
      <c r="EEC197" s="321"/>
      <c r="EED197" s="376"/>
      <c r="EEE197" s="321"/>
      <c r="EEF197" s="321"/>
      <c r="EEG197" s="321"/>
      <c r="EEH197" s="321"/>
      <c r="EEI197" s="376"/>
      <c r="EEJ197" s="319"/>
      <c r="EEK197" s="319"/>
      <c r="EEL197" s="319"/>
      <c r="EEM197" s="333"/>
      <c r="EEN197" s="376"/>
      <c r="EEO197" s="376"/>
      <c r="EEP197" s="376"/>
      <c r="EEQ197" s="321"/>
      <c r="EER197" s="321"/>
      <c r="EES197" s="321"/>
      <c r="EET197" s="376"/>
      <c r="EEU197" s="321"/>
      <c r="EEV197" s="321"/>
      <c r="EEW197" s="321"/>
      <c r="EEX197" s="321"/>
      <c r="EEY197" s="376"/>
      <c r="EEZ197" s="319"/>
      <c r="EFA197" s="319"/>
      <c r="EFB197" s="319"/>
      <c r="EFC197" s="333"/>
      <c r="EFD197" s="376"/>
      <c r="EFE197" s="376"/>
      <c r="EFF197" s="376"/>
      <c r="EFG197" s="321"/>
      <c r="EFH197" s="321"/>
      <c r="EFI197" s="321"/>
      <c r="EFJ197" s="376"/>
      <c r="EFK197" s="321"/>
      <c r="EFL197" s="321"/>
      <c r="EFM197" s="321"/>
      <c r="EFN197" s="321"/>
      <c r="EFO197" s="376"/>
      <c r="EFP197" s="319"/>
      <c r="EFQ197" s="319"/>
      <c r="EFR197" s="319"/>
      <c r="EFS197" s="333"/>
      <c r="EFT197" s="376"/>
      <c r="EFU197" s="376"/>
      <c r="EFV197" s="376"/>
      <c r="EFW197" s="321"/>
      <c r="EFX197" s="321"/>
      <c r="EFY197" s="321"/>
      <c r="EFZ197" s="376"/>
      <c r="EGA197" s="321"/>
      <c r="EGB197" s="321"/>
      <c r="EGC197" s="321"/>
      <c r="EGD197" s="321"/>
      <c r="EGE197" s="376"/>
      <c r="EGF197" s="319"/>
      <c r="EGG197" s="319"/>
      <c r="EGH197" s="319"/>
      <c r="EGI197" s="333"/>
      <c r="EGJ197" s="376"/>
      <c r="EGK197" s="376"/>
      <c r="EGL197" s="376"/>
      <c r="EGM197" s="321"/>
      <c r="EGN197" s="321"/>
      <c r="EGO197" s="321"/>
      <c r="EGP197" s="376"/>
      <c r="EGQ197" s="321"/>
      <c r="EGR197" s="321"/>
      <c r="EGS197" s="321"/>
      <c r="EGT197" s="321"/>
      <c r="EGU197" s="376"/>
      <c r="EGV197" s="319"/>
      <c r="EGW197" s="319"/>
      <c r="EGX197" s="319"/>
      <c r="EGY197" s="333"/>
      <c r="EGZ197" s="376"/>
      <c r="EHA197" s="376"/>
      <c r="EHB197" s="376"/>
      <c r="EHC197" s="321"/>
      <c r="EHD197" s="321"/>
      <c r="EHE197" s="321"/>
      <c r="EHF197" s="376"/>
      <c r="EHG197" s="321"/>
      <c r="EHH197" s="321"/>
      <c r="EHI197" s="321"/>
      <c r="EHJ197" s="321"/>
      <c r="EHK197" s="376"/>
      <c r="EHL197" s="319"/>
      <c r="EHM197" s="319"/>
      <c r="EHN197" s="319"/>
      <c r="EHO197" s="333"/>
      <c r="EHP197" s="376"/>
      <c r="EHQ197" s="376"/>
      <c r="EHR197" s="376"/>
      <c r="EHS197" s="321"/>
      <c r="EHT197" s="321"/>
      <c r="EHU197" s="321"/>
      <c r="EHV197" s="376"/>
      <c r="EHW197" s="321"/>
      <c r="EHX197" s="321"/>
      <c r="EHY197" s="321"/>
      <c r="EHZ197" s="321"/>
      <c r="EIA197" s="376"/>
      <c r="EIB197" s="319"/>
      <c r="EIC197" s="319"/>
      <c r="EID197" s="319"/>
      <c r="EIE197" s="333"/>
      <c r="EIF197" s="376"/>
      <c r="EIG197" s="376"/>
      <c r="EIH197" s="376"/>
      <c r="EII197" s="321"/>
      <c r="EIJ197" s="321"/>
      <c r="EIK197" s="321"/>
      <c r="EIL197" s="376"/>
      <c r="EIM197" s="321"/>
      <c r="EIN197" s="321"/>
      <c r="EIO197" s="321"/>
      <c r="EIP197" s="321"/>
      <c r="EIQ197" s="376"/>
      <c r="EIR197" s="319"/>
      <c r="EIS197" s="319"/>
      <c r="EIT197" s="319"/>
      <c r="EIU197" s="333"/>
      <c r="EIV197" s="376"/>
      <c r="EIW197" s="376"/>
      <c r="EIX197" s="376"/>
      <c r="EIY197" s="321"/>
      <c r="EIZ197" s="321"/>
      <c r="EJA197" s="321"/>
      <c r="EJB197" s="376"/>
      <c r="EJC197" s="321"/>
      <c r="EJD197" s="321"/>
      <c r="EJE197" s="321"/>
      <c r="EJF197" s="321"/>
      <c r="EJG197" s="376"/>
      <c r="EJH197" s="319"/>
      <c r="EJI197" s="319"/>
      <c r="EJJ197" s="319"/>
      <c r="EJK197" s="333"/>
      <c r="EJL197" s="376"/>
      <c r="EJM197" s="376"/>
      <c r="EJN197" s="376"/>
      <c r="EJO197" s="321"/>
      <c r="EJP197" s="321"/>
      <c r="EJQ197" s="321"/>
      <c r="EJR197" s="376"/>
      <c r="EJS197" s="321"/>
      <c r="EJT197" s="321"/>
      <c r="EJU197" s="321"/>
      <c r="EJV197" s="321"/>
      <c r="EJW197" s="376"/>
      <c r="EJX197" s="319"/>
      <c r="EJY197" s="319"/>
      <c r="EJZ197" s="319"/>
      <c r="EKA197" s="333"/>
      <c r="EKB197" s="376"/>
      <c r="EKC197" s="376"/>
      <c r="EKD197" s="376"/>
      <c r="EKE197" s="321"/>
      <c r="EKF197" s="321"/>
      <c r="EKG197" s="321"/>
      <c r="EKH197" s="376"/>
      <c r="EKI197" s="321"/>
      <c r="EKJ197" s="321"/>
      <c r="EKK197" s="321"/>
      <c r="EKL197" s="321"/>
      <c r="EKM197" s="376"/>
      <c r="EKN197" s="319"/>
      <c r="EKO197" s="319"/>
      <c r="EKP197" s="319"/>
      <c r="EKQ197" s="333"/>
      <c r="EKR197" s="376"/>
      <c r="EKS197" s="376"/>
      <c r="EKT197" s="376"/>
      <c r="EKU197" s="321"/>
      <c r="EKV197" s="321"/>
      <c r="EKW197" s="321"/>
      <c r="EKX197" s="376"/>
      <c r="EKY197" s="321"/>
      <c r="EKZ197" s="321"/>
      <c r="ELA197" s="321"/>
      <c r="ELB197" s="321"/>
      <c r="ELC197" s="376"/>
      <c r="ELD197" s="319"/>
      <c r="ELE197" s="319"/>
      <c r="ELF197" s="319"/>
      <c r="ELG197" s="333"/>
      <c r="ELH197" s="376"/>
      <c r="ELI197" s="376"/>
      <c r="ELJ197" s="376"/>
      <c r="ELK197" s="321"/>
      <c r="ELL197" s="321"/>
      <c r="ELM197" s="321"/>
      <c r="ELN197" s="376"/>
      <c r="ELO197" s="321"/>
      <c r="ELP197" s="321"/>
      <c r="ELQ197" s="321"/>
      <c r="ELR197" s="321"/>
      <c r="ELS197" s="376"/>
      <c r="ELT197" s="319"/>
      <c r="ELU197" s="319"/>
      <c r="ELV197" s="319"/>
      <c r="ELW197" s="333"/>
      <c r="ELX197" s="376"/>
      <c r="ELY197" s="376"/>
      <c r="ELZ197" s="376"/>
      <c r="EMA197" s="321"/>
      <c r="EMB197" s="321"/>
      <c r="EMC197" s="321"/>
      <c r="EMD197" s="376"/>
      <c r="EME197" s="321"/>
      <c r="EMF197" s="321"/>
      <c r="EMG197" s="321"/>
      <c r="EMH197" s="321"/>
      <c r="EMI197" s="376"/>
      <c r="EMJ197" s="319"/>
      <c r="EMK197" s="319"/>
      <c r="EML197" s="319"/>
      <c r="EMM197" s="333"/>
      <c r="EMN197" s="376"/>
      <c r="EMO197" s="376"/>
      <c r="EMP197" s="376"/>
      <c r="EMQ197" s="321"/>
      <c r="EMR197" s="321"/>
      <c r="EMS197" s="321"/>
      <c r="EMT197" s="376"/>
      <c r="EMU197" s="321"/>
      <c r="EMV197" s="321"/>
      <c r="EMW197" s="321"/>
      <c r="EMX197" s="321"/>
      <c r="EMY197" s="376"/>
      <c r="EMZ197" s="319"/>
      <c r="ENA197" s="319"/>
      <c r="ENB197" s="319"/>
      <c r="ENC197" s="333"/>
      <c r="END197" s="376"/>
      <c r="ENE197" s="376"/>
      <c r="ENF197" s="376"/>
      <c r="ENG197" s="321"/>
      <c r="ENH197" s="321"/>
      <c r="ENI197" s="321"/>
      <c r="ENJ197" s="376"/>
      <c r="ENK197" s="321"/>
      <c r="ENL197" s="321"/>
      <c r="ENM197" s="321"/>
      <c r="ENN197" s="321"/>
      <c r="ENO197" s="376"/>
      <c r="ENP197" s="319"/>
      <c r="ENQ197" s="319"/>
      <c r="ENR197" s="319"/>
      <c r="ENS197" s="333"/>
      <c r="ENT197" s="376"/>
      <c r="ENU197" s="376"/>
      <c r="ENV197" s="376"/>
      <c r="ENW197" s="321"/>
      <c r="ENX197" s="321"/>
      <c r="ENY197" s="321"/>
      <c r="ENZ197" s="376"/>
      <c r="EOA197" s="321"/>
      <c r="EOB197" s="321"/>
      <c r="EOC197" s="321"/>
      <c r="EOD197" s="321"/>
      <c r="EOE197" s="376"/>
      <c r="EOF197" s="319"/>
      <c r="EOG197" s="319"/>
      <c r="EOH197" s="319"/>
      <c r="EOI197" s="333"/>
      <c r="EOJ197" s="376"/>
      <c r="EOK197" s="376"/>
      <c r="EOL197" s="376"/>
      <c r="EOM197" s="321"/>
      <c r="EON197" s="321"/>
      <c r="EOO197" s="321"/>
      <c r="EOP197" s="376"/>
      <c r="EOQ197" s="321"/>
      <c r="EOR197" s="321"/>
      <c r="EOS197" s="321"/>
      <c r="EOT197" s="321"/>
      <c r="EOU197" s="376"/>
      <c r="EOV197" s="319"/>
      <c r="EOW197" s="319"/>
      <c r="EOX197" s="319"/>
      <c r="EOY197" s="333"/>
      <c r="EOZ197" s="376"/>
      <c r="EPA197" s="376"/>
      <c r="EPB197" s="376"/>
      <c r="EPC197" s="321"/>
      <c r="EPD197" s="321"/>
      <c r="EPE197" s="321"/>
      <c r="EPF197" s="376"/>
      <c r="EPG197" s="321"/>
      <c r="EPH197" s="321"/>
      <c r="EPI197" s="321"/>
      <c r="EPJ197" s="321"/>
      <c r="EPK197" s="376"/>
      <c r="EPL197" s="319"/>
      <c r="EPM197" s="319"/>
      <c r="EPN197" s="319"/>
      <c r="EPO197" s="333"/>
      <c r="EPP197" s="376"/>
      <c r="EPQ197" s="376"/>
      <c r="EPR197" s="376"/>
      <c r="EPS197" s="321"/>
      <c r="EPT197" s="321"/>
      <c r="EPU197" s="321"/>
      <c r="EPV197" s="376"/>
      <c r="EPW197" s="321"/>
      <c r="EPX197" s="321"/>
      <c r="EPY197" s="321"/>
      <c r="EPZ197" s="321"/>
      <c r="EQA197" s="376"/>
      <c r="EQB197" s="319"/>
      <c r="EQC197" s="319"/>
      <c r="EQD197" s="319"/>
      <c r="EQE197" s="333"/>
      <c r="EQF197" s="376"/>
      <c r="EQG197" s="376"/>
      <c r="EQH197" s="376"/>
      <c r="EQI197" s="321"/>
      <c r="EQJ197" s="321"/>
      <c r="EQK197" s="321"/>
      <c r="EQL197" s="376"/>
      <c r="EQM197" s="321"/>
      <c r="EQN197" s="321"/>
      <c r="EQO197" s="321"/>
      <c r="EQP197" s="321"/>
      <c r="EQQ197" s="376"/>
      <c r="EQR197" s="319"/>
      <c r="EQS197" s="319"/>
      <c r="EQT197" s="319"/>
      <c r="EQU197" s="333"/>
      <c r="EQV197" s="376"/>
      <c r="EQW197" s="376"/>
      <c r="EQX197" s="376"/>
      <c r="EQY197" s="321"/>
      <c r="EQZ197" s="321"/>
      <c r="ERA197" s="321"/>
      <c r="ERB197" s="376"/>
      <c r="ERC197" s="321"/>
      <c r="ERD197" s="321"/>
      <c r="ERE197" s="321"/>
      <c r="ERF197" s="321"/>
      <c r="ERG197" s="376"/>
      <c r="ERH197" s="319"/>
      <c r="ERI197" s="319"/>
      <c r="ERJ197" s="319"/>
      <c r="ERK197" s="333"/>
      <c r="ERL197" s="376"/>
      <c r="ERM197" s="376"/>
      <c r="ERN197" s="376"/>
      <c r="ERO197" s="321"/>
      <c r="ERP197" s="321"/>
      <c r="ERQ197" s="321"/>
      <c r="ERR197" s="376"/>
      <c r="ERS197" s="321"/>
      <c r="ERT197" s="321"/>
      <c r="ERU197" s="321"/>
      <c r="ERV197" s="321"/>
      <c r="ERW197" s="376"/>
      <c r="ERX197" s="319"/>
      <c r="ERY197" s="319"/>
      <c r="ERZ197" s="319"/>
      <c r="ESA197" s="333"/>
      <c r="ESB197" s="376"/>
      <c r="ESC197" s="376"/>
      <c r="ESD197" s="376"/>
      <c r="ESE197" s="321"/>
      <c r="ESF197" s="321"/>
      <c r="ESG197" s="321"/>
      <c r="ESH197" s="376"/>
      <c r="ESI197" s="321"/>
      <c r="ESJ197" s="321"/>
      <c r="ESK197" s="321"/>
      <c r="ESL197" s="321"/>
      <c r="ESM197" s="376"/>
      <c r="ESN197" s="319"/>
      <c r="ESO197" s="319"/>
      <c r="ESP197" s="319"/>
      <c r="ESQ197" s="333"/>
      <c r="ESR197" s="376"/>
      <c r="ESS197" s="376"/>
      <c r="EST197" s="376"/>
      <c r="ESU197" s="321"/>
      <c r="ESV197" s="321"/>
      <c r="ESW197" s="321"/>
      <c r="ESX197" s="376"/>
      <c r="ESY197" s="321"/>
      <c r="ESZ197" s="321"/>
      <c r="ETA197" s="321"/>
      <c r="ETB197" s="321"/>
      <c r="ETC197" s="376"/>
      <c r="ETD197" s="319"/>
      <c r="ETE197" s="319"/>
      <c r="ETF197" s="319"/>
      <c r="ETG197" s="333"/>
      <c r="ETH197" s="376"/>
      <c r="ETI197" s="376"/>
      <c r="ETJ197" s="376"/>
      <c r="ETK197" s="321"/>
      <c r="ETL197" s="321"/>
      <c r="ETM197" s="321"/>
      <c r="ETN197" s="376"/>
      <c r="ETO197" s="321"/>
      <c r="ETP197" s="321"/>
      <c r="ETQ197" s="321"/>
      <c r="ETR197" s="321"/>
      <c r="ETS197" s="376"/>
      <c r="ETT197" s="319"/>
      <c r="ETU197" s="319"/>
      <c r="ETV197" s="319"/>
      <c r="ETW197" s="333"/>
      <c r="ETX197" s="376"/>
      <c r="ETY197" s="376"/>
      <c r="ETZ197" s="376"/>
      <c r="EUA197" s="321"/>
      <c r="EUB197" s="321"/>
      <c r="EUC197" s="321"/>
      <c r="EUD197" s="376"/>
      <c r="EUE197" s="321"/>
      <c r="EUF197" s="321"/>
      <c r="EUG197" s="321"/>
      <c r="EUH197" s="321"/>
      <c r="EUI197" s="376"/>
      <c r="EUJ197" s="319"/>
      <c r="EUK197" s="319"/>
      <c r="EUL197" s="319"/>
      <c r="EUM197" s="333"/>
      <c r="EUN197" s="376"/>
      <c r="EUO197" s="376"/>
      <c r="EUP197" s="376"/>
      <c r="EUQ197" s="321"/>
      <c r="EUR197" s="321"/>
      <c r="EUS197" s="321"/>
      <c r="EUT197" s="376"/>
      <c r="EUU197" s="321"/>
      <c r="EUV197" s="321"/>
      <c r="EUW197" s="321"/>
      <c r="EUX197" s="321"/>
      <c r="EUY197" s="376"/>
      <c r="EUZ197" s="319"/>
      <c r="EVA197" s="319"/>
      <c r="EVB197" s="319"/>
      <c r="EVC197" s="333"/>
      <c r="EVD197" s="376"/>
      <c r="EVE197" s="376"/>
      <c r="EVF197" s="376"/>
      <c r="EVG197" s="321"/>
      <c r="EVH197" s="321"/>
      <c r="EVI197" s="321"/>
      <c r="EVJ197" s="376"/>
      <c r="EVK197" s="321"/>
      <c r="EVL197" s="321"/>
      <c r="EVM197" s="321"/>
      <c r="EVN197" s="321"/>
      <c r="EVO197" s="376"/>
      <c r="EVP197" s="319"/>
      <c r="EVQ197" s="319"/>
      <c r="EVR197" s="319"/>
      <c r="EVS197" s="333"/>
      <c r="EVT197" s="376"/>
      <c r="EVU197" s="376"/>
      <c r="EVV197" s="376"/>
      <c r="EVW197" s="321"/>
      <c r="EVX197" s="321"/>
      <c r="EVY197" s="321"/>
      <c r="EVZ197" s="376"/>
      <c r="EWA197" s="321"/>
      <c r="EWB197" s="321"/>
      <c r="EWC197" s="321"/>
      <c r="EWD197" s="321"/>
      <c r="EWE197" s="376"/>
      <c r="EWF197" s="319"/>
      <c r="EWG197" s="319"/>
      <c r="EWH197" s="319"/>
      <c r="EWI197" s="333"/>
      <c r="EWJ197" s="376"/>
      <c r="EWK197" s="376"/>
      <c r="EWL197" s="376"/>
      <c r="EWM197" s="321"/>
      <c r="EWN197" s="321"/>
      <c r="EWO197" s="321"/>
      <c r="EWP197" s="376"/>
      <c r="EWQ197" s="321"/>
      <c r="EWR197" s="321"/>
      <c r="EWS197" s="321"/>
      <c r="EWT197" s="321"/>
      <c r="EWU197" s="376"/>
      <c r="EWV197" s="319"/>
      <c r="EWW197" s="319"/>
      <c r="EWX197" s="319"/>
      <c r="EWY197" s="333"/>
      <c r="EWZ197" s="376"/>
      <c r="EXA197" s="376"/>
      <c r="EXB197" s="376"/>
      <c r="EXC197" s="321"/>
      <c r="EXD197" s="321"/>
      <c r="EXE197" s="321"/>
      <c r="EXF197" s="376"/>
      <c r="EXG197" s="321"/>
      <c r="EXH197" s="321"/>
      <c r="EXI197" s="321"/>
      <c r="EXJ197" s="321"/>
      <c r="EXK197" s="376"/>
      <c r="EXL197" s="319"/>
      <c r="EXM197" s="319"/>
      <c r="EXN197" s="319"/>
      <c r="EXO197" s="333"/>
      <c r="EXP197" s="376"/>
      <c r="EXQ197" s="376"/>
      <c r="EXR197" s="376"/>
      <c r="EXS197" s="321"/>
      <c r="EXT197" s="321"/>
      <c r="EXU197" s="321"/>
      <c r="EXV197" s="376"/>
      <c r="EXW197" s="321"/>
      <c r="EXX197" s="321"/>
      <c r="EXY197" s="321"/>
      <c r="EXZ197" s="321"/>
      <c r="EYA197" s="376"/>
      <c r="EYB197" s="319"/>
      <c r="EYC197" s="319"/>
      <c r="EYD197" s="319"/>
      <c r="EYE197" s="333"/>
      <c r="EYF197" s="376"/>
      <c r="EYG197" s="376"/>
      <c r="EYH197" s="376"/>
      <c r="EYI197" s="321"/>
      <c r="EYJ197" s="321"/>
      <c r="EYK197" s="321"/>
      <c r="EYL197" s="376"/>
      <c r="EYM197" s="321"/>
      <c r="EYN197" s="321"/>
      <c r="EYO197" s="321"/>
      <c r="EYP197" s="321"/>
      <c r="EYQ197" s="376"/>
      <c r="EYR197" s="319"/>
      <c r="EYS197" s="319"/>
      <c r="EYT197" s="319"/>
      <c r="EYU197" s="333"/>
      <c r="EYV197" s="376"/>
      <c r="EYW197" s="376"/>
      <c r="EYX197" s="376"/>
      <c r="EYY197" s="321"/>
      <c r="EYZ197" s="321"/>
      <c r="EZA197" s="321"/>
      <c r="EZB197" s="376"/>
      <c r="EZC197" s="321"/>
      <c r="EZD197" s="321"/>
      <c r="EZE197" s="321"/>
      <c r="EZF197" s="321"/>
      <c r="EZG197" s="376"/>
      <c r="EZH197" s="319"/>
      <c r="EZI197" s="319"/>
      <c r="EZJ197" s="319"/>
      <c r="EZK197" s="333"/>
      <c r="EZL197" s="376"/>
      <c r="EZM197" s="376"/>
      <c r="EZN197" s="376"/>
      <c r="EZO197" s="321"/>
      <c r="EZP197" s="321"/>
      <c r="EZQ197" s="321"/>
      <c r="EZR197" s="376"/>
      <c r="EZS197" s="321"/>
      <c r="EZT197" s="321"/>
      <c r="EZU197" s="321"/>
      <c r="EZV197" s="321"/>
      <c r="EZW197" s="376"/>
      <c r="EZX197" s="319"/>
      <c r="EZY197" s="319"/>
      <c r="EZZ197" s="319"/>
      <c r="FAA197" s="333"/>
      <c r="FAB197" s="376"/>
      <c r="FAC197" s="376"/>
      <c r="FAD197" s="376"/>
      <c r="FAE197" s="321"/>
      <c r="FAF197" s="321"/>
      <c r="FAG197" s="321"/>
      <c r="FAH197" s="376"/>
      <c r="FAI197" s="321"/>
      <c r="FAJ197" s="321"/>
      <c r="FAK197" s="321"/>
      <c r="FAL197" s="321"/>
      <c r="FAM197" s="376"/>
      <c r="FAN197" s="319"/>
      <c r="FAO197" s="319"/>
      <c r="FAP197" s="319"/>
      <c r="FAQ197" s="333"/>
      <c r="FAR197" s="376"/>
      <c r="FAS197" s="376"/>
      <c r="FAT197" s="376"/>
      <c r="FAU197" s="321"/>
      <c r="FAV197" s="321"/>
      <c r="FAW197" s="321"/>
      <c r="FAX197" s="376"/>
      <c r="FAY197" s="321"/>
      <c r="FAZ197" s="321"/>
      <c r="FBA197" s="321"/>
      <c r="FBB197" s="321"/>
      <c r="FBC197" s="376"/>
      <c r="FBD197" s="319"/>
      <c r="FBE197" s="319"/>
      <c r="FBF197" s="319"/>
      <c r="FBG197" s="333"/>
      <c r="FBH197" s="376"/>
      <c r="FBI197" s="376"/>
      <c r="FBJ197" s="376"/>
      <c r="FBK197" s="321"/>
      <c r="FBL197" s="321"/>
      <c r="FBM197" s="321"/>
      <c r="FBN197" s="376"/>
      <c r="FBO197" s="321"/>
      <c r="FBP197" s="321"/>
      <c r="FBQ197" s="321"/>
      <c r="FBR197" s="321"/>
      <c r="FBS197" s="376"/>
      <c r="FBT197" s="319"/>
      <c r="FBU197" s="319"/>
      <c r="FBV197" s="319"/>
      <c r="FBW197" s="333"/>
      <c r="FBX197" s="376"/>
      <c r="FBY197" s="376"/>
      <c r="FBZ197" s="376"/>
      <c r="FCA197" s="321"/>
      <c r="FCB197" s="321"/>
      <c r="FCC197" s="321"/>
      <c r="FCD197" s="376"/>
      <c r="FCE197" s="321"/>
      <c r="FCF197" s="321"/>
      <c r="FCG197" s="321"/>
      <c r="FCH197" s="321"/>
      <c r="FCI197" s="376"/>
      <c r="FCJ197" s="319"/>
      <c r="FCK197" s="319"/>
      <c r="FCL197" s="319"/>
      <c r="FCM197" s="333"/>
      <c r="FCN197" s="376"/>
      <c r="FCO197" s="376"/>
      <c r="FCP197" s="376"/>
      <c r="FCQ197" s="321"/>
      <c r="FCR197" s="321"/>
      <c r="FCS197" s="321"/>
      <c r="FCT197" s="376"/>
      <c r="FCU197" s="321"/>
      <c r="FCV197" s="321"/>
      <c r="FCW197" s="321"/>
      <c r="FCX197" s="321"/>
      <c r="FCY197" s="376"/>
      <c r="FCZ197" s="319"/>
      <c r="FDA197" s="319"/>
      <c r="FDB197" s="319"/>
      <c r="FDC197" s="333"/>
      <c r="FDD197" s="376"/>
      <c r="FDE197" s="376"/>
      <c r="FDF197" s="376"/>
      <c r="FDG197" s="321"/>
      <c r="FDH197" s="321"/>
      <c r="FDI197" s="321"/>
      <c r="FDJ197" s="376"/>
      <c r="FDK197" s="321"/>
      <c r="FDL197" s="321"/>
      <c r="FDM197" s="321"/>
      <c r="FDN197" s="321"/>
      <c r="FDO197" s="376"/>
      <c r="FDP197" s="319"/>
      <c r="FDQ197" s="319"/>
      <c r="FDR197" s="319"/>
      <c r="FDS197" s="333"/>
      <c r="FDT197" s="376"/>
      <c r="FDU197" s="376"/>
      <c r="FDV197" s="376"/>
      <c r="FDW197" s="321"/>
      <c r="FDX197" s="321"/>
      <c r="FDY197" s="321"/>
      <c r="FDZ197" s="376"/>
      <c r="FEA197" s="321"/>
      <c r="FEB197" s="321"/>
      <c r="FEC197" s="321"/>
      <c r="FED197" s="321"/>
      <c r="FEE197" s="376"/>
      <c r="FEF197" s="319"/>
      <c r="FEG197" s="319"/>
      <c r="FEH197" s="319"/>
      <c r="FEI197" s="333"/>
      <c r="FEJ197" s="376"/>
      <c r="FEK197" s="376"/>
      <c r="FEL197" s="376"/>
      <c r="FEM197" s="321"/>
      <c r="FEN197" s="321"/>
      <c r="FEO197" s="321"/>
      <c r="FEP197" s="376"/>
      <c r="FEQ197" s="321"/>
      <c r="FER197" s="321"/>
      <c r="FES197" s="321"/>
      <c r="FET197" s="321"/>
      <c r="FEU197" s="376"/>
      <c r="FEV197" s="319"/>
      <c r="FEW197" s="319"/>
      <c r="FEX197" s="319"/>
      <c r="FEY197" s="333"/>
      <c r="FEZ197" s="376"/>
      <c r="FFA197" s="376"/>
      <c r="FFB197" s="376"/>
      <c r="FFC197" s="321"/>
      <c r="FFD197" s="321"/>
      <c r="FFE197" s="321"/>
      <c r="FFF197" s="376"/>
      <c r="FFG197" s="321"/>
      <c r="FFH197" s="321"/>
      <c r="FFI197" s="321"/>
      <c r="FFJ197" s="321"/>
      <c r="FFK197" s="376"/>
      <c r="FFL197" s="319"/>
      <c r="FFM197" s="319"/>
      <c r="FFN197" s="319"/>
      <c r="FFO197" s="333"/>
      <c r="FFP197" s="376"/>
      <c r="FFQ197" s="376"/>
      <c r="FFR197" s="376"/>
      <c r="FFS197" s="321"/>
      <c r="FFT197" s="321"/>
      <c r="FFU197" s="321"/>
      <c r="FFV197" s="376"/>
      <c r="FFW197" s="321"/>
      <c r="FFX197" s="321"/>
      <c r="FFY197" s="321"/>
      <c r="FFZ197" s="321"/>
      <c r="FGA197" s="376"/>
      <c r="FGB197" s="319"/>
      <c r="FGC197" s="319"/>
      <c r="FGD197" s="319"/>
      <c r="FGE197" s="333"/>
      <c r="FGF197" s="376"/>
      <c r="FGG197" s="376"/>
      <c r="FGH197" s="376"/>
      <c r="FGI197" s="321"/>
      <c r="FGJ197" s="321"/>
      <c r="FGK197" s="321"/>
      <c r="FGL197" s="376"/>
      <c r="FGM197" s="321"/>
      <c r="FGN197" s="321"/>
      <c r="FGO197" s="321"/>
      <c r="FGP197" s="321"/>
      <c r="FGQ197" s="376"/>
      <c r="FGR197" s="319"/>
      <c r="FGS197" s="319"/>
      <c r="FGT197" s="319"/>
      <c r="FGU197" s="333"/>
      <c r="FGV197" s="376"/>
      <c r="FGW197" s="376"/>
      <c r="FGX197" s="376"/>
      <c r="FGY197" s="321"/>
      <c r="FGZ197" s="321"/>
      <c r="FHA197" s="321"/>
      <c r="FHB197" s="376"/>
      <c r="FHC197" s="321"/>
      <c r="FHD197" s="321"/>
      <c r="FHE197" s="321"/>
      <c r="FHF197" s="321"/>
      <c r="FHG197" s="376"/>
      <c r="FHH197" s="319"/>
      <c r="FHI197" s="319"/>
      <c r="FHJ197" s="319"/>
      <c r="FHK197" s="333"/>
      <c r="FHL197" s="376"/>
      <c r="FHM197" s="376"/>
      <c r="FHN197" s="376"/>
      <c r="FHO197" s="321"/>
      <c r="FHP197" s="321"/>
      <c r="FHQ197" s="321"/>
      <c r="FHR197" s="376"/>
      <c r="FHS197" s="321"/>
      <c r="FHT197" s="321"/>
      <c r="FHU197" s="321"/>
      <c r="FHV197" s="321"/>
      <c r="FHW197" s="376"/>
      <c r="FHX197" s="319"/>
      <c r="FHY197" s="319"/>
      <c r="FHZ197" s="319"/>
      <c r="FIA197" s="333"/>
      <c r="FIB197" s="376"/>
      <c r="FIC197" s="376"/>
      <c r="FID197" s="376"/>
      <c r="FIE197" s="321"/>
      <c r="FIF197" s="321"/>
      <c r="FIG197" s="321"/>
      <c r="FIH197" s="376"/>
      <c r="FII197" s="321"/>
      <c r="FIJ197" s="321"/>
      <c r="FIK197" s="321"/>
      <c r="FIL197" s="321"/>
      <c r="FIM197" s="376"/>
      <c r="FIN197" s="319"/>
      <c r="FIO197" s="319"/>
      <c r="FIP197" s="319"/>
      <c r="FIQ197" s="333"/>
      <c r="FIR197" s="376"/>
      <c r="FIS197" s="376"/>
      <c r="FIT197" s="376"/>
      <c r="FIU197" s="321"/>
      <c r="FIV197" s="321"/>
      <c r="FIW197" s="321"/>
      <c r="FIX197" s="376"/>
      <c r="FIY197" s="321"/>
      <c r="FIZ197" s="321"/>
      <c r="FJA197" s="321"/>
      <c r="FJB197" s="321"/>
      <c r="FJC197" s="376"/>
      <c r="FJD197" s="319"/>
      <c r="FJE197" s="319"/>
      <c r="FJF197" s="319"/>
      <c r="FJG197" s="333"/>
      <c r="FJH197" s="376"/>
      <c r="FJI197" s="376"/>
      <c r="FJJ197" s="376"/>
      <c r="FJK197" s="321"/>
      <c r="FJL197" s="321"/>
      <c r="FJM197" s="321"/>
      <c r="FJN197" s="376"/>
      <c r="FJO197" s="321"/>
      <c r="FJP197" s="321"/>
      <c r="FJQ197" s="321"/>
      <c r="FJR197" s="321"/>
      <c r="FJS197" s="376"/>
      <c r="FJT197" s="319"/>
      <c r="FJU197" s="319"/>
      <c r="FJV197" s="319"/>
      <c r="FJW197" s="333"/>
      <c r="FJX197" s="376"/>
      <c r="FJY197" s="376"/>
      <c r="FJZ197" s="376"/>
      <c r="FKA197" s="321"/>
      <c r="FKB197" s="321"/>
      <c r="FKC197" s="321"/>
      <c r="FKD197" s="376"/>
      <c r="FKE197" s="321"/>
      <c r="FKF197" s="321"/>
      <c r="FKG197" s="321"/>
      <c r="FKH197" s="321"/>
      <c r="FKI197" s="376"/>
      <c r="FKJ197" s="319"/>
      <c r="FKK197" s="319"/>
      <c r="FKL197" s="319"/>
      <c r="FKM197" s="333"/>
      <c r="FKN197" s="376"/>
      <c r="FKO197" s="376"/>
      <c r="FKP197" s="376"/>
      <c r="FKQ197" s="321"/>
      <c r="FKR197" s="321"/>
      <c r="FKS197" s="321"/>
      <c r="FKT197" s="376"/>
      <c r="FKU197" s="321"/>
      <c r="FKV197" s="321"/>
      <c r="FKW197" s="321"/>
      <c r="FKX197" s="321"/>
      <c r="FKY197" s="376"/>
      <c r="FKZ197" s="319"/>
      <c r="FLA197" s="319"/>
      <c r="FLB197" s="319"/>
      <c r="FLC197" s="333"/>
      <c r="FLD197" s="376"/>
      <c r="FLE197" s="376"/>
      <c r="FLF197" s="376"/>
      <c r="FLG197" s="321"/>
      <c r="FLH197" s="321"/>
      <c r="FLI197" s="321"/>
      <c r="FLJ197" s="376"/>
      <c r="FLK197" s="321"/>
      <c r="FLL197" s="321"/>
      <c r="FLM197" s="321"/>
      <c r="FLN197" s="321"/>
      <c r="FLO197" s="376"/>
      <c r="FLP197" s="319"/>
      <c r="FLQ197" s="319"/>
      <c r="FLR197" s="319"/>
      <c r="FLS197" s="333"/>
      <c r="FLT197" s="376"/>
      <c r="FLU197" s="376"/>
      <c r="FLV197" s="376"/>
      <c r="FLW197" s="321"/>
      <c r="FLX197" s="321"/>
      <c r="FLY197" s="321"/>
      <c r="FLZ197" s="376"/>
      <c r="FMA197" s="321"/>
      <c r="FMB197" s="321"/>
      <c r="FMC197" s="321"/>
      <c r="FMD197" s="321"/>
      <c r="FME197" s="376"/>
      <c r="FMF197" s="319"/>
      <c r="FMG197" s="319"/>
      <c r="FMH197" s="319"/>
      <c r="FMI197" s="333"/>
      <c r="FMJ197" s="376"/>
      <c r="FMK197" s="376"/>
      <c r="FML197" s="376"/>
      <c r="FMM197" s="321"/>
      <c r="FMN197" s="321"/>
      <c r="FMO197" s="321"/>
      <c r="FMP197" s="376"/>
      <c r="FMQ197" s="321"/>
      <c r="FMR197" s="321"/>
      <c r="FMS197" s="321"/>
      <c r="FMT197" s="321"/>
      <c r="FMU197" s="376"/>
      <c r="FMV197" s="319"/>
      <c r="FMW197" s="319"/>
      <c r="FMX197" s="319"/>
      <c r="FMY197" s="333"/>
      <c r="FMZ197" s="376"/>
      <c r="FNA197" s="376"/>
      <c r="FNB197" s="376"/>
      <c r="FNC197" s="321"/>
      <c r="FND197" s="321"/>
      <c r="FNE197" s="321"/>
      <c r="FNF197" s="376"/>
      <c r="FNG197" s="321"/>
      <c r="FNH197" s="321"/>
      <c r="FNI197" s="321"/>
      <c r="FNJ197" s="321"/>
      <c r="FNK197" s="376"/>
      <c r="FNL197" s="319"/>
      <c r="FNM197" s="319"/>
      <c r="FNN197" s="319"/>
      <c r="FNO197" s="333"/>
      <c r="FNP197" s="376"/>
      <c r="FNQ197" s="376"/>
      <c r="FNR197" s="376"/>
      <c r="FNS197" s="321"/>
      <c r="FNT197" s="321"/>
      <c r="FNU197" s="321"/>
      <c r="FNV197" s="376"/>
      <c r="FNW197" s="321"/>
      <c r="FNX197" s="321"/>
      <c r="FNY197" s="321"/>
      <c r="FNZ197" s="321"/>
      <c r="FOA197" s="376"/>
      <c r="FOB197" s="319"/>
      <c r="FOC197" s="319"/>
      <c r="FOD197" s="319"/>
      <c r="FOE197" s="333"/>
      <c r="FOF197" s="376"/>
      <c r="FOG197" s="376"/>
      <c r="FOH197" s="376"/>
      <c r="FOI197" s="321"/>
      <c r="FOJ197" s="321"/>
      <c r="FOK197" s="321"/>
      <c r="FOL197" s="376"/>
      <c r="FOM197" s="321"/>
      <c r="FON197" s="321"/>
      <c r="FOO197" s="321"/>
      <c r="FOP197" s="321"/>
      <c r="FOQ197" s="376"/>
      <c r="FOR197" s="319"/>
      <c r="FOS197" s="319"/>
      <c r="FOT197" s="319"/>
      <c r="FOU197" s="333"/>
      <c r="FOV197" s="376"/>
      <c r="FOW197" s="376"/>
      <c r="FOX197" s="376"/>
      <c r="FOY197" s="321"/>
      <c r="FOZ197" s="321"/>
      <c r="FPA197" s="321"/>
      <c r="FPB197" s="376"/>
      <c r="FPC197" s="321"/>
      <c r="FPD197" s="321"/>
      <c r="FPE197" s="321"/>
      <c r="FPF197" s="321"/>
      <c r="FPG197" s="376"/>
      <c r="FPH197" s="319"/>
      <c r="FPI197" s="319"/>
      <c r="FPJ197" s="319"/>
      <c r="FPK197" s="333"/>
      <c r="FPL197" s="376"/>
      <c r="FPM197" s="376"/>
      <c r="FPN197" s="376"/>
      <c r="FPO197" s="321"/>
      <c r="FPP197" s="321"/>
      <c r="FPQ197" s="321"/>
      <c r="FPR197" s="376"/>
      <c r="FPS197" s="321"/>
      <c r="FPT197" s="321"/>
      <c r="FPU197" s="321"/>
      <c r="FPV197" s="321"/>
      <c r="FPW197" s="376"/>
      <c r="FPX197" s="319"/>
      <c r="FPY197" s="319"/>
      <c r="FPZ197" s="319"/>
      <c r="FQA197" s="333"/>
      <c r="FQB197" s="376"/>
      <c r="FQC197" s="376"/>
      <c r="FQD197" s="376"/>
      <c r="FQE197" s="321"/>
      <c r="FQF197" s="321"/>
      <c r="FQG197" s="321"/>
      <c r="FQH197" s="376"/>
      <c r="FQI197" s="321"/>
      <c r="FQJ197" s="321"/>
      <c r="FQK197" s="321"/>
      <c r="FQL197" s="321"/>
      <c r="FQM197" s="376"/>
      <c r="FQN197" s="319"/>
      <c r="FQO197" s="319"/>
      <c r="FQP197" s="319"/>
      <c r="FQQ197" s="333"/>
      <c r="FQR197" s="376"/>
      <c r="FQS197" s="376"/>
      <c r="FQT197" s="376"/>
      <c r="FQU197" s="321"/>
      <c r="FQV197" s="321"/>
      <c r="FQW197" s="321"/>
      <c r="FQX197" s="376"/>
      <c r="FQY197" s="321"/>
      <c r="FQZ197" s="321"/>
      <c r="FRA197" s="321"/>
      <c r="FRB197" s="321"/>
      <c r="FRC197" s="376"/>
      <c r="FRD197" s="319"/>
      <c r="FRE197" s="319"/>
      <c r="FRF197" s="319"/>
      <c r="FRG197" s="333"/>
      <c r="FRH197" s="376"/>
      <c r="FRI197" s="376"/>
      <c r="FRJ197" s="376"/>
      <c r="FRK197" s="321"/>
      <c r="FRL197" s="321"/>
      <c r="FRM197" s="321"/>
      <c r="FRN197" s="376"/>
      <c r="FRO197" s="321"/>
      <c r="FRP197" s="321"/>
      <c r="FRQ197" s="321"/>
      <c r="FRR197" s="321"/>
      <c r="FRS197" s="376"/>
      <c r="FRT197" s="319"/>
      <c r="FRU197" s="319"/>
      <c r="FRV197" s="319"/>
      <c r="FRW197" s="333"/>
      <c r="FRX197" s="376"/>
      <c r="FRY197" s="376"/>
      <c r="FRZ197" s="376"/>
      <c r="FSA197" s="321"/>
      <c r="FSB197" s="321"/>
      <c r="FSC197" s="321"/>
      <c r="FSD197" s="376"/>
      <c r="FSE197" s="321"/>
      <c r="FSF197" s="321"/>
      <c r="FSG197" s="321"/>
      <c r="FSH197" s="321"/>
      <c r="FSI197" s="376"/>
      <c r="FSJ197" s="319"/>
      <c r="FSK197" s="319"/>
      <c r="FSL197" s="319"/>
      <c r="FSM197" s="333"/>
      <c r="FSN197" s="376"/>
      <c r="FSO197" s="376"/>
      <c r="FSP197" s="376"/>
      <c r="FSQ197" s="321"/>
      <c r="FSR197" s="321"/>
      <c r="FSS197" s="321"/>
      <c r="FST197" s="376"/>
      <c r="FSU197" s="321"/>
      <c r="FSV197" s="321"/>
      <c r="FSW197" s="321"/>
      <c r="FSX197" s="321"/>
      <c r="FSY197" s="376"/>
      <c r="FSZ197" s="319"/>
      <c r="FTA197" s="319"/>
      <c r="FTB197" s="319"/>
      <c r="FTC197" s="333"/>
      <c r="FTD197" s="376"/>
      <c r="FTE197" s="376"/>
      <c r="FTF197" s="376"/>
      <c r="FTG197" s="321"/>
      <c r="FTH197" s="321"/>
      <c r="FTI197" s="321"/>
      <c r="FTJ197" s="376"/>
      <c r="FTK197" s="321"/>
      <c r="FTL197" s="321"/>
      <c r="FTM197" s="321"/>
      <c r="FTN197" s="321"/>
      <c r="FTO197" s="376"/>
      <c r="FTP197" s="319"/>
      <c r="FTQ197" s="319"/>
      <c r="FTR197" s="319"/>
      <c r="FTS197" s="333"/>
      <c r="FTT197" s="376"/>
      <c r="FTU197" s="376"/>
      <c r="FTV197" s="376"/>
      <c r="FTW197" s="321"/>
      <c r="FTX197" s="321"/>
      <c r="FTY197" s="321"/>
      <c r="FTZ197" s="376"/>
      <c r="FUA197" s="321"/>
      <c r="FUB197" s="321"/>
      <c r="FUC197" s="321"/>
      <c r="FUD197" s="321"/>
      <c r="FUE197" s="376"/>
      <c r="FUF197" s="319"/>
      <c r="FUG197" s="319"/>
      <c r="FUH197" s="319"/>
      <c r="FUI197" s="333"/>
      <c r="FUJ197" s="376"/>
      <c r="FUK197" s="376"/>
      <c r="FUL197" s="376"/>
      <c r="FUM197" s="321"/>
      <c r="FUN197" s="321"/>
      <c r="FUO197" s="321"/>
      <c r="FUP197" s="376"/>
      <c r="FUQ197" s="321"/>
      <c r="FUR197" s="321"/>
      <c r="FUS197" s="321"/>
      <c r="FUT197" s="321"/>
      <c r="FUU197" s="376"/>
      <c r="FUV197" s="319"/>
      <c r="FUW197" s="319"/>
      <c r="FUX197" s="319"/>
      <c r="FUY197" s="333"/>
      <c r="FUZ197" s="376"/>
      <c r="FVA197" s="376"/>
      <c r="FVB197" s="376"/>
      <c r="FVC197" s="321"/>
      <c r="FVD197" s="321"/>
      <c r="FVE197" s="321"/>
      <c r="FVF197" s="376"/>
      <c r="FVG197" s="321"/>
      <c r="FVH197" s="321"/>
      <c r="FVI197" s="321"/>
      <c r="FVJ197" s="321"/>
      <c r="FVK197" s="376"/>
      <c r="FVL197" s="319"/>
      <c r="FVM197" s="319"/>
      <c r="FVN197" s="319"/>
      <c r="FVO197" s="333"/>
      <c r="FVP197" s="376"/>
      <c r="FVQ197" s="376"/>
      <c r="FVR197" s="376"/>
      <c r="FVS197" s="321"/>
      <c r="FVT197" s="321"/>
      <c r="FVU197" s="321"/>
      <c r="FVV197" s="376"/>
      <c r="FVW197" s="321"/>
      <c r="FVX197" s="321"/>
      <c r="FVY197" s="321"/>
      <c r="FVZ197" s="321"/>
      <c r="FWA197" s="376"/>
      <c r="FWB197" s="319"/>
      <c r="FWC197" s="319"/>
      <c r="FWD197" s="319"/>
      <c r="FWE197" s="333"/>
      <c r="FWF197" s="376"/>
      <c r="FWG197" s="376"/>
      <c r="FWH197" s="376"/>
      <c r="FWI197" s="321"/>
      <c r="FWJ197" s="321"/>
      <c r="FWK197" s="321"/>
      <c r="FWL197" s="376"/>
      <c r="FWM197" s="321"/>
      <c r="FWN197" s="321"/>
      <c r="FWO197" s="321"/>
      <c r="FWP197" s="321"/>
      <c r="FWQ197" s="376"/>
      <c r="FWR197" s="319"/>
      <c r="FWS197" s="319"/>
      <c r="FWT197" s="319"/>
      <c r="FWU197" s="333"/>
      <c r="FWV197" s="376"/>
      <c r="FWW197" s="376"/>
      <c r="FWX197" s="376"/>
      <c r="FWY197" s="321"/>
      <c r="FWZ197" s="321"/>
      <c r="FXA197" s="321"/>
      <c r="FXB197" s="376"/>
      <c r="FXC197" s="321"/>
      <c r="FXD197" s="321"/>
      <c r="FXE197" s="321"/>
      <c r="FXF197" s="321"/>
      <c r="FXG197" s="376"/>
      <c r="FXH197" s="319"/>
      <c r="FXI197" s="319"/>
      <c r="FXJ197" s="319"/>
      <c r="FXK197" s="333"/>
      <c r="FXL197" s="376"/>
      <c r="FXM197" s="376"/>
      <c r="FXN197" s="376"/>
      <c r="FXO197" s="321"/>
      <c r="FXP197" s="321"/>
      <c r="FXQ197" s="321"/>
      <c r="FXR197" s="376"/>
      <c r="FXS197" s="321"/>
      <c r="FXT197" s="321"/>
      <c r="FXU197" s="321"/>
      <c r="FXV197" s="321"/>
      <c r="FXW197" s="376"/>
      <c r="FXX197" s="319"/>
      <c r="FXY197" s="319"/>
      <c r="FXZ197" s="319"/>
      <c r="FYA197" s="333"/>
      <c r="FYB197" s="376"/>
      <c r="FYC197" s="376"/>
      <c r="FYD197" s="376"/>
      <c r="FYE197" s="321"/>
      <c r="FYF197" s="321"/>
      <c r="FYG197" s="321"/>
      <c r="FYH197" s="376"/>
      <c r="FYI197" s="321"/>
      <c r="FYJ197" s="321"/>
      <c r="FYK197" s="321"/>
      <c r="FYL197" s="321"/>
      <c r="FYM197" s="376"/>
      <c r="FYN197" s="319"/>
      <c r="FYO197" s="319"/>
      <c r="FYP197" s="319"/>
      <c r="FYQ197" s="333"/>
      <c r="FYR197" s="376"/>
      <c r="FYS197" s="376"/>
      <c r="FYT197" s="376"/>
      <c r="FYU197" s="321"/>
      <c r="FYV197" s="321"/>
      <c r="FYW197" s="321"/>
      <c r="FYX197" s="376"/>
      <c r="FYY197" s="321"/>
      <c r="FYZ197" s="321"/>
      <c r="FZA197" s="321"/>
      <c r="FZB197" s="321"/>
      <c r="FZC197" s="376"/>
      <c r="FZD197" s="319"/>
      <c r="FZE197" s="319"/>
      <c r="FZF197" s="319"/>
      <c r="FZG197" s="333"/>
      <c r="FZH197" s="376"/>
      <c r="FZI197" s="376"/>
      <c r="FZJ197" s="376"/>
      <c r="FZK197" s="321"/>
      <c r="FZL197" s="321"/>
      <c r="FZM197" s="321"/>
      <c r="FZN197" s="376"/>
      <c r="FZO197" s="321"/>
      <c r="FZP197" s="321"/>
      <c r="FZQ197" s="321"/>
      <c r="FZR197" s="321"/>
      <c r="FZS197" s="376"/>
      <c r="FZT197" s="319"/>
      <c r="FZU197" s="319"/>
      <c r="FZV197" s="319"/>
      <c r="FZW197" s="333"/>
      <c r="FZX197" s="376"/>
      <c r="FZY197" s="376"/>
      <c r="FZZ197" s="376"/>
      <c r="GAA197" s="321"/>
      <c r="GAB197" s="321"/>
      <c r="GAC197" s="321"/>
      <c r="GAD197" s="376"/>
      <c r="GAE197" s="321"/>
      <c r="GAF197" s="321"/>
      <c r="GAG197" s="321"/>
      <c r="GAH197" s="321"/>
      <c r="GAI197" s="376"/>
      <c r="GAJ197" s="319"/>
      <c r="GAK197" s="319"/>
      <c r="GAL197" s="319"/>
      <c r="GAM197" s="333"/>
      <c r="GAN197" s="376"/>
      <c r="GAO197" s="376"/>
      <c r="GAP197" s="376"/>
      <c r="GAQ197" s="321"/>
      <c r="GAR197" s="321"/>
      <c r="GAS197" s="321"/>
      <c r="GAT197" s="376"/>
      <c r="GAU197" s="321"/>
      <c r="GAV197" s="321"/>
      <c r="GAW197" s="321"/>
      <c r="GAX197" s="321"/>
      <c r="GAY197" s="376"/>
      <c r="GAZ197" s="319"/>
      <c r="GBA197" s="319"/>
      <c r="GBB197" s="319"/>
      <c r="GBC197" s="333"/>
      <c r="GBD197" s="376"/>
      <c r="GBE197" s="376"/>
      <c r="GBF197" s="376"/>
      <c r="GBG197" s="321"/>
      <c r="GBH197" s="321"/>
      <c r="GBI197" s="321"/>
      <c r="GBJ197" s="376"/>
      <c r="GBK197" s="321"/>
      <c r="GBL197" s="321"/>
      <c r="GBM197" s="321"/>
      <c r="GBN197" s="321"/>
      <c r="GBO197" s="376"/>
      <c r="GBP197" s="319"/>
      <c r="GBQ197" s="319"/>
      <c r="GBR197" s="319"/>
      <c r="GBS197" s="333"/>
      <c r="GBT197" s="376"/>
      <c r="GBU197" s="376"/>
      <c r="GBV197" s="376"/>
      <c r="GBW197" s="321"/>
      <c r="GBX197" s="321"/>
      <c r="GBY197" s="321"/>
      <c r="GBZ197" s="376"/>
      <c r="GCA197" s="321"/>
      <c r="GCB197" s="321"/>
      <c r="GCC197" s="321"/>
      <c r="GCD197" s="321"/>
      <c r="GCE197" s="376"/>
      <c r="GCF197" s="319"/>
      <c r="GCG197" s="319"/>
      <c r="GCH197" s="319"/>
      <c r="GCI197" s="333"/>
      <c r="GCJ197" s="376"/>
      <c r="GCK197" s="376"/>
      <c r="GCL197" s="376"/>
      <c r="GCM197" s="321"/>
      <c r="GCN197" s="321"/>
      <c r="GCO197" s="321"/>
      <c r="GCP197" s="376"/>
      <c r="GCQ197" s="321"/>
      <c r="GCR197" s="321"/>
      <c r="GCS197" s="321"/>
      <c r="GCT197" s="321"/>
      <c r="GCU197" s="376"/>
      <c r="GCV197" s="319"/>
      <c r="GCW197" s="319"/>
      <c r="GCX197" s="319"/>
      <c r="GCY197" s="333"/>
      <c r="GCZ197" s="376"/>
      <c r="GDA197" s="376"/>
      <c r="GDB197" s="376"/>
      <c r="GDC197" s="321"/>
      <c r="GDD197" s="321"/>
      <c r="GDE197" s="321"/>
      <c r="GDF197" s="376"/>
      <c r="GDG197" s="321"/>
      <c r="GDH197" s="321"/>
      <c r="GDI197" s="321"/>
      <c r="GDJ197" s="321"/>
      <c r="GDK197" s="376"/>
      <c r="GDL197" s="319"/>
      <c r="GDM197" s="319"/>
      <c r="GDN197" s="319"/>
      <c r="GDO197" s="333"/>
      <c r="GDP197" s="376"/>
      <c r="GDQ197" s="376"/>
      <c r="GDR197" s="376"/>
      <c r="GDS197" s="321"/>
      <c r="GDT197" s="321"/>
      <c r="GDU197" s="321"/>
      <c r="GDV197" s="376"/>
      <c r="GDW197" s="321"/>
      <c r="GDX197" s="321"/>
      <c r="GDY197" s="321"/>
      <c r="GDZ197" s="321"/>
      <c r="GEA197" s="376"/>
      <c r="GEB197" s="319"/>
      <c r="GEC197" s="319"/>
      <c r="GED197" s="319"/>
      <c r="GEE197" s="333"/>
      <c r="GEF197" s="376"/>
      <c r="GEG197" s="376"/>
      <c r="GEH197" s="376"/>
      <c r="GEI197" s="321"/>
      <c r="GEJ197" s="321"/>
      <c r="GEK197" s="321"/>
      <c r="GEL197" s="376"/>
      <c r="GEM197" s="321"/>
      <c r="GEN197" s="321"/>
      <c r="GEO197" s="321"/>
      <c r="GEP197" s="321"/>
      <c r="GEQ197" s="376"/>
      <c r="GER197" s="319"/>
      <c r="GES197" s="319"/>
      <c r="GET197" s="319"/>
      <c r="GEU197" s="333"/>
      <c r="GEV197" s="376"/>
      <c r="GEW197" s="376"/>
      <c r="GEX197" s="376"/>
      <c r="GEY197" s="321"/>
      <c r="GEZ197" s="321"/>
      <c r="GFA197" s="321"/>
      <c r="GFB197" s="376"/>
      <c r="GFC197" s="321"/>
      <c r="GFD197" s="321"/>
      <c r="GFE197" s="321"/>
      <c r="GFF197" s="321"/>
      <c r="GFG197" s="376"/>
      <c r="GFH197" s="319"/>
      <c r="GFI197" s="319"/>
      <c r="GFJ197" s="319"/>
      <c r="GFK197" s="333"/>
      <c r="GFL197" s="376"/>
      <c r="GFM197" s="376"/>
      <c r="GFN197" s="376"/>
      <c r="GFO197" s="321"/>
      <c r="GFP197" s="321"/>
      <c r="GFQ197" s="321"/>
      <c r="GFR197" s="376"/>
      <c r="GFS197" s="321"/>
      <c r="GFT197" s="321"/>
      <c r="GFU197" s="321"/>
      <c r="GFV197" s="321"/>
      <c r="GFW197" s="376"/>
      <c r="GFX197" s="319"/>
      <c r="GFY197" s="319"/>
      <c r="GFZ197" s="319"/>
      <c r="GGA197" s="333"/>
      <c r="GGB197" s="376"/>
      <c r="GGC197" s="376"/>
      <c r="GGD197" s="376"/>
      <c r="GGE197" s="321"/>
      <c r="GGF197" s="321"/>
      <c r="GGG197" s="321"/>
      <c r="GGH197" s="376"/>
      <c r="GGI197" s="321"/>
      <c r="GGJ197" s="321"/>
      <c r="GGK197" s="321"/>
      <c r="GGL197" s="321"/>
      <c r="GGM197" s="376"/>
      <c r="GGN197" s="319"/>
      <c r="GGO197" s="319"/>
      <c r="GGP197" s="319"/>
      <c r="GGQ197" s="333"/>
      <c r="GGR197" s="376"/>
      <c r="GGS197" s="376"/>
      <c r="GGT197" s="376"/>
      <c r="GGU197" s="321"/>
      <c r="GGV197" s="321"/>
      <c r="GGW197" s="321"/>
      <c r="GGX197" s="376"/>
      <c r="GGY197" s="321"/>
      <c r="GGZ197" s="321"/>
      <c r="GHA197" s="321"/>
      <c r="GHB197" s="321"/>
      <c r="GHC197" s="376"/>
      <c r="GHD197" s="319"/>
      <c r="GHE197" s="319"/>
      <c r="GHF197" s="319"/>
      <c r="GHG197" s="333"/>
      <c r="GHH197" s="376"/>
      <c r="GHI197" s="376"/>
      <c r="GHJ197" s="376"/>
      <c r="GHK197" s="321"/>
      <c r="GHL197" s="321"/>
      <c r="GHM197" s="321"/>
      <c r="GHN197" s="376"/>
      <c r="GHO197" s="321"/>
      <c r="GHP197" s="321"/>
      <c r="GHQ197" s="321"/>
      <c r="GHR197" s="321"/>
      <c r="GHS197" s="376"/>
      <c r="GHT197" s="319"/>
      <c r="GHU197" s="319"/>
      <c r="GHV197" s="319"/>
      <c r="GHW197" s="333"/>
      <c r="GHX197" s="376"/>
      <c r="GHY197" s="376"/>
      <c r="GHZ197" s="376"/>
      <c r="GIA197" s="321"/>
      <c r="GIB197" s="321"/>
      <c r="GIC197" s="321"/>
      <c r="GID197" s="376"/>
      <c r="GIE197" s="321"/>
      <c r="GIF197" s="321"/>
      <c r="GIG197" s="321"/>
      <c r="GIH197" s="321"/>
      <c r="GII197" s="376"/>
      <c r="GIJ197" s="319"/>
      <c r="GIK197" s="319"/>
      <c r="GIL197" s="319"/>
      <c r="GIM197" s="333"/>
      <c r="GIN197" s="376"/>
      <c r="GIO197" s="376"/>
      <c r="GIP197" s="376"/>
      <c r="GIQ197" s="321"/>
      <c r="GIR197" s="321"/>
      <c r="GIS197" s="321"/>
      <c r="GIT197" s="376"/>
      <c r="GIU197" s="321"/>
      <c r="GIV197" s="321"/>
      <c r="GIW197" s="321"/>
      <c r="GIX197" s="321"/>
      <c r="GIY197" s="376"/>
      <c r="GIZ197" s="319"/>
      <c r="GJA197" s="319"/>
      <c r="GJB197" s="319"/>
      <c r="GJC197" s="333"/>
      <c r="GJD197" s="376"/>
      <c r="GJE197" s="376"/>
      <c r="GJF197" s="376"/>
      <c r="GJG197" s="321"/>
      <c r="GJH197" s="321"/>
      <c r="GJI197" s="321"/>
      <c r="GJJ197" s="376"/>
      <c r="GJK197" s="321"/>
      <c r="GJL197" s="321"/>
      <c r="GJM197" s="321"/>
      <c r="GJN197" s="321"/>
      <c r="GJO197" s="376"/>
      <c r="GJP197" s="319"/>
      <c r="GJQ197" s="319"/>
      <c r="GJR197" s="319"/>
      <c r="GJS197" s="333"/>
      <c r="GJT197" s="376"/>
      <c r="GJU197" s="376"/>
      <c r="GJV197" s="376"/>
      <c r="GJW197" s="321"/>
      <c r="GJX197" s="321"/>
      <c r="GJY197" s="321"/>
      <c r="GJZ197" s="376"/>
      <c r="GKA197" s="321"/>
      <c r="GKB197" s="321"/>
      <c r="GKC197" s="321"/>
      <c r="GKD197" s="321"/>
      <c r="GKE197" s="376"/>
      <c r="GKF197" s="319"/>
      <c r="GKG197" s="319"/>
      <c r="GKH197" s="319"/>
      <c r="GKI197" s="333"/>
      <c r="GKJ197" s="376"/>
      <c r="GKK197" s="376"/>
      <c r="GKL197" s="376"/>
      <c r="GKM197" s="321"/>
      <c r="GKN197" s="321"/>
      <c r="GKO197" s="321"/>
      <c r="GKP197" s="376"/>
      <c r="GKQ197" s="321"/>
      <c r="GKR197" s="321"/>
      <c r="GKS197" s="321"/>
      <c r="GKT197" s="321"/>
      <c r="GKU197" s="376"/>
      <c r="GKV197" s="319"/>
      <c r="GKW197" s="319"/>
      <c r="GKX197" s="319"/>
      <c r="GKY197" s="333"/>
      <c r="GKZ197" s="376"/>
      <c r="GLA197" s="376"/>
      <c r="GLB197" s="376"/>
      <c r="GLC197" s="321"/>
      <c r="GLD197" s="321"/>
      <c r="GLE197" s="321"/>
      <c r="GLF197" s="376"/>
      <c r="GLG197" s="321"/>
      <c r="GLH197" s="321"/>
      <c r="GLI197" s="321"/>
      <c r="GLJ197" s="321"/>
      <c r="GLK197" s="376"/>
      <c r="GLL197" s="319"/>
      <c r="GLM197" s="319"/>
      <c r="GLN197" s="319"/>
      <c r="GLO197" s="333"/>
      <c r="GLP197" s="376"/>
      <c r="GLQ197" s="376"/>
      <c r="GLR197" s="376"/>
      <c r="GLS197" s="321"/>
      <c r="GLT197" s="321"/>
      <c r="GLU197" s="321"/>
      <c r="GLV197" s="376"/>
      <c r="GLW197" s="321"/>
      <c r="GLX197" s="321"/>
      <c r="GLY197" s="321"/>
      <c r="GLZ197" s="321"/>
      <c r="GMA197" s="376"/>
      <c r="GMB197" s="319"/>
      <c r="GMC197" s="319"/>
      <c r="GMD197" s="319"/>
      <c r="GME197" s="333"/>
      <c r="GMF197" s="376"/>
      <c r="GMG197" s="376"/>
      <c r="GMH197" s="376"/>
      <c r="GMI197" s="321"/>
      <c r="GMJ197" s="321"/>
      <c r="GMK197" s="321"/>
      <c r="GML197" s="376"/>
      <c r="GMM197" s="321"/>
      <c r="GMN197" s="321"/>
      <c r="GMO197" s="321"/>
      <c r="GMP197" s="321"/>
      <c r="GMQ197" s="376"/>
      <c r="GMR197" s="319"/>
      <c r="GMS197" s="319"/>
      <c r="GMT197" s="319"/>
      <c r="GMU197" s="333"/>
      <c r="GMV197" s="376"/>
      <c r="GMW197" s="376"/>
      <c r="GMX197" s="376"/>
      <c r="GMY197" s="321"/>
      <c r="GMZ197" s="321"/>
      <c r="GNA197" s="321"/>
      <c r="GNB197" s="376"/>
      <c r="GNC197" s="321"/>
      <c r="GND197" s="321"/>
      <c r="GNE197" s="321"/>
      <c r="GNF197" s="321"/>
      <c r="GNG197" s="376"/>
      <c r="GNH197" s="319"/>
      <c r="GNI197" s="319"/>
      <c r="GNJ197" s="319"/>
      <c r="GNK197" s="333"/>
      <c r="GNL197" s="376"/>
      <c r="GNM197" s="376"/>
      <c r="GNN197" s="376"/>
      <c r="GNO197" s="321"/>
      <c r="GNP197" s="321"/>
      <c r="GNQ197" s="321"/>
      <c r="GNR197" s="376"/>
      <c r="GNS197" s="321"/>
      <c r="GNT197" s="321"/>
      <c r="GNU197" s="321"/>
      <c r="GNV197" s="321"/>
      <c r="GNW197" s="376"/>
      <c r="GNX197" s="319"/>
      <c r="GNY197" s="319"/>
      <c r="GNZ197" s="319"/>
      <c r="GOA197" s="333"/>
      <c r="GOB197" s="376"/>
      <c r="GOC197" s="376"/>
      <c r="GOD197" s="376"/>
      <c r="GOE197" s="321"/>
      <c r="GOF197" s="321"/>
      <c r="GOG197" s="321"/>
      <c r="GOH197" s="376"/>
      <c r="GOI197" s="321"/>
      <c r="GOJ197" s="321"/>
      <c r="GOK197" s="321"/>
      <c r="GOL197" s="321"/>
      <c r="GOM197" s="376"/>
      <c r="GON197" s="319"/>
      <c r="GOO197" s="319"/>
      <c r="GOP197" s="319"/>
      <c r="GOQ197" s="333"/>
      <c r="GOR197" s="376"/>
      <c r="GOS197" s="376"/>
      <c r="GOT197" s="376"/>
      <c r="GOU197" s="321"/>
      <c r="GOV197" s="321"/>
      <c r="GOW197" s="321"/>
      <c r="GOX197" s="376"/>
      <c r="GOY197" s="321"/>
      <c r="GOZ197" s="321"/>
      <c r="GPA197" s="321"/>
      <c r="GPB197" s="321"/>
      <c r="GPC197" s="376"/>
      <c r="GPD197" s="319"/>
      <c r="GPE197" s="319"/>
      <c r="GPF197" s="319"/>
      <c r="GPG197" s="333"/>
      <c r="GPH197" s="376"/>
      <c r="GPI197" s="376"/>
      <c r="GPJ197" s="376"/>
      <c r="GPK197" s="321"/>
      <c r="GPL197" s="321"/>
      <c r="GPM197" s="321"/>
      <c r="GPN197" s="376"/>
      <c r="GPO197" s="321"/>
      <c r="GPP197" s="321"/>
      <c r="GPQ197" s="321"/>
      <c r="GPR197" s="321"/>
      <c r="GPS197" s="376"/>
      <c r="GPT197" s="319"/>
      <c r="GPU197" s="319"/>
      <c r="GPV197" s="319"/>
      <c r="GPW197" s="333"/>
      <c r="GPX197" s="376"/>
      <c r="GPY197" s="376"/>
      <c r="GPZ197" s="376"/>
      <c r="GQA197" s="321"/>
      <c r="GQB197" s="321"/>
      <c r="GQC197" s="321"/>
      <c r="GQD197" s="376"/>
      <c r="GQE197" s="321"/>
      <c r="GQF197" s="321"/>
      <c r="GQG197" s="321"/>
      <c r="GQH197" s="321"/>
      <c r="GQI197" s="376"/>
      <c r="GQJ197" s="319"/>
      <c r="GQK197" s="319"/>
      <c r="GQL197" s="319"/>
      <c r="GQM197" s="333"/>
      <c r="GQN197" s="376"/>
      <c r="GQO197" s="376"/>
      <c r="GQP197" s="376"/>
      <c r="GQQ197" s="321"/>
      <c r="GQR197" s="321"/>
      <c r="GQS197" s="321"/>
      <c r="GQT197" s="376"/>
      <c r="GQU197" s="321"/>
      <c r="GQV197" s="321"/>
      <c r="GQW197" s="321"/>
      <c r="GQX197" s="321"/>
      <c r="GQY197" s="376"/>
      <c r="GQZ197" s="319"/>
      <c r="GRA197" s="319"/>
      <c r="GRB197" s="319"/>
      <c r="GRC197" s="333"/>
      <c r="GRD197" s="376"/>
      <c r="GRE197" s="376"/>
      <c r="GRF197" s="376"/>
      <c r="GRG197" s="321"/>
      <c r="GRH197" s="321"/>
      <c r="GRI197" s="321"/>
      <c r="GRJ197" s="376"/>
      <c r="GRK197" s="321"/>
      <c r="GRL197" s="321"/>
      <c r="GRM197" s="321"/>
      <c r="GRN197" s="321"/>
      <c r="GRO197" s="376"/>
      <c r="GRP197" s="319"/>
      <c r="GRQ197" s="319"/>
      <c r="GRR197" s="319"/>
      <c r="GRS197" s="333"/>
      <c r="GRT197" s="376"/>
      <c r="GRU197" s="376"/>
      <c r="GRV197" s="376"/>
      <c r="GRW197" s="321"/>
      <c r="GRX197" s="321"/>
      <c r="GRY197" s="321"/>
      <c r="GRZ197" s="376"/>
      <c r="GSA197" s="321"/>
      <c r="GSB197" s="321"/>
      <c r="GSC197" s="321"/>
      <c r="GSD197" s="321"/>
      <c r="GSE197" s="376"/>
      <c r="GSF197" s="319"/>
      <c r="GSG197" s="319"/>
      <c r="GSH197" s="319"/>
      <c r="GSI197" s="333"/>
      <c r="GSJ197" s="376"/>
      <c r="GSK197" s="376"/>
      <c r="GSL197" s="376"/>
      <c r="GSM197" s="321"/>
      <c r="GSN197" s="321"/>
      <c r="GSO197" s="321"/>
      <c r="GSP197" s="376"/>
      <c r="GSQ197" s="321"/>
      <c r="GSR197" s="321"/>
      <c r="GSS197" s="321"/>
      <c r="GST197" s="321"/>
      <c r="GSU197" s="376"/>
      <c r="GSV197" s="319"/>
      <c r="GSW197" s="319"/>
      <c r="GSX197" s="319"/>
      <c r="GSY197" s="333"/>
      <c r="GSZ197" s="376"/>
      <c r="GTA197" s="376"/>
      <c r="GTB197" s="376"/>
      <c r="GTC197" s="321"/>
      <c r="GTD197" s="321"/>
      <c r="GTE197" s="321"/>
      <c r="GTF197" s="376"/>
      <c r="GTG197" s="321"/>
      <c r="GTH197" s="321"/>
      <c r="GTI197" s="321"/>
      <c r="GTJ197" s="321"/>
      <c r="GTK197" s="376"/>
      <c r="GTL197" s="319"/>
      <c r="GTM197" s="319"/>
      <c r="GTN197" s="319"/>
      <c r="GTO197" s="333"/>
      <c r="GTP197" s="376"/>
      <c r="GTQ197" s="376"/>
      <c r="GTR197" s="376"/>
      <c r="GTS197" s="321"/>
      <c r="GTT197" s="321"/>
      <c r="GTU197" s="321"/>
      <c r="GTV197" s="376"/>
      <c r="GTW197" s="321"/>
      <c r="GTX197" s="321"/>
      <c r="GTY197" s="321"/>
      <c r="GTZ197" s="321"/>
      <c r="GUA197" s="376"/>
      <c r="GUB197" s="319"/>
      <c r="GUC197" s="319"/>
      <c r="GUD197" s="319"/>
      <c r="GUE197" s="333"/>
      <c r="GUF197" s="376"/>
      <c r="GUG197" s="376"/>
      <c r="GUH197" s="376"/>
      <c r="GUI197" s="321"/>
      <c r="GUJ197" s="321"/>
      <c r="GUK197" s="321"/>
      <c r="GUL197" s="376"/>
      <c r="GUM197" s="321"/>
      <c r="GUN197" s="321"/>
      <c r="GUO197" s="321"/>
      <c r="GUP197" s="321"/>
      <c r="GUQ197" s="376"/>
      <c r="GUR197" s="319"/>
      <c r="GUS197" s="319"/>
      <c r="GUT197" s="319"/>
      <c r="GUU197" s="333"/>
      <c r="GUV197" s="376"/>
      <c r="GUW197" s="376"/>
      <c r="GUX197" s="376"/>
      <c r="GUY197" s="321"/>
      <c r="GUZ197" s="321"/>
      <c r="GVA197" s="321"/>
      <c r="GVB197" s="376"/>
      <c r="GVC197" s="321"/>
      <c r="GVD197" s="321"/>
      <c r="GVE197" s="321"/>
      <c r="GVF197" s="321"/>
      <c r="GVG197" s="376"/>
      <c r="GVH197" s="319"/>
      <c r="GVI197" s="319"/>
      <c r="GVJ197" s="319"/>
      <c r="GVK197" s="333"/>
      <c r="GVL197" s="376"/>
      <c r="GVM197" s="376"/>
      <c r="GVN197" s="376"/>
      <c r="GVO197" s="321"/>
      <c r="GVP197" s="321"/>
      <c r="GVQ197" s="321"/>
      <c r="GVR197" s="376"/>
      <c r="GVS197" s="321"/>
      <c r="GVT197" s="321"/>
      <c r="GVU197" s="321"/>
      <c r="GVV197" s="321"/>
      <c r="GVW197" s="376"/>
      <c r="GVX197" s="319"/>
      <c r="GVY197" s="319"/>
      <c r="GVZ197" s="319"/>
      <c r="GWA197" s="333"/>
      <c r="GWB197" s="376"/>
      <c r="GWC197" s="376"/>
      <c r="GWD197" s="376"/>
      <c r="GWE197" s="321"/>
      <c r="GWF197" s="321"/>
      <c r="GWG197" s="321"/>
      <c r="GWH197" s="376"/>
      <c r="GWI197" s="321"/>
      <c r="GWJ197" s="321"/>
      <c r="GWK197" s="321"/>
      <c r="GWL197" s="321"/>
      <c r="GWM197" s="376"/>
      <c r="GWN197" s="319"/>
      <c r="GWO197" s="319"/>
      <c r="GWP197" s="319"/>
      <c r="GWQ197" s="333"/>
      <c r="GWR197" s="376"/>
      <c r="GWS197" s="376"/>
      <c r="GWT197" s="376"/>
      <c r="GWU197" s="321"/>
      <c r="GWV197" s="321"/>
      <c r="GWW197" s="321"/>
      <c r="GWX197" s="376"/>
      <c r="GWY197" s="321"/>
      <c r="GWZ197" s="321"/>
      <c r="GXA197" s="321"/>
      <c r="GXB197" s="321"/>
      <c r="GXC197" s="376"/>
      <c r="GXD197" s="319"/>
      <c r="GXE197" s="319"/>
      <c r="GXF197" s="319"/>
      <c r="GXG197" s="333"/>
      <c r="GXH197" s="376"/>
      <c r="GXI197" s="376"/>
      <c r="GXJ197" s="376"/>
      <c r="GXK197" s="321"/>
      <c r="GXL197" s="321"/>
      <c r="GXM197" s="321"/>
      <c r="GXN197" s="376"/>
      <c r="GXO197" s="321"/>
      <c r="GXP197" s="321"/>
      <c r="GXQ197" s="321"/>
      <c r="GXR197" s="321"/>
      <c r="GXS197" s="376"/>
      <c r="GXT197" s="319"/>
      <c r="GXU197" s="319"/>
      <c r="GXV197" s="319"/>
      <c r="GXW197" s="333"/>
      <c r="GXX197" s="376"/>
      <c r="GXY197" s="376"/>
      <c r="GXZ197" s="376"/>
      <c r="GYA197" s="321"/>
      <c r="GYB197" s="321"/>
      <c r="GYC197" s="321"/>
      <c r="GYD197" s="376"/>
      <c r="GYE197" s="321"/>
      <c r="GYF197" s="321"/>
      <c r="GYG197" s="321"/>
      <c r="GYH197" s="321"/>
      <c r="GYI197" s="376"/>
      <c r="GYJ197" s="319"/>
      <c r="GYK197" s="319"/>
      <c r="GYL197" s="319"/>
      <c r="GYM197" s="333"/>
      <c r="GYN197" s="376"/>
      <c r="GYO197" s="376"/>
      <c r="GYP197" s="376"/>
      <c r="GYQ197" s="321"/>
      <c r="GYR197" s="321"/>
      <c r="GYS197" s="321"/>
      <c r="GYT197" s="376"/>
      <c r="GYU197" s="321"/>
      <c r="GYV197" s="321"/>
      <c r="GYW197" s="321"/>
      <c r="GYX197" s="321"/>
      <c r="GYY197" s="376"/>
      <c r="GYZ197" s="319"/>
      <c r="GZA197" s="319"/>
      <c r="GZB197" s="319"/>
      <c r="GZC197" s="333"/>
      <c r="GZD197" s="376"/>
      <c r="GZE197" s="376"/>
      <c r="GZF197" s="376"/>
      <c r="GZG197" s="321"/>
      <c r="GZH197" s="321"/>
      <c r="GZI197" s="321"/>
      <c r="GZJ197" s="376"/>
      <c r="GZK197" s="321"/>
      <c r="GZL197" s="321"/>
      <c r="GZM197" s="321"/>
      <c r="GZN197" s="321"/>
      <c r="GZO197" s="376"/>
      <c r="GZP197" s="319"/>
      <c r="GZQ197" s="319"/>
      <c r="GZR197" s="319"/>
      <c r="GZS197" s="333"/>
      <c r="GZT197" s="376"/>
      <c r="GZU197" s="376"/>
      <c r="GZV197" s="376"/>
      <c r="GZW197" s="321"/>
      <c r="GZX197" s="321"/>
      <c r="GZY197" s="321"/>
      <c r="GZZ197" s="376"/>
      <c r="HAA197" s="321"/>
      <c r="HAB197" s="321"/>
      <c r="HAC197" s="321"/>
      <c r="HAD197" s="321"/>
      <c r="HAE197" s="376"/>
      <c r="HAF197" s="319"/>
      <c r="HAG197" s="319"/>
      <c r="HAH197" s="319"/>
      <c r="HAI197" s="333"/>
      <c r="HAJ197" s="376"/>
      <c r="HAK197" s="376"/>
      <c r="HAL197" s="376"/>
      <c r="HAM197" s="321"/>
      <c r="HAN197" s="321"/>
      <c r="HAO197" s="321"/>
      <c r="HAP197" s="376"/>
      <c r="HAQ197" s="321"/>
      <c r="HAR197" s="321"/>
      <c r="HAS197" s="321"/>
      <c r="HAT197" s="321"/>
      <c r="HAU197" s="376"/>
      <c r="HAV197" s="319"/>
      <c r="HAW197" s="319"/>
      <c r="HAX197" s="319"/>
      <c r="HAY197" s="333"/>
      <c r="HAZ197" s="376"/>
      <c r="HBA197" s="376"/>
      <c r="HBB197" s="376"/>
      <c r="HBC197" s="321"/>
      <c r="HBD197" s="321"/>
      <c r="HBE197" s="321"/>
      <c r="HBF197" s="376"/>
      <c r="HBG197" s="321"/>
      <c r="HBH197" s="321"/>
      <c r="HBI197" s="321"/>
      <c r="HBJ197" s="321"/>
      <c r="HBK197" s="376"/>
      <c r="HBL197" s="319"/>
      <c r="HBM197" s="319"/>
      <c r="HBN197" s="319"/>
      <c r="HBO197" s="333"/>
      <c r="HBP197" s="376"/>
      <c r="HBQ197" s="376"/>
      <c r="HBR197" s="376"/>
      <c r="HBS197" s="321"/>
      <c r="HBT197" s="321"/>
      <c r="HBU197" s="321"/>
      <c r="HBV197" s="376"/>
      <c r="HBW197" s="321"/>
      <c r="HBX197" s="321"/>
      <c r="HBY197" s="321"/>
      <c r="HBZ197" s="321"/>
      <c r="HCA197" s="376"/>
      <c r="HCB197" s="319"/>
      <c r="HCC197" s="319"/>
      <c r="HCD197" s="319"/>
      <c r="HCE197" s="333"/>
      <c r="HCF197" s="376"/>
      <c r="HCG197" s="376"/>
      <c r="HCH197" s="376"/>
      <c r="HCI197" s="321"/>
      <c r="HCJ197" s="321"/>
      <c r="HCK197" s="321"/>
      <c r="HCL197" s="376"/>
      <c r="HCM197" s="321"/>
      <c r="HCN197" s="321"/>
      <c r="HCO197" s="321"/>
      <c r="HCP197" s="321"/>
      <c r="HCQ197" s="376"/>
      <c r="HCR197" s="319"/>
      <c r="HCS197" s="319"/>
      <c r="HCT197" s="319"/>
      <c r="HCU197" s="333"/>
      <c r="HCV197" s="376"/>
      <c r="HCW197" s="376"/>
      <c r="HCX197" s="376"/>
      <c r="HCY197" s="321"/>
      <c r="HCZ197" s="321"/>
      <c r="HDA197" s="321"/>
      <c r="HDB197" s="376"/>
      <c r="HDC197" s="321"/>
      <c r="HDD197" s="321"/>
      <c r="HDE197" s="321"/>
      <c r="HDF197" s="321"/>
      <c r="HDG197" s="376"/>
      <c r="HDH197" s="319"/>
      <c r="HDI197" s="319"/>
      <c r="HDJ197" s="319"/>
      <c r="HDK197" s="333"/>
      <c r="HDL197" s="376"/>
      <c r="HDM197" s="376"/>
      <c r="HDN197" s="376"/>
      <c r="HDO197" s="321"/>
      <c r="HDP197" s="321"/>
      <c r="HDQ197" s="321"/>
      <c r="HDR197" s="376"/>
      <c r="HDS197" s="321"/>
      <c r="HDT197" s="321"/>
      <c r="HDU197" s="321"/>
      <c r="HDV197" s="321"/>
      <c r="HDW197" s="376"/>
      <c r="HDX197" s="319"/>
      <c r="HDY197" s="319"/>
      <c r="HDZ197" s="319"/>
      <c r="HEA197" s="333"/>
      <c r="HEB197" s="376"/>
      <c r="HEC197" s="376"/>
      <c r="HED197" s="376"/>
      <c r="HEE197" s="321"/>
      <c r="HEF197" s="321"/>
      <c r="HEG197" s="321"/>
      <c r="HEH197" s="376"/>
      <c r="HEI197" s="321"/>
      <c r="HEJ197" s="321"/>
      <c r="HEK197" s="321"/>
      <c r="HEL197" s="321"/>
      <c r="HEM197" s="376"/>
      <c r="HEN197" s="319"/>
      <c r="HEO197" s="319"/>
      <c r="HEP197" s="319"/>
      <c r="HEQ197" s="333"/>
      <c r="HER197" s="376"/>
      <c r="HES197" s="376"/>
      <c r="HET197" s="376"/>
      <c r="HEU197" s="321"/>
      <c r="HEV197" s="321"/>
      <c r="HEW197" s="321"/>
      <c r="HEX197" s="376"/>
      <c r="HEY197" s="321"/>
      <c r="HEZ197" s="321"/>
      <c r="HFA197" s="321"/>
      <c r="HFB197" s="321"/>
      <c r="HFC197" s="376"/>
      <c r="HFD197" s="319"/>
      <c r="HFE197" s="319"/>
      <c r="HFF197" s="319"/>
      <c r="HFG197" s="333"/>
      <c r="HFH197" s="376"/>
      <c r="HFI197" s="376"/>
      <c r="HFJ197" s="376"/>
      <c r="HFK197" s="321"/>
      <c r="HFL197" s="321"/>
      <c r="HFM197" s="321"/>
      <c r="HFN197" s="376"/>
      <c r="HFO197" s="321"/>
      <c r="HFP197" s="321"/>
      <c r="HFQ197" s="321"/>
      <c r="HFR197" s="321"/>
      <c r="HFS197" s="376"/>
      <c r="HFT197" s="319"/>
      <c r="HFU197" s="319"/>
      <c r="HFV197" s="319"/>
      <c r="HFW197" s="333"/>
      <c r="HFX197" s="376"/>
      <c r="HFY197" s="376"/>
      <c r="HFZ197" s="376"/>
      <c r="HGA197" s="321"/>
      <c r="HGB197" s="321"/>
      <c r="HGC197" s="321"/>
      <c r="HGD197" s="376"/>
      <c r="HGE197" s="321"/>
      <c r="HGF197" s="321"/>
      <c r="HGG197" s="321"/>
      <c r="HGH197" s="321"/>
      <c r="HGI197" s="376"/>
      <c r="HGJ197" s="319"/>
      <c r="HGK197" s="319"/>
      <c r="HGL197" s="319"/>
      <c r="HGM197" s="333"/>
      <c r="HGN197" s="376"/>
      <c r="HGO197" s="376"/>
      <c r="HGP197" s="376"/>
      <c r="HGQ197" s="321"/>
      <c r="HGR197" s="321"/>
      <c r="HGS197" s="321"/>
      <c r="HGT197" s="376"/>
      <c r="HGU197" s="321"/>
      <c r="HGV197" s="321"/>
      <c r="HGW197" s="321"/>
      <c r="HGX197" s="321"/>
      <c r="HGY197" s="376"/>
      <c r="HGZ197" s="319"/>
      <c r="HHA197" s="319"/>
      <c r="HHB197" s="319"/>
      <c r="HHC197" s="333"/>
      <c r="HHD197" s="376"/>
      <c r="HHE197" s="376"/>
      <c r="HHF197" s="376"/>
      <c r="HHG197" s="321"/>
      <c r="HHH197" s="321"/>
      <c r="HHI197" s="321"/>
      <c r="HHJ197" s="376"/>
      <c r="HHK197" s="321"/>
      <c r="HHL197" s="321"/>
      <c r="HHM197" s="321"/>
      <c r="HHN197" s="321"/>
      <c r="HHO197" s="376"/>
      <c r="HHP197" s="319"/>
      <c r="HHQ197" s="319"/>
      <c r="HHR197" s="319"/>
      <c r="HHS197" s="333"/>
      <c r="HHT197" s="376"/>
      <c r="HHU197" s="376"/>
      <c r="HHV197" s="376"/>
      <c r="HHW197" s="321"/>
      <c r="HHX197" s="321"/>
      <c r="HHY197" s="321"/>
      <c r="HHZ197" s="376"/>
      <c r="HIA197" s="321"/>
      <c r="HIB197" s="321"/>
      <c r="HIC197" s="321"/>
      <c r="HID197" s="321"/>
      <c r="HIE197" s="376"/>
      <c r="HIF197" s="319"/>
      <c r="HIG197" s="319"/>
      <c r="HIH197" s="319"/>
      <c r="HII197" s="333"/>
      <c r="HIJ197" s="376"/>
      <c r="HIK197" s="376"/>
      <c r="HIL197" s="376"/>
      <c r="HIM197" s="321"/>
      <c r="HIN197" s="321"/>
      <c r="HIO197" s="321"/>
      <c r="HIP197" s="376"/>
      <c r="HIQ197" s="321"/>
      <c r="HIR197" s="321"/>
      <c r="HIS197" s="321"/>
      <c r="HIT197" s="321"/>
      <c r="HIU197" s="376"/>
      <c r="HIV197" s="319"/>
      <c r="HIW197" s="319"/>
      <c r="HIX197" s="319"/>
      <c r="HIY197" s="333"/>
      <c r="HIZ197" s="376"/>
      <c r="HJA197" s="376"/>
      <c r="HJB197" s="376"/>
      <c r="HJC197" s="321"/>
      <c r="HJD197" s="321"/>
      <c r="HJE197" s="321"/>
      <c r="HJF197" s="376"/>
      <c r="HJG197" s="321"/>
      <c r="HJH197" s="321"/>
      <c r="HJI197" s="321"/>
      <c r="HJJ197" s="321"/>
      <c r="HJK197" s="376"/>
      <c r="HJL197" s="319"/>
      <c r="HJM197" s="319"/>
      <c r="HJN197" s="319"/>
      <c r="HJO197" s="333"/>
      <c r="HJP197" s="376"/>
      <c r="HJQ197" s="376"/>
      <c r="HJR197" s="376"/>
      <c r="HJS197" s="321"/>
      <c r="HJT197" s="321"/>
      <c r="HJU197" s="321"/>
      <c r="HJV197" s="376"/>
      <c r="HJW197" s="321"/>
      <c r="HJX197" s="321"/>
      <c r="HJY197" s="321"/>
      <c r="HJZ197" s="321"/>
      <c r="HKA197" s="376"/>
      <c r="HKB197" s="319"/>
      <c r="HKC197" s="319"/>
      <c r="HKD197" s="319"/>
      <c r="HKE197" s="333"/>
      <c r="HKF197" s="376"/>
      <c r="HKG197" s="376"/>
      <c r="HKH197" s="376"/>
      <c r="HKI197" s="321"/>
      <c r="HKJ197" s="321"/>
      <c r="HKK197" s="321"/>
      <c r="HKL197" s="376"/>
      <c r="HKM197" s="321"/>
      <c r="HKN197" s="321"/>
      <c r="HKO197" s="321"/>
      <c r="HKP197" s="321"/>
      <c r="HKQ197" s="376"/>
      <c r="HKR197" s="319"/>
      <c r="HKS197" s="319"/>
      <c r="HKT197" s="319"/>
      <c r="HKU197" s="333"/>
      <c r="HKV197" s="376"/>
      <c r="HKW197" s="376"/>
      <c r="HKX197" s="376"/>
      <c r="HKY197" s="321"/>
      <c r="HKZ197" s="321"/>
      <c r="HLA197" s="321"/>
      <c r="HLB197" s="376"/>
      <c r="HLC197" s="321"/>
      <c r="HLD197" s="321"/>
      <c r="HLE197" s="321"/>
      <c r="HLF197" s="321"/>
      <c r="HLG197" s="376"/>
      <c r="HLH197" s="319"/>
      <c r="HLI197" s="319"/>
      <c r="HLJ197" s="319"/>
      <c r="HLK197" s="333"/>
      <c r="HLL197" s="376"/>
      <c r="HLM197" s="376"/>
      <c r="HLN197" s="376"/>
      <c r="HLO197" s="321"/>
      <c r="HLP197" s="321"/>
      <c r="HLQ197" s="321"/>
      <c r="HLR197" s="376"/>
      <c r="HLS197" s="321"/>
      <c r="HLT197" s="321"/>
      <c r="HLU197" s="321"/>
      <c r="HLV197" s="321"/>
      <c r="HLW197" s="376"/>
      <c r="HLX197" s="319"/>
      <c r="HLY197" s="319"/>
      <c r="HLZ197" s="319"/>
      <c r="HMA197" s="333"/>
      <c r="HMB197" s="376"/>
      <c r="HMC197" s="376"/>
      <c r="HMD197" s="376"/>
      <c r="HME197" s="321"/>
      <c r="HMF197" s="321"/>
      <c r="HMG197" s="321"/>
      <c r="HMH197" s="376"/>
      <c r="HMI197" s="321"/>
      <c r="HMJ197" s="321"/>
      <c r="HMK197" s="321"/>
      <c r="HML197" s="321"/>
      <c r="HMM197" s="376"/>
      <c r="HMN197" s="319"/>
      <c r="HMO197" s="319"/>
      <c r="HMP197" s="319"/>
      <c r="HMQ197" s="333"/>
      <c r="HMR197" s="376"/>
      <c r="HMS197" s="376"/>
      <c r="HMT197" s="376"/>
      <c r="HMU197" s="321"/>
      <c r="HMV197" s="321"/>
      <c r="HMW197" s="321"/>
      <c r="HMX197" s="376"/>
      <c r="HMY197" s="321"/>
      <c r="HMZ197" s="321"/>
      <c r="HNA197" s="321"/>
      <c r="HNB197" s="321"/>
      <c r="HNC197" s="376"/>
      <c r="HND197" s="319"/>
      <c r="HNE197" s="319"/>
      <c r="HNF197" s="319"/>
      <c r="HNG197" s="333"/>
      <c r="HNH197" s="376"/>
      <c r="HNI197" s="376"/>
      <c r="HNJ197" s="376"/>
      <c r="HNK197" s="321"/>
      <c r="HNL197" s="321"/>
      <c r="HNM197" s="321"/>
      <c r="HNN197" s="376"/>
      <c r="HNO197" s="321"/>
      <c r="HNP197" s="321"/>
      <c r="HNQ197" s="321"/>
      <c r="HNR197" s="321"/>
      <c r="HNS197" s="376"/>
      <c r="HNT197" s="319"/>
      <c r="HNU197" s="319"/>
      <c r="HNV197" s="319"/>
      <c r="HNW197" s="333"/>
      <c r="HNX197" s="376"/>
      <c r="HNY197" s="376"/>
      <c r="HNZ197" s="376"/>
      <c r="HOA197" s="321"/>
      <c r="HOB197" s="321"/>
      <c r="HOC197" s="321"/>
      <c r="HOD197" s="376"/>
      <c r="HOE197" s="321"/>
      <c r="HOF197" s="321"/>
      <c r="HOG197" s="321"/>
      <c r="HOH197" s="321"/>
      <c r="HOI197" s="376"/>
      <c r="HOJ197" s="319"/>
      <c r="HOK197" s="319"/>
      <c r="HOL197" s="319"/>
      <c r="HOM197" s="333"/>
      <c r="HON197" s="376"/>
      <c r="HOO197" s="376"/>
      <c r="HOP197" s="376"/>
      <c r="HOQ197" s="321"/>
      <c r="HOR197" s="321"/>
      <c r="HOS197" s="321"/>
      <c r="HOT197" s="376"/>
      <c r="HOU197" s="321"/>
      <c r="HOV197" s="321"/>
      <c r="HOW197" s="321"/>
      <c r="HOX197" s="321"/>
      <c r="HOY197" s="376"/>
      <c r="HOZ197" s="319"/>
      <c r="HPA197" s="319"/>
      <c r="HPB197" s="319"/>
      <c r="HPC197" s="333"/>
      <c r="HPD197" s="376"/>
      <c r="HPE197" s="376"/>
      <c r="HPF197" s="376"/>
      <c r="HPG197" s="321"/>
      <c r="HPH197" s="321"/>
      <c r="HPI197" s="321"/>
      <c r="HPJ197" s="376"/>
      <c r="HPK197" s="321"/>
      <c r="HPL197" s="321"/>
      <c r="HPM197" s="321"/>
      <c r="HPN197" s="321"/>
      <c r="HPO197" s="376"/>
      <c r="HPP197" s="319"/>
      <c r="HPQ197" s="319"/>
      <c r="HPR197" s="319"/>
      <c r="HPS197" s="333"/>
      <c r="HPT197" s="376"/>
      <c r="HPU197" s="376"/>
      <c r="HPV197" s="376"/>
      <c r="HPW197" s="321"/>
      <c r="HPX197" s="321"/>
      <c r="HPY197" s="321"/>
      <c r="HPZ197" s="376"/>
      <c r="HQA197" s="321"/>
      <c r="HQB197" s="321"/>
      <c r="HQC197" s="321"/>
      <c r="HQD197" s="321"/>
      <c r="HQE197" s="376"/>
      <c r="HQF197" s="319"/>
      <c r="HQG197" s="319"/>
      <c r="HQH197" s="319"/>
      <c r="HQI197" s="333"/>
      <c r="HQJ197" s="376"/>
      <c r="HQK197" s="376"/>
      <c r="HQL197" s="376"/>
      <c r="HQM197" s="321"/>
      <c r="HQN197" s="321"/>
      <c r="HQO197" s="321"/>
      <c r="HQP197" s="376"/>
      <c r="HQQ197" s="321"/>
      <c r="HQR197" s="321"/>
      <c r="HQS197" s="321"/>
      <c r="HQT197" s="321"/>
      <c r="HQU197" s="376"/>
      <c r="HQV197" s="319"/>
      <c r="HQW197" s="319"/>
      <c r="HQX197" s="319"/>
      <c r="HQY197" s="333"/>
      <c r="HQZ197" s="376"/>
      <c r="HRA197" s="376"/>
      <c r="HRB197" s="376"/>
      <c r="HRC197" s="321"/>
      <c r="HRD197" s="321"/>
      <c r="HRE197" s="321"/>
      <c r="HRF197" s="376"/>
      <c r="HRG197" s="321"/>
      <c r="HRH197" s="321"/>
      <c r="HRI197" s="321"/>
      <c r="HRJ197" s="321"/>
      <c r="HRK197" s="376"/>
      <c r="HRL197" s="319"/>
      <c r="HRM197" s="319"/>
      <c r="HRN197" s="319"/>
      <c r="HRO197" s="333"/>
      <c r="HRP197" s="376"/>
      <c r="HRQ197" s="376"/>
      <c r="HRR197" s="376"/>
      <c r="HRS197" s="321"/>
      <c r="HRT197" s="321"/>
      <c r="HRU197" s="321"/>
      <c r="HRV197" s="376"/>
      <c r="HRW197" s="321"/>
      <c r="HRX197" s="321"/>
      <c r="HRY197" s="321"/>
      <c r="HRZ197" s="321"/>
      <c r="HSA197" s="376"/>
      <c r="HSB197" s="319"/>
      <c r="HSC197" s="319"/>
      <c r="HSD197" s="319"/>
      <c r="HSE197" s="333"/>
      <c r="HSF197" s="376"/>
      <c r="HSG197" s="376"/>
      <c r="HSH197" s="376"/>
      <c r="HSI197" s="321"/>
      <c r="HSJ197" s="321"/>
      <c r="HSK197" s="321"/>
      <c r="HSL197" s="376"/>
      <c r="HSM197" s="321"/>
      <c r="HSN197" s="321"/>
      <c r="HSO197" s="321"/>
      <c r="HSP197" s="321"/>
      <c r="HSQ197" s="376"/>
      <c r="HSR197" s="319"/>
      <c r="HSS197" s="319"/>
      <c r="HST197" s="319"/>
      <c r="HSU197" s="333"/>
      <c r="HSV197" s="376"/>
      <c r="HSW197" s="376"/>
      <c r="HSX197" s="376"/>
      <c r="HSY197" s="321"/>
      <c r="HSZ197" s="321"/>
      <c r="HTA197" s="321"/>
      <c r="HTB197" s="376"/>
      <c r="HTC197" s="321"/>
      <c r="HTD197" s="321"/>
      <c r="HTE197" s="321"/>
      <c r="HTF197" s="321"/>
      <c r="HTG197" s="376"/>
      <c r="HTH197" s="319"/>
      <c r="HTI197" s="319"/>
      <c r="HTJ197" s="319"/>
      <c r="HTK197" s="333"/>
      <c r="HTL197" s="376"/>
      <c r="HTM197" s="376"/>
      <c r="HTN197" s="376"/>
      <c r="HTO197" s="321"/>
      <c r="HTP197" s="321"/>
      <c r="HTQ197" s="321"/>
      <c r="HTR197" s="376"/>
      <c r="HTS197" s="321"/>
      <c r="HTT197" s="321"/>
      <c r="HTU197" s="321"/>
      <c r="HTV197" s="321"/>
      <c r="HTW197" s="376"/>
      <c r="HTX197" s="319"/>
      <c r="HTY197" s="319"/>
      <c r="HTZ197" s="319"/>
      <c r="HUA197" s="333"/>
      <c r="HUB197" s="376"/>
      <c r="HUC197" s="376"/>
      <c r="HUD197" s="376"/>
      <c r="HUE197" s="321"/>
      <c r="HUF197" s="321"/>
      <c r="HUG197" s="321"/>
      <c r="HUH197" s="376"/>
      <c r="HUI197" s="321"/>
      <c r="HUJ197" s="321"/>
      <c r="HUK197" s="321"/>
      <c r="HUL197" s="321"/>
      <c r="HUM197" s="376"/>
      <c r="HUN197" s="319"/>
      <c r="HUO197" s="319"/>
      <c r="HUP197" s="319"/>
      <c r="HUQ197" s="333"/>
      <c r="HUR197" s="376"/>
      <c r="HUS197" s="376"/>
      <c r="HUT197" s="376"/>
      <c r="HUU197" s="321"/>
      <c r="HUV197" s="321"/>
      <c r="HUW197" s="321"/>
      <c r="HUX197" s="376"/>
      <c r="HUY197" s="321"/>
      <c r="HUZ197" s="321"/>
      <c r="HVA197" s="321"/>
      <c r="HVB197" s="321"/>
      <c r="HVC197" s="376"/>
      <c r="HVD197" s="319"/>
      <c r="HVE197" s="319"/>
      <c r="HVF197" s="319"/>
      <c r="HVG197" s="333"/>
      <c r="HVH197" s="376"/>
      <c r="HVI197" s="376"/>
      <c r="HVJ197" s="376"/>
      <c r="HVK197" s="321"/>
      <c r="HVL197" s="321"/>
      <c r="HVM197" s="321"/>
      <c r="HVN197" s="376"/>
      <c r="HVO197" s="321"/>
      <c r="HVP197" s="321"/>
      <c r="HVQ197" s="321"/>
      <c r="HVR197" s="321"/>
      <c r="HVS197" s="376"/>
      <c r="HVT197" s="319"/>
      <c r="HVU197" s="319"/>
      <c r="HVV197" s="319"/>
      <c r="HVW197" s="333"/>
      <c r="HVX197" s="376"/>
      <c r="HVY197" s="376"/>
      <c r="HVZ197" s="376"/>
      <c r="HWA197" s="321"/>
      <c r="HWB197" s="321"/>
      <c r="HWC197" s="321"/>
      <c r="HWD197" s="376"/>
      <c r="HWE197" s="321"/>
      <c r="HWF197" s="321"/>
      <c r="HWG197" s="321"/>
      <c r="HWH197" s="321"/>
      <c r="HWI197" s="376"/>
      <c r="HWJ197" s="319"/>
      <c r="HWK197" s="319"/>
      <c r="HWL197" s="319"/>
      <c r="HWM197" s="333"/>
      <c r="HWN197" s="376"/>
      <c r="HWO197" s="376"/>
      <c r="HWP197" s="376"/>
      <c r="HWQ197" s="321"/>
      <c r="HWR197" s="321"/>
      <c r="HWS197" s="321"/>
      <c r="HWT197" s="376"/>
      <c r="HWU197" s="321"/>
      <c r="HWV197" s="321"/>
      <c r="HWW197" s="321"/>
      <c r="HWX197" s="321"/>
      <c r="HWY197" s="376"/>
      <c r="HWZ197" s="319"/>
      <c r="HXA197" s="319"/>
      <c r="HXB197" s="319"/>
      <c r="HXC197" s="333"/>
      <c r="HXD197" s="376"/>
      <c r="HXE197" s="376"/>
      <c r="HXF197" s="376"/>
      <c r="HXG197" s="321"/>
      <c r="HXH197" s="321"/>
      <c r="HXI197" s="321"/>
      <c r="HXJ197" s="376"/>
      <c r="HXK197" s="321"/>
      <c r="HXL197" s="321"/>
      <c r="HXM197" s="321"/>
      <c r="HXN197" s="321"/>
      <c r="HXO197" s="376"/>
      <c r="HXP197" s="319"/>
      <c r="HXQ197" s="319"/>
      <c r="HXR197" s="319"/>
      <c r="HXS197" s="333"/>
      <c r="HXT197" s="376"/>
      <c r="HXU197" s="376"/>
      <c r="HXV197" s="376"/>
      <c r="HXW197" s="321"/>
      <c r="HXX197" s="321"/>
      <c r="HXY197" s="321"/>
      <c r="HXZ197" s="376"/>
      <c r="HYA197" s="321"/>
      <c r="HYB197" s="321"/>
      <c r="HYC197" s="321"/>
      <c r="HYD197" s="321"/>
      <c r="HYE197" s="376"/>
      <c r="HYF197" s="319"/>
      <c r="HYG197" s="319"/>
      <c r="HYH197" s="319"/>
      <c r="HYI197" s="333"/>
      <c r="HYJ197" s="376"/>
      <c r="HYK197" s="376"/>
      <c r="HYL197" s="376"/>
      <c r="HYM197" s="321"/>
      <c r="HYN197" s="321"/>
      <c r="HYO197" s="321"/>
      <c r="HYP197" s="376"/>
      <c r="HYQ197" s="321"/>
      <c r="HYR197" s="321"/>
      <c r="HYS197" s="321"/>
      <c r="HYT197" s="321"/>
      <c r="HYU197" s="376"/>
      <c r="HYV197" s="319"/>
      <c r="HYW197" s="319"/>
      <c r="HYX197" s="319"/>
      <c r="HYY197" s="333"/>
      <c r="HYZ197" s="376"/>
      <c r="HZA197" s="376"/>
      <c r="HZB197" s="376"/>
      <c r="HZC197" s="321"/>
      <c r="HZD197" s="321"/>
      <c r="HZE197" s="321"/>
      <c r="HZF197" s="376"/>
      <c r="HZG197" s="321"/>
      <c r="HZH197" s="321"/>
      <c r="HZI197" s="321"/>
      <c r="HZJ197" s="321"/>
      <c r="HZK197" s="376"/>
      <c r="HZL197" s="319"/>
      <c r="HZM197" s="319"/>
      <c r="HZN197" s="319"/>
      <c r="HZO197" s="333"/>
      <c r="HZP197" s="376"/>
      <c r="HZQ197" s="376"/>
      <c r="HZR197" s="376"/>
      <c r="HZS197" s="321"/>
      <c r="HZT197" s="321"/>
      <c r="HZU197" s="321"/>
      <c r="HZV197" s="376"/>
      <c r="HZW197" s="321"/>
      <c r="HZX197" s="321"/>
      <c r="HZY197" s="321"/>
      <c r="HZZ197" s="321"/>
      <c r="IAA197" s="376"/>
      <c r="IAB197" s="319"/>
      <c r="IAC197" s="319"/>
      <c r="IAD197" s="319"/>
      <c r="IAE197" s="333"/>
      <c r="IAF197" s="376"/>
      <c r="IAG197" s="376"/>
      <c r="IAH197" s="376"/>
      <c r="IAI197" s="321"/>
      <c r="IAJ197" s="321"/>
      <c r="IAK197" s="321"/>
      <c r="IAL197" s="376"/>
      <c r="IAM197" s="321"/>
      <c r="IAN197" s="321"/>
      <c r="IAO197" s="321"/>
      <c r="IAP197" s="321"/>
      <c r="IAQ197" s="376"/>
      <c r="IAR197" s="319"/>
      <c r="IAS197" s="319"/>
      <c r="IAT197" s="319"/>
      <c r="IAU197" s="333"/>
      <c r="IAV197" s="376"/>
      <c r="IAW197" s="376"/>
      <c r="IAX197" s="376"/>
      <c r="IAY197" s="321"/>
      <c r="IAZ197" s="321"/>
      <c r="IBA197" s="321"/>
      <c r="IBB197" s="376"/>
      <c r="IBC197" s="321"/>
      <c r="IBD197" s="321"/>
      <c r="IBE197" s="321"/>
      <c r="IBF197" s="321"/>
      <c r="IBG197" s="376"/>
      <c r="IBH197" s="319"/>
      <c r="IBI197" s="319"/>
      <c r="IBJ197" s="319"/>
      <c r="IBK197" s="333"/>
      <c r="IBL197" s="376"/>
      <c r="IBM197" s="376"/>
      <c r="IBN197" s="376"/>
      <c r="IBO197" s="321"/>
      <c r="IBP197" s="321"/>
      <c r="IBQ197" s="321"/>
      <c r="IBR197" s="376"/>
      <c r="IBS197" s="321"/>
      <c r="IBT197" s="321"/>
      <c r="IBU197" s="321"/>
      <c r="IBV197" s="321"/>
      <c r="IBW197" s="376"/>
      <c r="IBX197" s="319"/>
      <c r="IBY197" s="319"/>
      <c r="IBZ197" s="319"/>
      <c r="ICA197" s="333"/>
      <c r="ICB197" s="376"/>
      <c r="ICC197" s="376"/>
      <c r="ICD197" s="376"/>
      <c r="ICE197" s="321"/>
      <c r="ICF197" s="321"/>
      <c r="ICG197" s="321"/>
      <c r="ICH197" s="376"/>
      <c r="ICI197" s="321"/>
      <c r="ICJ197" s="321"/>
      <c r="ICK197" s="321"/>
      <c r="ICL197" s="321"/>
      <c r="ICM197" s="376"/>
      <c r="ICN197" s="319"/>
      <c r="ICO197" s="319"/>
      <c r="ICP197" s="319"/>
      <c r="ICQ197" s="333"/>
      <c r="ICR197" s="376"/>
      <c r="ICS197" s="376"/>
      <c r="ICT197" s="376"/>
      <c r="ICU197" s="321"/>
      <c r="ICV197" s="321"/>
      <c r="ICW197" s="321"/>
      <c r="ICX197" s="376"/>
      <c r="ICY197" s="321"/>
      <c r="ICZ197" s="321"/>
      <c r="IDA197" s="321"/>
      <c r="IDB197" s="321"/>
      <c r="IDC197" s="376"/>
      <c r="IDD197" s="319"/>
      <c r="IDE197" s="319"/>
      <c r="IDF197" s="319"/>
      <c r="IDG197" s="333"/>
      <c r="IDH197" s="376"/>
      <c r="IDI197" s="376"/>
      <c r="IDJ197" s="376"/>
      <c r="IDK197" s="321"/>
      <c r="IDL197" s="321"/>
      <c r="IDM197" s="321"/>
      <c r="IDN197" s="376"/>
      <c r="IDO197" s="321"/>
      <c r="IDP197" s="321"/>
      <c r="IDQ197" s="321"/>
      <c r="IDR197" s="321"/>
      <c r="IDS197" s="376"/>
      <c r="IDT197" s="319"/>
      <c r="IDU197" s="319"/>
      <c r="IDV197" s="319"/>
      <c r="IDW197" s="333"/>
      <c r="IDX197" s="376"/>
      <c r="IDY197" s="376"/>
      <c r="IDZ197" s="376"/>
      <c r="IEA197" s="321"/>
      <c r="IEB197" s="321"/>
      <c r="IEC197" s="321"/>
      <c r="IED197" s="376"/>
      <c r="IEE197" s="321"/>
      <c r="IEF197" s="321"/>
      <c r="IEG197" s="321"/>
      <c r="IEH197" s="321"/>
      <c r="IEI197" s="376"/>
      <c r="IEJ197" s="319"/>
      <c r="IEK197" s="319"/>
      <c r="IEL197" s="319"/>
      <c r="IEM197" s="333"/>
      <c r="IEN197" s="376"/>
      <c r="IEO197" s="376"/>
      <c r="IEP197" s="376"/>
      <c r="IEQ197" s="321"/>
      <c r="IER197" s="321"/>
      <c r="IES197" s="321"/>
      <c r="IET197" s="376"/>
      <c r="IEU197" s="321"/>
      <c r="IEV197" s="321"/>
      <c r="IEW197" s="321"/>
      <c r="IEX197" s="321"/>
      <c r="IEY197" s="376"/>
      <c r="IEZ197" s="319"/>
      <c r="IFA197" s="319"/>
      <c r="IFB197" s="319"/>
      <c r="IFC197" s="333"/>
      <c r="IFD197" s="376"/>
      <c r="IFE197" s="376"/>
      <c r="IFF197" s="376"/>
      <c r="IFG197" s="321"/>
      <c r="IFH197" s="321"/>
      <c r="IFI197" s="321"/>
      <c r="IFJ197" s="376"/>
      <c r="IFK197" s="321"/>
      <c r="IFL197" s="321"/>
      <c r="IFM197" s="321"/>
      <c r="IFN197" s="321"/>
      <c r="IFO197" s="376"/>
      <c r="IFP197" s="319"/>
      <c r="IFQ197" s="319"/>
      <c r="IFR197" s="319"/>
      <c r="IFS197" s="333"/>
      <c r="IFT197" s="376"/>
      <c r="IFU197" s="376"/>
      <c r="IFV197" s="376"/>
      <c r="IFW197" s="321"/>
      <c r="IFX197" s="321"/>
      <c r="IFY197" s="321"/>
      <c r="IFZ197" s="376"/>
      <c r="IGA197" s="321"/>
      <c r="IGB197" s="321"/>
      <c r="IGC197" s="321"/>
      <c r="IGD197" s="321"/>
      <c r="IGE197" s="376"/>
      <c r="IGF197" s="319"/>
      <c r="IGG197" s="319"/>
      <c r="IGH197" s="319"/>
      <c r="IGI197" s="333"/>
      <c r="IGJ197" s="376"/>
      <c r="IGK197" s="376"/>
      <c r="IGL197" s="376"/>
      <c r="IGM197" s="321"/>
      <c r="IGN197" s="321"/>
      <c r="IGO197" s="321"/>
      <c r="IGP197" s="376"/>
      <c r="IGQ197" s="321"/>
      <c r="IGR197" s="321"/>
      <c r="IGS197" s="321"/>
      <c r="IGT197" s="321"/>
      <c r="IGU197" s="376"/>
      <c r="IGV197" s="319"/>
      <c r="IGW197" s="319"/>
      <c r="IGX197" s="319"/>
      <c r="IGY197" s="333"/>
      <c r="IGZ197" s="376"/>
      <c r="IHA197" s="376"/>
      <c r="IHB197" s="376"/>
      <c r="IHC197" s="321"/>
      <c r="IHD197" s="321"/>
      <c r="IHE197" s="321"/>
      <c r="IHF197" s="376"/>
      <c r="IHG197" s="321"/>
      <c r="IHH197" s="321"/>
      <c r="IHI197" s="321"/>
      <c r="IHJ197" s="321"/>
      <c r="IHK197" s="376"/>
      <c r="IHL197" s="319"/>
      <c r="IHM197" s="319"/>
      <c r="IHN197" s="319"/>
      <c r="IHO197" s="333"/>
      <c r="IHP197" s="376"/>
      <c r="IHQ197" s="376"/>
      <c r="IHR197" s="376"/>
      <c r="IHS197" s="321"/>
      <c r="IHT197" s="321"/>
      <c r="IHU197" s="321"/>
      <c r="IHV197" s="376"/>
      <c r="IHW197" s="321"/>
      <c r="IHX197" s="321"/>
      <c r="IHY197" s="321"/>
      <c r="IHZ197" s="321"/>
      <c r="IIA197" s="376"/>
      <c r="IIB197" s="319"/>
      <c r="IIC197" s="319"/>
      <c r="IID197" s="319"/>
      <c r="IIE197" s="333"/>
      <c r="IIF197" s="376"/>
      <c r="IIG197" s="376"/>
      <c r="IIH197" s="376"/>
      <c r="III197" s="321"/>
      <c r="IIJ197" s="321"/>
      <c r="IIK197" s="321"/>
      <c r="IIL197" s="376"/>
      <c r="IIM197" s="321"/>
      <c r="IIN197" s="321"/>
      <c r="IIO197" s="321"/>
      <c r="IIP197" s="321"/>
      <c r="IIQ197" s="376"/>
      <c r="IIR197" s="319"/>
      <c r="IIS197" s="319"/>
      <c r="IIT197" s="319"/>
      <c r="IIU197" s="333"/>
      <c r="IIV197" s="376"/>
      <c r="IIW197" s="376"/>
      <c r="IIX197" s="376"/>
      <c r="IIY197" s="321"/>
      <c r="IIZ197" s="321"/>
      <c r="IJA197" s="321"/>
      <c r="IJB197" s="376"/>
      <c r="IJC197" s="321"/>
      <c r="IJD197" s="321"/>
      <c r="IJE197" s="321"/>
      <c r="IJF197" s="321"/>
      <c r="IJG197" s="376"/>
      <c r="IJH197" s="319"/>
      <c r="IJI197" s="319"/>
      <c r="IJJ197" s="319"/>
      <c r="IJK197" s="333"/>
      <c r="IJL197" s="376"/>
      <c r="IJM197" s="376"/>
      <c r="IJN197" s="376"/>
      <c r="IJO197" s="321"/>
      <c r="IJP197" s="321"/>
      <c r="IJQ197" s="321"/>
      <c r="IJR197" s="376"/>
      <c r="IJS197" s="321"/>
      <c r="IJT197" s="321"/>
      <c r="IJU197" s="321"/>
      <c r="IJV197" s="321"/>
      <c r="IJW197" s="376"/>
      <c r="IJX197" s="319"/>
      <c r="IJY197" s="319"/>
      <c r="IJZ197" s="319"/>
      <c r="IKA197" s="333"/>
      <c r="IKB197" s="376"/>
      <c r="IKC197" s="376"/>
      <c r="IKD197" s="376"/>
      <c r="IKE197" s="321"/>
      <c r="IKF197" s="321"/>
      <c r="IKG197" s="321"/>
      <c r="IKH197" s="376"/>
      <c r="IKI197" s="321"/>
      <c r="IKJ197" s="321"/>
      <c r="IKK197" s="321"/>
      <c r="IKL197" s="321"/>
      <c r="IKM197" s="376"/>
      <c r="IKN197" s="319"/>
      <c r="IKO197" s="319"/>
      <c r="IKP197" s="319"/>
      <c r="IKQ197" s="333"/>
      <c r="IKR197" s="376"/>
      <c r="IKS197" s="376"/>
      <c r="IKT197" s="376"/>
      <c r="IKU197" s="321"/>
      <c r="IKV197" s="321"/>
      <c r="IKW197" s="321"/>
      <c r="IKX197" s="376"/>
      <c r="IKY197" s="321"/>
      <c r="IKZ197" s="321"/>
      <c r="ILA197" s="321"/>
      <c r="ILB197" s="321"/>
      <c r="ILC197" s="376"/>
      <c r="ILD197" s="319"/>
      <c r="ILE197" s="319"/>
      <c r="ILF197" s="319"/>
      <c r="ILG197" s="333"/>
      <c r="ILH197" s="376"/>
      <c r="ILI197" s="376"/>
      <c r="ILJ197" s="376"/>
      <c r="ILK197" s="321"/>
      <c r="ILL197" s="321"/>
      <c r="ILM197" s="321"/>
      <c r="ILN197" s="376"/>
      <c r="ILO197" s="321"/>
      <c r="ILP197" s="321"/>
      <c r="ILQ197" s="321"/>
      <c r="ILR197" s="321"/>
      <c r="ILS197" s="376"/>
      <c r="ILT197" s="319"/>
      <c r="ILU197" s="319"/>
      <c r="ILV197" s="319"/>
      <c r="ILW197" s="333"/>
      <c r="ILX197" s="376"/>
      <c r="ILY197" s="376"/>
      <c r="ILZ197" s="376"/>
      <c r="IMA197" s="321"/>
      <c r="IMB197" s="321"/>
      <c r="IMC197" s="321"/>
      <c r="IMD197" s="376"/>
      <c r="IME197" s="321"/>
      <c r="IMF197" s="321"/>
      <c r="IMG197" s="321"/>
      <c r="IMH197" s="321"/>
      <c r="IMI197" s="376"/>
      <c r="IMJ197" s="319"/>
      <c r="IMK197" s="319"/>
      <c r="IML197" s="319"/>
      <c r="IMM197" s="333"/>
      <c r="IMN197" s="376"/>
      <c r="IMO197" s="376"/>
      <c r="IMP197" s="376"/>
      <c r="IMQ197" s="321"/>
      <c r="IMR197" s="321"/>
      <c r="IMS197" s="321"/>
      <c r="IMT197" s="376"/>
      <c r="IMU197" s="321"/>
      <c r="IMV197" s="321"/>
      <c r="IMW197" s="321"/>
      <c r="IMX197" s="321"/>
      <c r="IMY197" s="376"/>
      <c r="IMZ197" s="319"/>
      <c r="INA197" s="319"/>
      <c r="INB197" s="319"/>
      <c r="INC197" s="333"/>
      <c r="IND197" s="376"/>
      <c r="INE197" s="376"/>
      <c r="INF197" s="376"/>
      <c r="ING197" s="321"/>
      <c r="INH197" s="321"/>
      <c r="INI197" s="321"/>
      <c r="INJ197" s="376"/>
      <c r="INK197" s="321"/>
      <c r="INL197" s="321"/>
      <c r="INM197" s="321"/>
      <c r="INN197" s="321"/>
      <c r="INO197" s="376"/>
      <c r="INP197" s="319"/>
      <c r="INQ197" s="319"/>
      <c r="INR197" s="319"/>
      <c r="INS197" s="333"/>
      <c r="INT197" s="376"/>
      <c r="INU197" s="376"/>
      <c r="INV197" s="376"/>
      <c r="INW197" s="321"/>
      <c r="INX197" s="321"/>
      <c r="INY197" s="321"/>
      <c r="INZ197" s="376"/>
      <c r="IOA197" s="321"/>
      <c r="IOB197" s="321"/>
      <c r="IOC197" s="321"/>
      <c r="IOD197" s="321"/>
      <c r="IOE197" s="376"/>
      <c r="IOF197" s="319"/>
      <c r="IOG197" s="319"/>
      <c r="IOH197" s="319"/>
      <c r="IOI197" s="333"/>
      <c r="IOJ197" s="376"/>
      <c r="IOK197" s="376"/>
      <c r="IOL197" s="376"/>
      <c r="IOM197" s="321"/>
      <c r="ION197" s="321"/>
      <c r="IOO197" s="321"/>
      <c r="IOP197" s="376"/>
      <c r="IOQ197" s="321"/>
      <c r="IOR197" s="321"/>
      <c r="IOS197" s="321"/>
      <c r="IOT197" s="321"/>
      <c r="IOU197" s="376"/>
      <c r="IOV197" s="319"/>
      <c r="IOW197" s="319"/>
      <c r="IOX197" s="319"/>
      <c r="IOY197" s="333"/>
      <c r="IOZ197" s="376"/>
      <c r="IPA197" s="376"/>
      <c r="IPB197" s="376"/>
      <c r="IPC197" s="321"/>
      <c r="IPD197" s="321"/>
      <c r="IPE197" s="321"/>
      <c r="IPF197" s="376"/>
      <c r="IPG197" s="321"/>
      <c r="IPH197" s="321"/>
      <c r="IPI197" s="321"/>
      <c r="IPJ197" s="321"/>
      <c r="IPK197" s="376"/>
      <c r="IPL197" s="319"/>
      <c r="IPM197" s="319"/>
      <c r="IPN197" s="319"/>
      <c r="IPO197" s="333"/>
      <c r="IPP197" s="376"/>
      <c r="IPQ197" s="376"/>
      <c r="IPR197" s="376"/>
      <c r="IPS197" s="321"/>
      <c r="IPT197" s="321"/>
      <c r="IPU197" s="321"/>
      <c r="IPV197" s="376"/>
      <c r="IPW197" s="321"/>
      <c r="IPX197" s="321"/>
      <c r="IPY197" s="321"/>
      <c r="IPZ197" s="321"/>
      <c r="IQA197" s="376"/>
      <c r="IQB197" s="319"/>
      <c r="IQC197" s="319"/>
      <c r="IQD197" s="319"/>
      <c r="IQE197" s="333"/>
      <c r="IQF197" s="376"/>
      <c r="IQG197" s="376"/>
      <c r="IQH197" s="376"/>
      <c r="IQI197" s="321"/>
      <c r="IQJ197" s="321"/>
      <c r="IQK197" s="321"/>
      <c r="IQL197" s="376"/>
      <c r="IQM197" s="321"/>
      <c r="IQN197" s="321"/>
      <c r="IQO197" s="321"/>
      <c r="IQP197" s="321"/>
      <c r="IQQ197" s="376"/>
      <c r="IQR197" s="319"/>
      <c r="IQS197" s="319"/>
      <c r="IQT197" s="319"/>
      <c r="IQU197" s="333"/>
      <c r="IQV197" s="376"/>
      <c r="IQW197" s="376"/>
      <c r="IQX197" s="376"/>
      <c r="IQY197" s="321"/>
      <c r="IQZ197" s="321"/>
      <c r="IRA197" s="321"/>
      <c r="IRB197" s="376"/>
      <c r="IRC197" s="321"/>
      <c r="IRD197" s="321"/>
      <c r="IRE197" s="321"/>
      <c r="IRF197" s="321"/>
      <c r="IRG197" s="376"/>
      <c r="IRH197" s="319"/>
      <c r="IRI197" s="319"/>
      <c r="IRJ197" s="319"/>
      <c r="IRK197" s="333"/>
      <c r="IRL197" s="376"/>
      <c r="IRM197" s="376"/>
      <c r="IRN197" s="376"/>
      <c r="IRO197" s="321"/>
      <c r="IRP197" s="321"/>
      <c r="IRQ197" s="321"/>
      <c r="IRR197" s="376"/>
      <c r="IRS197" s="321"/>
      <c r="IRT197" s="321"/>
      <c r="IRU197" s="321"/>
      <c r="IRV197" s="321"/>
      <c r="IRW197" s="376"/>
      <c r="IRX197" s="319"/>
      <c r="IRY197" s="319"/>
      <c r="IRZ197" s="319"/>
      <c r="ISA197" s="333"/>
      <c r="ISB197" s="376"/>
      <c r="ISC197" s="376"/>
      <c r="ISD197" s="376"/>
      <c r="ISE197" s="321"/>
      <c r="ISF197" s="321"/>
      <c r="ISG197" s="321"/>
      <c r="ISH197" s="376"/>
      <c r="ISI197" s="321"/>
      <c r="ISJ197" s="321"/>
      <c r="ISK197" s="321"/>
      <c r="ISL197" s="321"/>
      <c r="ISM197" s="376"/>
      <c r="ISN197" s="319"/>
      <c r="ISO197" s="319"/>
      <c r="ISP197" s="319"/>
      <c r="ISQ197" s="333"/>
      <c r="ISR197" s="376"/>
      <c r="ISS197" s="376"/>
      <c r="IST197" s="376"/>
      <c r="ISU197" s="321"/>
      <c r="ISV197" s="321"/>
      <c r="ISW197" s="321"/>
      <c r="ISX197" s="376"/>
      <c r="ISY197" s="321"/>
      <c r="ISZ197" s="321"/>
      <c r="ITA197" s="321"/>
      <c r="ITB197" s="321"/>
      <c r="ITC197" s="376"/>
      <c r="ITD197" s="319"/>
      <c r="ITE197" s="319"/>
      <c r="ITF197" s="319"/>
      <c r="ITG197" s="333"/>
      <c r="ITH197" s="376"/>
      <c r="ITI197" s="376"/>
      <c r="ITJ197" s="376"/>
      <c r="ITK197" s="321"/>
      <c r="ITL197" s="321"/>
      <c r="ITM197" s="321"/>
      <c r="ITN197" s="376"/>
      <c r="ITO197" s="321"/>
      <c r="ITP197" s="321"/>
      <c r="ITQ197" s="321"/>
      <c r="ITR197" s="321"/>
      <c r="ITS197" s="376"/>
      <c r="ITT197" s="319"/>
      <c r="ITU197" s="319"/>
      <c r="ITV197" s="319"/>
      <c r="ITW197" s="333"/>
      <c r="ITX197" s="376"/>
      <c r="ITY197" s="376"/>
      <c r="ITZ197" s="376"/>
      <c r="IUA197" s="321"/>
      <c r="IUB197" s="321"/>
      <c r="IUC197" s="321"/>
      <c r="IUD197" s="376"/>
      <c r="IUE197" s="321"/>
      <c r="IUF197" s="321"/>
      <c r="IUG197" s="321"/>
      <c r="IUH197" s="321"/>
      <c r="IUI197" s="376"/>
      <c r="IUJ197" s="319"/>
      <c r="IUK197" s="319"/>
      <c r="IUL197" s="319"/>
      <c r="IUM197" s="333"/>
      <c r="IUN197" s="376"/>
      <c r="IUO197" s="376"/>
      <c r="IUP197" s="376"/>
      <c r="IUQ197" s="321"/>
      <c r="IUR197" s="321"/>
      <c r="IUS197" s="321"/>
      <c r="IUT197" s="376"/>
      <c r="IUU197" s="321"/>
      <c r="IUV197" s="321"/>
      <c r="IUW197" s="321"/>
      <c r="IUX197" s="321"/>
      <c r="IUY197" s="376"/>
      <c r="IUZ197" s="319"/>
      <c r="IVA197" s="319"/>
      <c r="IVB197" s="319"/>
      <c r="IVC197" s="333"/>
      <c r="IVD197" s="376"/>
      <c r="IVE197" s="376"/>
      <c r="IVF197" s="376"/>
      <c r="IVG197" s="321"/>
      <c r="IVH197" s="321"/>
      <c r="IVI197" s="321"/>
      <c r="IVJ197" s="376"/>
      <c r="IVK197" s="321"/>
      <c r="IVL197" s="321"/>
      <c r="IVM197" s="321"/>
      <c r="IVN197" s="321"/>
      <c r="IVO197" s="376"/>
      <c r="IVP197" s="319"/>
      <c r="IVQ197" s="319"/>
      <c r="IVR197" s="319"/>
      <c r="IVS197" s="333"/>
      <c r="IVT197" s="376"/>
      <c r="IVU197" s="376"/>
      <c r="IVV197" s="376"/>
      <c r="IVW197" s="321"/>
      <c r="IVX197" s="321"/>
      <c r="IVY197" s="321"/>
      <c r="IVZ197" s="376"/>
      <c r="IWA197" s="321"/>
      <c r="IWB197" s="321"/>
      <c r="IWC197" s="321"/>
      <c r="IWD197" s="321"/>
      <c r="IWE197" s="376"/>
      <c r="IWF197" s="319"/>
      <c r="IWG197" s="319"/>
      <c r="IWH197" s="319"/>
      <c r="IWI197" s="333"/>
      <c r="IWJ197" s="376"/>
      <c r="IWK197" s="376"/>
      <c r="IWL197" s="376"/>
      <c r="IWM197" s="321"/>
      <c r="IWN197" s="321"/>
      <c r="IWO197" s="321"/>
      <c r="IWP197" s="376"/>
      <c r="IWQ197" s="321"/>
      <c r="IWR197" s="321"/>
      <c r="IWS197" s="321"/>
      <c r="IWT197" s="321"/>
      <c r="IWU197" s="376"/>
      <c r="IWV197" s="319"/>
      <c r="IWW197" s="319"/>
      <c r="IWX197" s="319"/>
      <c r="IWY197" s="333"/>
      <c r="IWZ197" s="376"/>
      <c r="IXA197" s="376"/>
      <c r="IXB197" s="376"/>
      <c r="IXC197" s="321"/>
      <c r="IXD197" s="321"/>
      <c r="IXE197" s="321"/>
      <c r="IXF197" s="376"/>
      <c r="IXG197" s="321"/>
      <c r="IXH197" s="321"/>
      <c r="IXI197" s="321"/>
      <c r="IXJ197" s="321"/>
      <c r="IXK197" s="376"/>
      <c r="IXL197" s="319"/>
      <c r="IXM197" s="319"/>
      <c r="IXN197" s="319"/>
      <c r="IXO197" s="333"/>
      <c r="IXP197" s="376"/>
      <c r="IXQ197" s="376"/>
      <c r="IXR197" s="376"/>
      <c r="IXS197" s="321"/>
      <c r="IXT197" s="321"/>
      <c r="IXU197" s="321"/>
      <c r="IXV197" s="376"/>
      <c r="IXW197" s="321"/>
      <c r="IXX197" s="321"/>
      <c r="IXY197" s="321"/>
      <c r="IXZ197" s="321"/>
      <c r="IYA197" s="376"/>
      <c r="IYB197" s="319"/>
      <c r="IYC197" s="319"/>
      <c r="IYD197" s="319"/>
      <c r="IYE197" s="333"/>
      <c r="IYF197" s="376"/>
      <c r="IYG197" s="376"/>
      <c r="IYH197" s="376"/>
      <c r="IYI197" s="321"/>
      <c r="IYJ197" s="321"/>
      <c r="IYK197" s="321"/>
      <c r="IYL197" s="376"/>
      <c r="IYM197" s="321"/>
      <c r="IYN197" s="321"/>
      <c r="IYO197" s="321"/>
      <c r="IYP197" s="321"/>
      <c r="IYQ197" s="376"/>
      <c r="IYR197" s="319"/>
      <c r="IYS197" s="319"/>
      <c r="IYT197" s="319"/>
      <c r="IYU197" s="333"/>
      <c r="IYV197" s="376"/>
      <c r="IYW197" s="376"/>
      <c r="IYX197" s="376"/>
      <c r="IYY197" s="321"/>
      <c r="IYZ197" s="321"/>
      <c r="IZA197" s="321"/>
      <c r="IZB197" s="376"/>
      <c r="IZC197" s="321"/>
      <c r="IZD197" s="321"/>
      <c r="IZE197" s="321"/>
      <c r="IZF197" s="321"/>
      <c r="IZG197" s="376"/>
      <c r="IZH197" s="319"/>
      <c r="IZI197" s="319"/>
      <c r="IZJ197" s="319"/>
      <c r="IZK197" s="333"/>
      <c r="IZL197" s="376"/>
      <c r="IZM197" s="376"/>
      <c r="IZN197" s="376"/>
      <c r="IZO197" s="321"/>
      <c r="IZP197" s="321"/>
      <c r="IZQ197" s="321"/>
      <c r="IZR197" s="376"/>
      <c r="IZS197" s="321"/>
      <c r="IZT197" s="321"/>
      <c r="IZU197" s="321"/>
      <c r="IZV197" s="321"/>
      <c r="IZW197" s="376"/>
      <c r="IZX197" s="319"/>
      <c r="IZY197" s="319"/>
      <c r="IZZ197" s="319"/>
      <c r="JAA197" s="333"/>
      <c r="JAB197" s="376"/>
      <c r="JAC197" s="376"/>
      <c r="JAD197" s="376"/>
      <c r="JAE197" s="321"/>
      <c r="JAF197" s="321"/>
      <c r="JAG197" s="321"/>
      <c r="JAH197" s="376"/>
      <c r="JAI197" s="321"/>
      <c r="JAJ197" s="321"/>
      <c r="JAK197" s="321"/>
      <c r="JAL197" s="321"/>
      <c r="JAM197" s="376"/>
      <c r="JAN197" s="319"/>
      <c r="JAO197" s="319"/>
      <c r="JAP197" s="319"/>
      <c r="JAQ197" s="333"/>
      <c r="JAR197" s="376"/>
      <c r="JAS197" s="376"/>
      <c r="JAT197" s="376"/>
      <c r="JAU197" s="321"/>
      <c r="JAV197" s="321"/>
      <c r="JAW197" s="321"/>
      <c r="JAX197" s="376"/>
      <c r="JAY197" s="321"/>
      <c r="JAZ197" s="321"/>
      <c r="JBA197" s="321"/>
      <c r="JBB197" s="321"/>
      <c r="JBC197" s="376"/>
      <c r="JBD197" s="319"/>
      <c r="JBE197" s="319"/>
      <c r="JBF197" s="319"/>
      <c r="JBG197" s="333"/>
      <c r="JBH197" s="376"/>
      <c r="JBI197" s="376"/>
      <c r="JBJ197" s="376"/>
      <c r="JBK197" s="321"/>
      <c r="JBL197" s="321"/>
      <c r="JBM197" s="321"/>
      <c r="JBN197" s="376"/>
      <c r="JBO197" s="321"/>
      <c r="JBP197" s="321"/>
      <c r="JBQ197" s="321"/>
      <c r="JBR197" s="321"/>
      <c r="JBS197" s="376"/>
      <c r="JBT197" s="319"/>
      <c r="JBU197" s="319"/>
      <c r="JBV197" s="319"/>
      <c r="JBW197" s="333"/>
      <c r="JBX197" s="376"/>
      <c r="JBY197" s="376"/>
      <c r="JBZ197" s="376"/>
      <c r="JCA197" s="321"/>
      <c r="JCB197" s="321"/>
      <c r="JCC197" s="321"/>
      <c r="JCD197" s="376"/>
      <c r="JCE197" s="321"/>
      <c r="JCF197" s="321"/>
      <c r="JCG197" s="321"/>
      <c r="JCH197" s="321"/>
      <c r="JCI197" s="376"/>
      <c r="JCJ197" s="319"/>
      <c r="JCK197" s="319"/>
      <c r="JCL197" s="319"/>
      <c r="JCM197" s="333"/>
      <c r="JCN197" s="376"/>
      <c r="JCO197" s="376"/>
      <c r="JCP197" s="376"/>
      <c r="JCQ197" s="321"/>
      <c r="JCR197" s="321"/>
      <c r="JCS197" s="321"/>
      <c r="JCT197" s="376"/>
      <c r="JCU197" s="321"/>
      <c r="JCV197" s="321"/>
      <c r="JCW197" s="321"/>
      <c r="JCX197" s="321"/>
      <c r="JCY197" s="376"/>
      <c r="JCZ197" s="319"/>
      <c r="JDA197" s="319"/>
      <c r="JDB197" s="319"/>
      <c r="JDC197" s="333"/>
      <c r="JDD197" s="376"/>
      <c r="JDE197" s="376"/>
      <c r="JDF197" s="376"/>
      <c r="JDG197" s="321"/>
      <c r="JDH197" s="321"/>
      <c r="JDI197" s="321"/>
      <c r="JDJ197" s="376"/>
      <c r="JDK197" s="321"/>
      <c r="JDL197" s="321"/>
      <c r="JDM197" s="321"/>
      <c r="JDN197" s="321"/>
      <c r="JDO197" s="376"/>
      <c r="JDP197" s="319"/>
      <c r="JDQ197" s="319"/>
      <c r="JDR197" s="319"/>
      <c r="JDS197" s="333"/>
      <c r="JDT197" s="376"/>
      <c r="JDU197" s="376"/>
      <c r="JDV197" s="376"/>
      <c r="JDW197" s="321"/>
      <c r="JDX197" s="321"/>
      <c r="JDY197" s="321"/>
      <c r="JDZ197" s="376"/>
      <c r="JEA197" s="321"/>
      <c r="JEB197" s="321"/>
      <c r="JEC197" s="321"/>
      <c r="JED197" s="321"/>
      <c r="JEE197" s="376"/>
      <c r="JEF197" s="319"/>
      <c r="JEG197" s="319"/>
      <c r="JEH197" s="319"/>
      <c r="JEI197" s="333"/>
      <c r="JEJ197" s="376"/>
      <c r="JEK197" s="376"/>
      <c r="JEL197" s="376"/>
      <c r="JEM197" s="321"/>
      <c r="JEN197" s="321"/>
      <c r="JEO197" s="321"/>
      <c r="JEP197" s="376"/>
      <c r="JEQ197" s="321"/>
      <c r="JER197" s="321"/>
      <c r="JES197" s="321"/>
      <c r="JET197" s="321"/>
      <c r="JEU197" s="376"/>
      <c r="JEV197" s="319"/>
      <c r="JEW197" s="319"/>
      <c r="JEX197" s="319"/>
      <c r="JEY197" s="333"/>
      <c r="JEZ197" s="376"/>
      <c r="JFA197" s="376"/>
      <c r="JFB197" s="376"/>
      <c r="JFC197" s="321"/>
      <c r="JFD197" s="321"/>
      <c r="JFE197" s="321"/>
      <c r="JFF197" s="376"/>
      <c r="JFG197" s="321"/>
      <c r="JFH197" s="321"/>
      <c r="JFI197" s="321"/>
      <c r="JFJ197" s="321"/>
      <c r="JFK197" s="376"/>
      <c r="JFL197" s="319"/>
      <c r="JFM197" s="319"/>
      <c r="JFN197" s="319"/>
      <c r="JFO197" s="333"/>
      <c r="JFP197" s="376"/>
      <c r="JFQ197" s="376"/>
      <c r="JFR197" s="376"/>
      <c r="JFS197" s="321"/>
      <c r="JFT197" s="321"/>
      <c r="JFU197" s="321"/>
      <c r="JFV197" s="376"/>
      <c r="JFW197" s="321"/>
      <c r="JFX197" s="321"/>
      <c r="JFY197" s="321"/>
      <c r="JFZ197" s="321"/>
      <c r="JGA197" s="376"/>
      <c r="JGB197" s="319"/>
      <c r="JGC197" s="319"/>
      <c r="JGD197" s="319"/>
      <c r="JGE197" s="333"/>
      <c r="JGF197" s="376"/>
      <c r="JGG197" s="376"/>
      <c r="JGH197" s="376"/>
      <c r="JGI197" s="321"/>
      <c r="JGJ197" s="321"/>
      <c r="JGK197" s="321"/>
      <c r="JGL197" s="376"/>
      <c r="JGM197" s="321"/>
      <c r="JGN197" s="321"/>
      <c r="JGO197" s="321"/>
      <c r="JGP197" s="321"/>
      <c r="JGQ197" s="376"/>
      <c r="JGR197" s="319"/>
      <c r="JGS197" s="319"/>
      <c r="JGT197" s="319"/>
      <c r="JGU197" s="333"/>
      <c r="JGV197" s="376"/>
      <c r="JGW197" s="376"/>
      <c r="JGX197" s="376"/>
      <c r="JGY197" s="321"/>
      <c r="JGZ197" s="321"/>
      <c r="JHA197" s="321"/>
      <c r="JHB197" s="376"/>
      <c r="JHC197" s="321"/>
      <c r="JHD197" s="321"/>
      <c r="JHE197" s="321"/>
      <c r="JHF197" s="321"/>
      <c r="JHG197" s="376"/>
      <c r="JHH197" s="319"/>
      <c r="JHI197" s="319"/>
      <c r="JHJ197" s="319"/>
      <c r="JHK197" s="333"/>
      <c r="JHL197" s="376"/>
      <c r="JHM197" s="376"/>
      <c r="JHN197" s="376"/>
      <c r="JHO197" s="321"/>
      <c r="JHP197" s="321"/>
      <c r="JHQ197" s="321"/>
      <c r="JHR197" s="376"/>
      <c r="JHS197" s="321"/>
      <c r="JHT197" s="321"/>
      <c r="JHU197" s="321"/>
      <c r="JHV197" s="321"/>
      <c r="JHW197" s="376"/>
      <c r="JHX197" s="319"/>
      <c r="JHY197" s="319"/>
      <c r="JHZ197" s="319"/>
      <c r="JIA197" s="333"/>
      <c r="JIB197" s="376"/>
      <c r="JIC197" s="376"/>
      <c r="JID197" s="376"/>
      <c r="JIE197" s="321"/>
      <c r="JIF197" s="321"/>
      <c r="JIG197" s="321"/>
      <c r="JIH197" s="376"/>
      <c r="JII197" s="321"/>
      <c r="JIJ197" s="321"/>
      <c r="JIK197" s="321"/>
      <c r="JIL197" s="321"/>
      <c r="JIM197" s="376"/>
      <c r="JIN197" s="319"/>
      <c r="JIO197" s="319"/>
      <c r="JIP197" s="319"/>
      <c r="JIQ197" s="333"/>
      <c r="JIR197" s="376"/>
      <c r="JIS197" s="376"/>
      <c r="JIT197" s="376"/>
      <c r="JIU197" s="321"/>
      <c r="JIV197" s="321"/>
      <c r="JIW197" s="321"/>
      <c r="JIX197" s="376"/>
      <c r="JIY197" s="321"/>
      <c r="JIZ197" s="321"/>
      <c r="JJA197" s="321"/>
      <c r="JJB197" s="321"/>
      <c r="JJC197" s="376"/>
      <c r="JJD197" s="319"/>
      <c r="JJE197" s="319"/>
      <c r="JJF197" s="319"/>
      <c r="JJG197" s="333"/>
      <c r="JJH197" s="376"/>
      <c r="JJI197" s="376"/>
      <c r="JJJ197" s="376"/>
      <c r="JJK197" s="321"/>
      <c r="JJL197" s="321"/>
      <c r="JJM197" s="321"/>
      <c r="JJN197" s="376"/>
      <c r="JJO197" s="321"/>
      <c r="JJP197" s="321"/>
      <c r="JJQ197" s="321"/>
      <c r="JJR197" s="321"/>
      <c r="JJS197" s="376"/>
      <c r="JJT197" s="319"/>
      <c r="JJU197" s="319"/>
      <c r="JJV197" s="319"/>
      <c r="JJW197" s="333"/>
      <c r="JJX197" s="376"/>
      <c r="JJY197" s="376"/>
      <c r="JJZ197" s="376"/>
      <c r="JKA197" s="321"/>
      <c r="JKB197" s="321"/>
      <c r="JKC197" s="321"/>
      <c r="JKD197" s="376"/>
      <c r="JKE197" s="321"/>
      <c r="JKF197" s="321"/>
      <c r="JKG197" s="321"/>
      <c r="JKH197" s="321"/>
      <c r="JKI197" s="376"/>
      <c r="JKJ197" s="319"/>
      <c r="JKK197" s="319"/>
      <c r="JKL197" s="319"/>
      <c r="JKM197" s="333"/>
      <c r="JKN197" s="376"/>
      <c r="JKO197" s="376"/>
      <c r="JKP197" s="376"/>
      <c r="JKQ197" s="321"/>
      <c r="JKR197" s="321"/>
      <c r="JKS197" s="321"/>
      <c r="JKT197" s="376"/>
      <c r="JKU197" s="321"/>
      <c r="JKV197" s="321"/>
      <c r="JKW197" s="321"/>
      <c r="JKX197" s="321"/>
      <c r="JKY197" s="376"/>
      <c r="JKZ197" s="319"/>
      <c r="JLA197" s="319"/>
      <c r="JLB197" s="319"/>
      <c r="JLC197" s="333"/>
      <c r="JLD197" s="376"/>
      <c r="JLE197" s="376"/>
      <c r="JLF197" s="376"/>
      <c r="JLG197" s="321"/>
      <c r="JLH197" s="321"/>
      <c r="JLI197" s="321"/>
      <c r="JLJ197" s="376"/>
      <c r="JLK197" s="321"/>
      <c r="JLL197" s="321"/>
      <c r="JLM197" s="321"/>
      <c r="JLN197" s="321"/>
      <c r="JLO197" s="376"/>
      <c r="JLP197" s="319"/>
      <c r="JLQ197" s="319"/>
      <c r="JLR197" s="319"/>
      <c r="JLS197" s="333"/>
      <c r="JLT197" s="376"/>
      <c r="JLU197" s="376"/>
      <c r="JLV197" s="376"/>
      <c r="JLW197" s="321"/>
      <c r="JLX197" s="321"/>
      <c r="JLY197" s="321"/>
      <c r="JLZ197" s="376"/>
      <c r="JMA197" s="321"/>
      <c r="JMB197" s="321"/>
      <c r="JMC197" s="321"/>
      <c r="JMD197" s="321"/>
      <c r="JME197" s="376"/>
      <c r="JMF197" s="319"/>
      <c r="JMG197" s="319"/>
      <c r="JMH197" s="319"/>
      <c r="JMI197" s="333"/>
      <c r="JMJ197" s="376"/>
      <c r="JMK197" s="376"/>
      <c r="JML197" s="376"/>
      <c r="JMM197" s="321"/>
      <c r="JMN197" s="321"/>
      <c r="JMO197" s="321"/>
      <c r="JMP197" s="376"/>
      <c r="JMQ197" s="321"/>
      <c r="JMR197" s="321"/>
      <c r="JMS197" s="321"/>
      <c r="JMT197" s="321"/>
      <c r="JMU197" s="376"/>
      <c r="JMV197" s="319"/>
      <c r="JMW197" s="319"/>
      <c r="JMX197" s="319"/>
      <c r="JMY197" s="333"/>
      <c r="JMZ197" s="376"/>
      <c r="JNA197" s="376"/>
      <c r="JNB197" s="376"/>
      <c r="JNC197" s="321"/>
      <c r="JND197" s="321"/>
      <c r="JNE197" s="321"/>
      <c r="JNF197" s="376"/>
      <c r="JNG197" s="321"/>
      <c r="JNH197" s="321"/>
      <c r="JNI197" s="321"/>
      <c r="JNJ197" s="321"/>
      <c r="JNK197" s="376"/>
      <c r="JNL197" s="319"/>
      <c r="JNM197" s="319"/>
      <c r="JNN197" s="319"/>
      <c r="JNO197" s="333"/>
      <c r="JNP197" s="376"/>
      <c r="JNQ197" s="376"/>
      <c r="JNR197" s="376"/>
      <c r="JNS197" s="321"/>
      <c r="JNT197" s="321"/>
      <c r="JNU197" s="321"/>
      <c r="JNV197" s="376"/>
      <c r="JNW197" s="321"/>
      <c r="JNX197" s="321"/>
      <c r="JNY197" s="321"/>
      <c r="JNZ197" s="321"/>
      <c r="JOA197" s="376"/>
      <c r="JOB197" s="319"/>
      <c r="JOC197" s="319"/>
      <c r="JOD197" s="319"/>
      <c r="JOE197" s="333"/>
      <c r="JOF197" s="376"/>
      <c r="JOG197" s="376"/>
      <c r="JOH197" s="376"/>
      <c r="JOI197" s="321"/>
      <c r="JOJ197" s="321"/>
      <c r="JOK197" s="321"/>
      <c r="JOL197" s="376"/>
      <c r="JOM197" s="321"/>
      <c r="JON197" s="321"/>
      <c r="JOO197" s="321"/>
      <c r="JOP197" s="321"/>
      <c r="JOQ197" s="376"/>
      <c r="JOR197" s="319"/>
      <c r="JOS197" s="319"/>
      <c r="JOT197" s="319"/>
      <c r="JOU197" s="333"/>
      <c r="JOV197" s="376"/>
      <c r="JOW197" s="376"/>
      <c r="JOX197" s="376"/>
      <c r="JOY197" s="321"/>
      <c r="JOZ197" s="321"/>
      <c r="JPA197" s="321"/>
      <c r="JPB197" s="376"/>
      <c r="JPC197" s="321"/>
      <c r="JPD197" s="321"/>
      <c r="JPE197" s="321"/>
      <c r="JPF197" s="321"/>
      <c r="JPG197" s="376"/>
      <c r="JPH197" s="319"/>
      <c r="JPI197" s="319"/>
      <c r="JPJ197" s="319"/>
      <c r="JPK197" s="333"/>
      <c r="JPL197" s="376"/>
      <c r="JPM197" s="376"/>
      <c r="JPN197" s="376"/>
      <c r="JPO197" s="321"/>
      <c r="JPP197" s="321"/>
      <c r="JPQ197" s="321"/>
      <c r="JPR197" s="376"/>
      <c r="JPS197" s="321"/>
      <c r="JPT197" s="321"/>
      <c r="JPU197" s="321"/>
      <c r="JPV197" s="321"/>
      <c r="JPW197" s="376"/>
      <c r="JPX197" s="319"/>
      <c r="JPY197" s="319"/>
      <c r="JPZ197" s="319"/>
      <c r="JQA197" s="333"/>
      <c r="JQB197" s="376"/>
      <c r="JQC197" s="376"/>
      <c r="JQD197" s="376"/>
      <c r="JQE197" s="321"/>
      <c r="JQF197" s="321"/>
      <c r="JQG197" s="321"/>
      <c r="JQH197" s="376"/>
      <c r="JQI197" s="321"/>
      <c r="JQJ197" s="321"/>
      <c r="JQK197" s="321"/>
      <c r="JQL197" s="321"/>
      <c r="JQM197" s="376"/>
      <c r="JQN197" s="319"/>
      <c r="JQO197" s="319"/>
      <c r="JQP197" s="319"/>
      <c r="JQQ197" s="333"/>
      <c r="JQR197" s="376"/>
      <c r="JQS197" s="376"/>
      <c r="JQT197" s="376"/>
      <c r="JQU197" s="321"/>
      <c r="JQV197" s="321"/>
      <c r="JQW197" s="321"/>
      <c r="JQX197" s="376"/>
      <c r="JQY197" s="321"/>
      <c r="JQZ197" s="321"/>
      <c r="JRA197" s="321"/>
      <c r="JRB197" s="321"/>
      <c r="JRC197" s="376"/>
      <c r="JRD197" s="319"/>
      <c r="JRE197" s="319"/>
      <c r="JRF197" s="319"/>
      <c r="JRG197" s="333"/>
      <c r="JRH197" s="376"/>
      <c r="JRI197" s="376"/>
      <c r="JRJ197" s="376"/>
      <c r="JRK197" s="321"/>
      <c r="JRL197" s="321"/>
      <c r="JRM197" s="321"/>
      <c r="JRN197" s="376"/>
      <c r="JRO197" s="321"/>
      <c r="JRP197" s="321"/>
      <c r="JRQ197" s="321"/>
      <c r="JRR197" s="321"/>
      <c r="JRS197" s="376"/>
      <c r="JRT197" s="319"/>
      <c r="JRU197" s="319"/>
      <c r="JRV197" s="319"/>
      <c r="JRW197" s="333"/>
      <c r="JRX197" s="376"/>
      <c r="JRY197" s="376"/>
      <c r="JRZ197" s="376"/>
      <c r="JSA197" s="321"/>
      <c r="JSB197" s="321"/>
      <c r="JSC197" s="321"/>
      <c r="JSD197" s="376"/>
      <c r="JSE197" s="321"/>
      <c r="JSF197" s="321"/>
      <c r="JSG197" s="321"/>
      <c r="JSH197" s="321"/>
      <c r="JSI197" s="376"/>
      <c r="JSJ197" s="319"/>
      <c r="JSK197" s="319"/>
      <c r="JSL197" s="319"/>
      <c r="JSM197" s="333"/>
      <c r="JSN197" s="376"/>
      <c r="JSO197" s="376"/>
      <c r="JSP197" s="376"/>
      <c r="JSQ197" s="321"/>
      <c r="JSR197" s="321"/>
      <c r="JSS197" s="321"/>
      <c r="JST197" s="376"/>
      <c r="JSU197" s="321"/>
      <c r="JSV197" s="321"/>
      <c r="JSW197" s="321"/>
      <c r="JSX197" s="321"/>
      <c r="JSY197" s="376"/>
      <c r="JSZ197" s="319"/>
      <c r="JTA197" s="319"/>
      <c r="JTB197" s="319"/>
      <c r="JTC197" s="333"/>
      <c r="JTD197" s="376"/>
      <c r="JTE197" s="376"/>
      <c r="JTF197" s="376"/>
      <c r="JTG197" s="321"/>
      <c r="JTH197" s="321"/>
      <c r="JTI197" s="321"/>
      <c r="JTJ197" s="376"/>
      <c r="JTK197" s="321"/>
      <c r="JTL197" s="321"/>
      <c r="JTM197" s="321"/>
      <c r="JTN197" s="321"/>
      <c r="JTO197" s="376"/>
      <c r="JTP197" s="319"/>
      <c r="JTQ197" s="319"/>
      <c r="JTR197" s="319"/>
      <c r="JTS197" s="333"/>
      <c r="JTT197" s="376"/>
      <c r="JTU197" s="376"/>
      <c r="JTV197" s="376"/>
      <c r="JTW197" s="321"/>
      <c r="JTX197" s="321"/>
      <c r="JTY197" s="321"/>
      <c r="JTZ197" s="376"/>
      <c r="JUA197" s="321"/>
      <c r="JUB197" s="321"/>
      <c r="JUC197" s="321"/>
      <c r="JUD197" s="321"/>
      <c r="JUE197" s="376"/>
      <c r="JUF197" s="319"/>
      <c r="JUG197" s="319"/>
      <c r="JUH197" s="319"/>
      <c r="JUI197" s="333"/>
      <c r="JUJ197" s="376"/>
      <c r="JUK197" s="376"/>
      <c r="JUL197" s="376"/>
      <c r="JUM197" s="321"/>
      <c r="JUN197" s="321"/>
      <c r="JUO197" s="321"/>
      <c r="JUP197" s="376"/>
      <c r="JUQ197" s="321"/>
      <c r="JUR197" s="321"/>
      <c r="JUS197" s="321"/>
      <c r="JUT197" s="321"/>
      <c r="JUU197" s="376"/>
      <c r="JUV197" s="319"/>
      <c r="JUW197" s="319"/>
      <c r="JUX197" s="319"/>
      <c r="JUY197" s="333"/>
      <c r="JUZ197" s="376"/>
      <c r="JVA197" s="376"/>
      <c r="JVB197" s="376"/>
      <c r="JVC197" s="321"/>
      <c r="JVD197" s="321"/>
      <c r="JVE197" s="321"/>
      <c r="JVF197" s="376"/>
      <c r="JVG197" s="321"/>
      <c r="JVH197" s="321"/>
      <c r="JVI197" s="321"/>
      <c r="JVJ197" s="321"/>
      <c r="JVK197" s="376"/>
      <c r="JVL197" s="319"/>
      <c r="JVM197" s="319"/>
      <c r="JVN197" s="319"/>
      <c r="JVO197" s="333"/>
      <c r="JVP197" s="376"/>
      <c r="JVQ197" s="376"/>
      <c r="JVR197" s="376"/>
      <c r="JVS197" s="321"/>
      <c r="JVT197" s="321"/>
      <c r="JVU197" s="321"/>
      <c r="JVV197" s="376"/>
      <c r="JVW197" s="321"/>
      <c r="JVX197" s="321"/>
      <c r="JVY197" s="321"/>
      <c r="JVZ197" s="321"/>
      <c r="JWA197" s="376"/>
      <c r="JWB197" s="319"/>
      <c r="JWC197" s="319"/>
      <c r="JWD197" s="319"/>
      <c r="JWE197" s="333"/>
      <c r="JWF197" s="376"/>
      <c r="JWG197" s="376"/>
      <c r="JWH197" s="376"/>
      <c r="JWI197" s="321"/>
      <c r="JWJ197" s="321"/>
      <c r="JWK197" s="321"/>
      <c r="JWL197" s="376"/>
      <c r="JWM197" s="321"/>
      <c r="JWN197" s="321"/>
      <c r="JWO197" s="321"/>
      <c r="JWP197" s="321"/>
      <c r="JWQ197" s="376"/>
      <c r="JWR197" s="319"/>
      <c r="JWS197" s="319"/>
      <c r="JWT197" s="319"/>
      <c r="JWU197" s="333"/>
      <c r="JWV197" s="376"/>
      <c r="JWW197" s="376"/>
      <c r="JWX197" s="376"/>
      <c r="JWY197" s="321"/>
      <c r="JWZ197" s="321"/>
      <c r="JXA197" s="321"/>
      <c r="JXB197" s="376"/>
      <c r="JXC197" s="321"/>
      <c r="JXD197" s="321"/>
      <c r="JXE197" s="321"/>
      <c r="JXF197" s="321"/>
      <c r="JXG197" s="376"/>
      <c r="JXH197" s="319"/>
      <c r="JXI197" s="319"/>
      <c r="JXJ197" s="319"/>
      <c r="JXK197" s="333"/>
      <c r="JXL197" s="376"/>
      <c r="JXM197" s="376"/>
      <c r="JXN197" s="376"/>
      <c r="JXO197" s="321"/>
      <c r="JXP197" s="321"/>
      <c r="JXQ197" s="321"/>
      <c r="JXR197" s="376"/>
      <c r="JXS197" s="321"/>
      <c r="JXT197" s="321"/>
      <c r="JXU197" s="321"/>
      <c r="JXV197" s="321"/>
      <c r="JXW197" s="376"/>
      <c r="JXX197" s="319"/>
      <c r="JXY197" s="319"/>
      <c r="JXZ197" s="319"/>
      <c r="JYA197" s="333"/>
      <c r="JYB197" s="376"/>
      <c r="JYC197" s="376"/>
      <c r="JYD197" s="376"/>
      <c r="JYE197" s="321"/>
      <c r="JYF197" s="321"/>
      <c r="JYG197" s="321"/>
      <c r="JYH197" s="376"/>
      <c r="JYI197" s="321"/>
      <c r="JYJ197" s="321"/>
      <c r="JYK197" s="321"/>
      <c r="JYL197" s="321"/>
      <c r="JYM197" s="376"/>
      <c r="JYN197" s="319"/>
      <c r="JYO197" s="319"/>
      <c r="JYP197" s="319"/>
      <c r="JYQ197" s="333"/>
      <c r="JYR197" s="376"/>
      <c r="JYS197" s="376"/>
      <c r="JYT197" s="376"/>
      <c r="JYU197" s="321"/>
      <c r="JYV197" s="321"/>
      <c r="JYW197" s="321"/>
      <c r="JYX197" s="376"/>
      <c r="JYY197" s="321"/>
      <c r="JYZ197" s="321"/>
      <c r="JZA197" s="321"/>
      <c r="JZB197" s="321"/>
      <c r="JZC197" s="376"/>
      <c r="JZD197" s="319"/>
      <c r="JZE197" s="319"/>
      <c r="JZF197" s="319"/>
      <c r="JZG197" s="333"/>
      <c r="JZH197" s="376"/>
      <c r="JZI197" s="376"/>
      <c r="JZJ197" s="376"/>
      <c r="JZK197" s="321"/>
      <c r="JZL197" s="321"/>
      <c r="JZM197" s="321"/>
      <c r="JZN197" s="376"/>
      <c r="JZO197" s="321"/>
      <c r="JZP197" s="321"/>
      <c r="JZQ197" s="321"/>
      <c r="JZR197" s="321"/>
      <c r="JZS197" s="376"/>
      <c r="JZT197" s="319"/>
      <c r="JZU197" s="319"/>
      <c r="JZV197" s="319"/>
      <c r="JZW197" s="333"/>
      <c r="JZX197" s="376"/>
      <c r="JZY197" s="376"/>
      <c r="JZZ197" s="376"/>
      <c r="KAA197" s="321"/>
      <c r="KAB197" s="321"/>
      <c r="KAC197" s="321"/>
      <c r="KAD197" s="376"/>
      <c r="KAE197" s="321"/>
      <c r="KAF197" s="321"/>
      <c r="KAG197" s="321"/>
      <c r="KAH197" s="321"/>
      <c r="KAI197" s="376"/>
      <c r="KAJ197" s="319"/>
      <c r="KAK197" s="319"/>
      <c r="KAL197" s="319"/>
      <c r="KAM197" s="333"/>
      <c r="KAN197" s="376"/>
      <c r="KAO197" s="376"/>
      <c r="KAP197" s="376"/>
      <c r="KAQ197" s="321"/>
      <c r="KAR197" s="321"/>
      <c r="KAS197" s="321"/>
      <c r="KAT197" s="376"/>
      <c r="KAU197" s="321"/>
      <c r="KAV197" s="321"/>
      <c r="KAW197" s="321"/>
      <c r="KAX197" s="321"/>
      <c r="KAY197" s="376"/>
      <c r="KAZ197" s="319"/>
      <c r="KBA197" s="319"/>
      <c r="KBB197" s="319"/>
      <c r="KBC197" s="333"/>
      <c r="KBD197" s="376"/>
      <c r="KBE197" s="376"/>
      <c r="KBF197" s="376"/>
      <c r="KBG197" s="321"/>
      <c r="KBH197" s="321"/>
      <c r="KBI197" s="321"/>
      <c r="KBJ197" s="376"/>
      <c r="KBK197" s="321"/>
      <c r="KBL197" s="321"/>
      <c r="KBM197" s="321"/>
      <c r="KBN197" s="321"/>
      <c r="KBO197" s="376"/>
      <c r="KBP197" s="319"/>
      <c r="KBQ197" s="319"/>
      <c r="KBR197" s="319"/>
      <c r="KBS197" s="333"/>
      <c r="KBT197" s="376"/>
      <c r="KBU197" s="376"/>
      <c r="KBV197" s="376"/>
      <c r="KBW197" s="321"/>
      <c r="KBX197" s="321"/>
      <c r="KBY197" s="321"/>
      <c r="KBZ197" s="376"/>
      <c r="KCA197" s="321"/>
      <c r="KCB197" s="321"/>
      <c r="KCC197" s="321"/>
      <c r="KCD197" s="321"/>
      <c r="KCE197" s="376"/>
      <c r="KCF197" s="319"/>
      <c r="KCG197" s="319"/>
      <c r="KCH197" s="319"/>
      <c r="KCI197" s="333"/>
      <c r="KCJ197" s="376"/>
      <c r="KCK197" s="376"/>
      <c r="KCL197" s="376"/>
      <c r="KCM197" s="321"/>
      <c r="KCN197" s="321"/>
      <c r="KCO197" s="321"/>
      <c r="KCP197" s="376"/>
      <c r="KCQ197" s="321"/>
      <c r="KCR197" s="321"/>
      <c r="KCS197" s="321"/>
      <c r="KCT197" s="321"/>
      <c r="KCU197" s="376"/>
      <c r="KCV197" s="319"/>
      <c r="KCW197" s="319"/>
      <c r="KCX197" s="319"/>
      <c r="KCY197" s="333"/>
      <c r="KCZ197" s="376"/>
      <c r="KDA197" s="376"/>
      <c r="KDB197" s="376"/>
      <c r="KDC197" s="321"/>
      <c r="KDD197" s="321"/>
      <c r="KDE197" s="321"/>
      <c r="KDF197" s="376"/>
      <c r="KDG197" s="321"/>
      <c r="KDH197" s="321"/>
      <c r="KDI197" s="321"/>
      <c r="KDJ197" s="321"/>
      <c r="KDK197" s="376"/>
      <c r="KDL197" s="319"/>
      <c r="KDM197" s="319"/>
      <c r="KDN197" s="319"/>
      <c r="KDO197" s="333"/>
      <c r="KDP197" s="376"/>
      <c r="KDQ197" s="376"/>
      <c r="KDR197" s="376"/>
      <c r="KDS197" s="321"/>
      <c r="KDT197" s="321"/>
      <c r="KDU197" s="321"/>
      <c r="KDV197" s="376"/>
      <c r="KDW197" s="321"/>
      <c r="KDX197" s="321"/>
      <c r="KDY197" s="321"/>
      <c r="KDZ197" s="321"/>
      <c r="KEA197" s="376"/>
      <c r="KEB197" s="319"/>
      <c r="KEC197" s="319"/>
      <c r="KED197" s="319"/>
      <c r="KEE197" s="333"/>
      <c r="KEF197" s="376"/>
      <c r="KEG197" s="376"/>
      <c r="KEH197" s="376"/>
      <c r="KEI197" s="321"/>
      <c r="KEJ197" s="321"/>
      <c r="KEK197" s="321"/>
      <c r="KEL197" s="376"/>
      <c r="KEM197" s="321"/>
      <c r="KEN197" s="321"/>
      <c r="KEO197" s="321"/>
      <c r="KEP197" s="321"/>
      <c r="KEQ197" s="376"/>
      <c r="KER197" s="319"/>
      <c r="KES197" s="319"/>
      <c r="KET197" s="319"/>
      <c r="KEU197" s="333"/>
      <c r="KEV197" s="376"/>
      <c r="KEW197" s="376"/>
      <c r="KEX197" s="376"/>
      <c r="KEY197" s="321"/>
      <c r="KEZ197" s="321"/>
      <c r="KFA197" s="321"/>
      <c r="KFB197" s="376"/>
      <c r="KFC197" s="321"/>
      <c r="KFD197" s="321"/>
      <c r="KFE197" s="321"/>
      <c r="KFF197" s="321"/>
      <c r="KFG197" s="376"/>
      <c r="KFH197" s="319"/>
      <c r="KFI197" s="319"/>
      <c r="KFJ197" s="319"/>
      <c r="KFK197" s="333"/>
      <c r="KFL197" s="376"/>
      <c r="KFM197" s="376"/>
      <c r="KFN197" s="376"/>
      <c r="KFO197" s="321"/>
      <c r="KFP197" s="321"/>
      <c r="KFQ197" s="321"/>
      <c r="KFR197" s="376"/>
      <c r="KFS197" s="321"/>
      <c r="KFT197" s="321"/>
      <c r="KFU197" s="321"/>
      <c r="KFV197" s="321"/>
      <c r="KFW197" s="376"/>
      <c r="KFX197" s="319"/>
      <c r="KFY197" s="319"/>
      <c r="KFZ197" s="319"/>
      <c r="KGA197" s="333"/>
      <c r="KGB197" s="376"/>
      <c r="KGC197" s="376"/>
      <c r="KGD197" s="376"/>
      <c r="KGE197" s="321"/>
      <c r="KGF197" s="321"/>
      <c r="KGG197" s="321"/>
      <c r="KGH197" s="376"/>
      <c r="KGI197" s="321"/>
      <c r="KGJ197" s="321"/>
      <c r="KGK197" s="321"/>
      <c r="KGL197" s="321"/>
      <c r="KGM197" s="376"/>
      <c r="KGN197" s="319"/>
      <c r="KGO197" s="319"/>
      <c r="KGP197" s="319"/>
      <c r="KGQ197" s="333"/>
      <c r="KGR197" s="376"/>
      <c r="KGS197" s="376"/>
      <c r="KGT197" s="376"/>
      <c r="KGU197" s="321"/>
      <c r="KGV197" s="321"/>
      <c r="KGW197" s="321"/>
      <c r="KGX197" s="376"/>
      <c r="KGY197" s="321"/>
      <c r="KGZ197" s="321"/>
      <c r="KHA197" s="321"/>
      <c r="KHB197" s="321"/>
      <c r="KHC197" s="376"/>
      <c r="KHD197" s="319"/>
      <c r="KHE197" s="319"/>
      <c r="KHF197" s="319"/>
      <c r="KHG197" s="333"/>
      <c r="KHH197" s="376"/>
      <c r="KHI197" s="376"/>
      <c r="KHJ197" s="376"/>
      <c r="KHK197" s="321"/>
      <c r="KHL197" s="321"/>
      <c r="KHM197" s="321"/>
      <c r="KHN197" s="376"/>
      <c r="KHO197" s="321"/>
      <c r="KHP197" s="321"/>
      <c r="KHQ197" s="321"/>
      <c r="KHR197" s="321"/>
      <c r="KHS197" s="376"/>
      <c r="KHT197" s="319"/>
      <c r="KHU197" s="319"/>
      <c r="KHV197" s="319"/>
      <c r="KHW197" s="333"/>
      <c r="KHX197" s="376"/>
      <c r="KHY197" s="376"/>
      <c r="KHZ197" s="376"/>
      <c r="KIA197" s="321"/>
      <c r="KIB197" s="321"/>
      <c r="KIC197" s="321"/>
      <c r="KID197" s="376"/>
      <c r="KIE197" s="321"/>
      <c r="KIF197" s="321"/>
      <c r="KIG197" s="321"/>
      <c r="KIH197" s="321"/>
      <c r="KII197" s="376"/>
      <c r="KIJ197" s="319"/>
      <c r="KIK197" s="319"/>
      <c r="KIL197" s="319"/>
      <c r="KIM197" s="333"/>
      <c r="KIN197" s="376"/>
      <c r="KIO197" s="376"/>
      <c r="KIP197" s="376"/>
      <c r="KIQ197" s="321"/>
      <c r="KIR197" s="321"/>
      <c r="KIS197" s="321"/>
      <c r="KIT197" s="376"/>
      <c r="KIU197" s="321"/>
      <c r="KIV197" s="321"/>
      <c r="KIW197" s="321"/>
      <c r="KIX197" s="321"/>
      <c r="KIY197" s="376"/>
      <c r="KIZ197" s="319"/>
      <c r="KJA197" s="319"/>
      <c r="KJB197" s="319"/>
      <c r="KJC197" s="333"/>
      <c r="KJD197" s="376"/>
      <c r="KJE197" s="376"/>
      <c r="KJF197" s="376"/>
      <c r="KJG197" s="321"/>
      <c r="KJH197" s="321"/>
      <c r="KJI197" s="321"/>
      <c r="KJJ197" s="376"/>
      <c r="KJK197" s="321"/>
      <c r="KJL197" s="321"/>
      <c r="KJM197" s="321"/>
      <c r="KJN197" s="321"/>
      <c r="KJO197" s="376"/>
      <c r="KJP197" s="319"/>
      <c r="KJQ197" s="319"/>
      <c r="KJR197" s="319"/>
      <c r="KJS197" s="333"/>
      <c r="KJT197" s="376"/>
      <c r="KJU197" s="376"/>
      <c r="KJV197" s="376"/>
      <c r="KJW197" s="321"/>
      <c r="KJX197" s="321"/>
      <c r="KJY197" s="321"/>
      <c r="KJZ197" s="376"/>
      <c r="KKA197" s="321"/>
      <c r="KKB197" s="321"/>
      <c r="KKC197" s="321"/>
      <c r="KKD197" s="321"/>
      <c r="KKE197" s="376"/>
      <c r="KKF197" s="319"/>
      <c r="KKG197" s="319"/>
      <c r="KKH197" s="319"/>
      <c r="KKI197" s="333"/>
      <c r="KKJ197" s="376"/>
      <c r="KKK197" s="376"/>
      <c r="KKL197" s="376"/>
      <c r="KKM197" s="321"/>
      <c r="KKN197" s="321"/>
      <c r="KKO197" s="321"/>
      <c r="KKP197" s="376"/>
      <c r="KKQ197" s="321"/>
      <c r="KKR197" s="321"/>
      <c r="KKS197" s="321"/>
      <c r="KKT197" s="321"/>
      <c r="KKU197" s="376"/>
      <c r="KKV197" s="319"/>
      <c r="KKW197" s="319"/>
      <c r="KKX197" s="319"/>
      <c r="KKY197" s="333"/>
      <c r="KKZ197" s="376"/>
      <c r="KLA197" s="376"/>
      <c r="KLB197" s="376"/>
      <c r="KLC197" s="321"/>
      <c r="KLD197" s="321"/>
      <c r="KLE197" s="321"/>
      <c r="KLF197" s="376"/>
      <c r="KLG197" s="321"/>
      <c r="KLH197" s="321"/>
      <c r="KLI197" s="321"/>
      <c r="KLJ197" s="321"/>
      <c r="KLK197" s="376"/>
      <c r="KLL197" s="319"/>
      <c r="KLM197" s="319"/>
      <c r="KLN197" s="319"/>
      <c r="KLO197" s="333"/>
      <c r="KLP197" s="376"/>
      <c r="KLQ197" s="376"/>
      <c r="KLR197" s="376"/>
      <c r="KLS197" s="321"/>
      <c r="KLT197" s="321"/>
      <c r="KLU197" s="321"/>
      <c r="KLV197" s="376"/>
      <c r="KLW197" s="321"/>
      <c r="KLX197" s="321"/>
      <c r="KLY197" s="321"/>
      <c r="KLZ197" s="321"/>
      <c r="KMA197" s="376"/>
      <c r="KMB197" s="319"/>
      <c r="KMC197" s="319"/>
      <c r="KMD197" s="319"/>
      <c r="KME197" s="333"/>
      <c r="KMF197" s="376"/>
      <c r="KMG197" s="376"/>
      <c r="KMH197" s="376"/>
      <c r="KMI197" s="321"/>
      <c r="KMJ197" s="321"/>
      <c r="KMK197" s="321"/>
      <c r="KML197" s="376"/>
      <c r="KMM197" s="321"/>
      <c r="KMN197" s="321"/>
      <c r="KMO197" s="321"/>
      <c r="KMP197" s="321"/>
      <c r="KMQ197" s="376"/>
      <c r="KMR197" s="319"/>
      <c r="KMS197" s="319"/>
      <c r="KMT197" s="319"/>
      <c r="KMU197" s="333"/>
      <c r="KMV197" s="376"/>
      <c r="KMW197" s="376"/>
      <c r="KMX197" s="376"/>
      <c r="KMY197" s="321"/>
      <c r="KMZ197" s="321"/>
      <c r="KNA197" s="321"/>
      <c r="KNB197" s="376"/>
      <c r="KNC197" s="321"/>
      <c r="KND197" s="321"/>
      <c r="KNE197" s="321"/>
      <c r="KNF197" s="321"/>
      <c r="KNG197" s="376"/>
      <c r="KNH197" s="319"/>
      <c r="KNI197" s="319"/>
      <c r="KNJ197" s="319"/>
      <c r="KNK197" s="333"/>
      <c r="KNL197" s="376"/>
      <c r="KNM197" s="376"/>
      <c r="KNN197" s="376"/>
      <c r="KNO197" s="321"/>
      <c r="KNP197" s="321"/>
      <c r="KNQ197" s="321"/>
      <c r="KNR197" s="376"/>
      <c r="KNS197" s="321"/>
      <c r="KNT197" s="321"/>
      <c r="KNU197" s="321"/>
      <c r="KNV197" s="321"/>
      <c r="KNW197" s="376"/>
      <c r="KNX197" s="319"/>
      <c r="KNY197" s="319"/>
      <c r="KNZ197" s="319"/>
      <c r="KOA197" s="333"/>
      <c r="KOB197" s="376"/>
      <c r="KOC197" s="376"/>
      <c r="KOD197" s="376"/>
      <c r="KOE197" s="321"/>
      <c r="KOF197" s="321"/>
      <c r="KOG197" s="321"/>
      <c r="KOH197" s="376"/>
      <c r="KOI197" s="321"/>
      <c r="KOJ197" s="321"/>
      <c r="KOK197" s="321"/>
      <c r="KOL197" s="321"/>
      <c r="KOM197" s="376"/>
      <c r="KON197" s="319"/>
      <c r="KOO197" s="319"/>
      <c r="KOP197" s="319"/>
      <c r="KOQ197" s="333"/>
      <c r="KOR197" s="376"/>
      <c r="KOS197" s="376"/>
      <c r="KOT197" s="376"/>
      <c r="KOU197" s="321"/>
      <c r="KOV197" s="321"/>
      <c r="KOW197" s="321"/>
      <c r="KOX197" s="376"/>
      <c r="KOY197" s="321"/>
      <c r="KOZ197" s="321"/>
      <c r="KPA197" s="321"/>
      <c r="KPB197" s="321"/>
      <c r="KPC197" s="376"/>
      <c r="KPD197" s="319"/>
      <c r="KPE197" s="319"/>
      <c r="KPF197" s="319"/>
      <c r="KPG197" s="333"/>
      <c r="KPH197" s="376"/>
      <c r="KPI197" s="376"/>
      <c r="KPJ197" s="376"/>
      <c r="KPK197" s="321"/>
      <c r="KPL197" s="321"/>
      <c r="KPM197" s="321"/>
      <c r="KPN197" s="376"/>
      <c r="KPO197" s="321"/>
      <c r="KPP197" s="321"/>
      <c r="KPQ197" s="321"/>
      <c r="KPR197" s="321"/>
      <c r="KPS197" s="376"/>
      <c r="KPT197" s="319"/>
      <c r="KPU197" s="319"/>
      <c r="KPV197" s="319"/>
      <c r="KPW197" s="333"/>
      <c r="KPX197" s="376"/>
      <c r="KPY197" s="376"/>
      <c r="KPZ197" s="376"/>
      <c r="KQA197" s="321"/>
      <c r="KQB197" s="321"/>
      <c r="KQC197" s="321"/>
      <c r="KQD197" s="376"/>
      <c r="KQE197" s="321"/>
      <c r="KQF197" s="321"/>
      <c r="KQG197" s="321"/>
      <c r="KQH197" s="321"/>
      <c r="KQI197" s="376"/>
      <c r="KQJ197" s="319"/>
      <c r="KQK197" s="319"/>
      <c r="KQL197" s="319"/>
      <c r="KQM197" s="333"/>
      <c r="KQN197" s="376"/>
      <c r="KQO197" s="376"/>
      <c r="KQP197" s="376"/>
      <c r="KQQ197" s="321"/>
      <c r="KQR197" s="321"/>
      <c r="KQS197" s="321"/>
      <c r="KQT197" s="376"/>
      <c r="KQU197" s="321"/>
      <c r="KQV197" s="321"/>
      <c r="KQW197" s="321"/>
      <c r="KQX197" s="321"/>
      <c r="KQY197" s="376"/>
      <c r="KQZ197" s="319"/>
      <c r="KRA197" s="319"/>
      <c r="KRB197" s="319"/>
      <c r="KRC197" s="333"/>
      <c r="KRD197" s="376"/>
      <c r="KRE197" s="376"/>
      <c r="KRF197" s="376"/>
      <c r="KRG197" s="321"/>
      <c r="KRH197" s="321"/>
      <c r="KRI197" s="321"/>
      <c r="KRJ197" s="376"/>
      <c r="KRK197" s="321"/>
      <c r="KRL197" s="321"/>
      <c r="KRM197" s="321"/>
      <c r="KRN197" s="321"/>
      <c r="KRO197" s="376"/>
      <c r="KRP197" s="319"/>
      <c r="KRQ197" s="319"/>
      <c r="KRR197" s="319"/>
      <c r="KRS197" s="333"/>
      <c r="KRT197" s="376"/>
      <c r="KRU197" s="376"/>
      <c r="KRV197" s="376"/>
      <c r="KRW197" s="321"/>
      <c r="KRX197" s="321"/>
      <c r="KRY197" s="321"/>
      <c r="KRZ197" s="376"/>
      <c r="KSA197" s="321"/>
      <c r="KSB197" s="321"/>
      <c r="KSC197" s="321"/>
      <c r="KSD197" s="321"/>
      <c r="KSE197" s="376"/>
      <c r="KSF197" s="319"/>
      <c r="KSG197" s="319"/>
      <c r="KSH197" s="319"/>
      <c r="KSI197" s="333"/>
      <c r="KSJ197" s="376"/>
      <c r="KSK197" s="376"/>
      <c r="KSL197" s="376"/>
      <c r="KSM197" s="321"/>
      <c r="KSN197" s="321"/>
      <c r="KSO197" s="321"/>
      <c r="KSP197" s="376"/>
      <c r="KSQ197" s="321"/>
      <c r="KSR197" s="321"/>
      <c r="KSS197" s="321"/>
      <c r="KST197" s="321"/>
      <c r="KSU197" s="376"/>
      <c r="KSV197" s="319"/>
      <c r="KSW197" s="319"/>
      <c r="KSX197" s="319"/>
      <c r="KSY197" s="333"/>
      <c r="KSZ197" s="376"/>
      <c r="KTA197" s="376"/>
      <c r="KTB197" s="376"/>
      <c r="KTC197" s="321"/>
      <c r="KTD197" s="321"/>
      <c r="KTE197" s="321"/>
      <c r="KTF197" s="376"/>
      <c r="KTG197" s="321"/>
      <c r="KTH197" s="321"/>
      <c r="KTI197" s="321"/>
      <c r="KTJ197" s="321"/>
      <c r="KTK197" s="376"/>
      <c r="KTL197" s="319"/>
      <c r="KTM197" s="319"/>
      <c r="KTN197" s="319"/>
      <c r="KTO197" s="333"/>
      <c r="KTP197" s="376"/>
      <c r="KTQ197" s="376"/>
      <c r="KTR197" s="376"/>
      <c r="KTS197" s="321"/>
      <c r="KTT197" s="321"/>
      <c r="KTU197" s="321"/>
      <c r="KTV197" s="376"/>
      <c r="KTW197" s="321"/>
      <c r="KTX197" s="321"/>
      <c r="KTY197" s="321"/>
      <c r="KTZ197" s="321"/>
      <c r="KUA197" s="376"/>
      <c r="KUB197" s="319"/>
      <c r="KUC197" s="319"/>
      <c r="KUD197" s="319"/>
      <c r="KUE197" s="333"/>
      <c r="KUF197" s="376"/>
      <c r="KUG197" s="376"/>
      <c r="KUH197" s="376"/>
      <c r="KUI197" s="321"/>
      <c r="KUJ197" s="321"/>
      <c r="KUK197" s="321"/>
      <c r="KUL197" s="376"/>
      <c r="KUM197" s="321"/>
      <c r="KUN197" s="321"/>
      <c r="KUO197" s="321"/>
      <c r="KUP197" s="321"/>
      <c r="KUQ197" s="376"/>
      <c r="KUR197" s="319"/>
      <c r="KUS197" s="319"/>
      <c r="KUT197" s="319"/>
      <c r="KUU197" s="333"/>
      <c r="KUV197" s="376"/>
      <c r="KUW197" s="376"/>
      <c r="KUX197" s="376"/>
      <c r="KUY197" s="321"/>
      <c r="KUZ197" s="321"/>
      <c r="KVA197" s="321"/>
      <c r="KVB197" s="376"/>
      <c r="KVC197" s="321"/>
      <c r="KVD197" s="321"/>
      <c r="KVE197" s="321"/>
      <c r="KVF197" s="321"/>
      <c r="KVG197" s="376"/>
      <c r="KVH197" s="319"/>
      <c r="KVI197" s="319"/>
      <c r="KVJ197" s="319"/>
      <c r="KVK197" s="333"/>
      <c r="KVL197" s="376"/>
      <c r="KVM197" s="376"/>
      <c r="KVN197" s="376"/>
      <c r="KVO197" s="321"/>
      <c r="KVP197" s="321"/>
      <c r="KVQ197" s="321"/>
      <c r="KVR197" s="376"/>
      <c r="KVS197" s="321"/>
      <c r="KVT197" s="321"/>
      <c r="KVU197" s="321"/>
      <c r="KVV197" s="321"/>
      <c r="KVW197" s="376"/>
      <c r="KVX197" s="319"/>
      <c r="KVY197" s="319"/>
      <c r="KVZ197" s="319"/>
      <c r="KWA197" s="333"/>
      <c r="KWB197" s="376"/>
      <c r="KWC197" s="376"/>
      <c r="KWD197" s="376"/>
      <c r="KWE197" s="321"/>
      <c r="KWF197" s="321"/>
      <c r="KWG197" s="321"/>
      <c r="KWH197" s="376"/>
      <c r="KWI197" s="321"/>
      <c r="KWJ197" s="321"/>
      <c r="KWK197" s="321"/>
      <c r="KWL197" s="321"/>
      <c r="KWM197" s="376"/>
      <c r="KWN197" s="319"/>
      <c r="KWO197" s="319"/>
      <c r="KWP197" s="319"/>
      <c r="KWQ197" s="333"/>
      <c r="KWR197" s="376"/>
      <c r="KWS197" s="376"/>
      <c r="KWT197" s="376"/>
      <c r="KWU197" s="321"/>
      <c r="KWV197" s="321"/>
      <c r="KWW197" s="321"/>
      <c r="KWX197" s="376"/>
      <c r="KWY197" s="321"/>
      <c r="KWZ197" s="321"/>
      <c r="KXA197" s="321"/>
      <c r="KXB197" s="321"/>
      <c r="KXC197" s="376"/>
      <c r="KXD197" s="319"/>
      <c r="KXE197" s="319"/>
      <c r="KXF197" s="319"/>
      <c r="KXG197" s="333"/>
      <c r="KXH197" s="376"/>
      <c r="KXI197" s="376"/>
      <c r="KXJ197" s="376"/>
      <c r="KXK197" s="321"/>
      <c r="KXL197" s="321"/>
      <c r="KXM197" s="321"/>
      <c r="KXN197" s="376"/>
      <c r="KXO197" s="321"/>
      <c r="KXP197" s="321"/>
      <c r="KXQ197" s="321"/>
      <c r="KXR197" s="321"/>
      <c r="KXS197" s="376"/>
      <c r="KXT197" s="319"/>
      <c r="KXU197" s="319"/>
      <c r="KXV197" s="319"/>
      <c r="KXW197" s="333"/>
      <c r="KXX197" s="376"/>
      <c r="KXY197" s="376"/>
      <c r="KXZ197" s="376"/>
      <c r="KYA197" s="321"/>
      <c r="KYB197" s="321"/>
      <c r="KYC197" s="321"/>
      <c r="KYD197" s="376"/>
      <c r="KYE197" s="321"/>
      <c r="KYF197" s="321"/>
      <c r="KYG197" s="321"/>
      <c r="KYH197" s="321"/>
      <c r="KYI197" s="376"/>
      <c r="KYJ197" s="319"/>
      <c r="KYK197" s="319"/>
      <c r="KYL197" s="319"/>
      <c r="KYM197" s="333"/>
      <c r="KYN197" s="376"/>
      <c r="KYO197" s="376"/>
      <c r="KYP197" s="376"/>
      <c r="KYQ197" s="321"/>
      <c r="KYR197" s="321"/>
      <c r="KYS197" s="321"/>
      <c r="KYT197" s="376"/>
      <c r="KYU197" s="321"/>
      <c r="KYV197" s="321"/>
      <c r="KYW197" s="321"/>
      <c r="KYX197" s="321"/>
      <c r="KYY197" s="376"/>
      <c r="KYZ197" s="319"/>
      <c r="KZA197" s="319"/>
      <c r="KZB197" s="319"/>
      <c r="KZC197" s="333"/>
      <c r="KZD197" s="376"/>
      <c r="KZE197" s="376"/>
      <c r="KZF197" s="376"/>
      <c r="KZG197" s="321"/>
      <c r="KZH197" s="321"/>
      <c r="KZI197" s="321"/>
      <c r="KZJ197" s="376"/>
      <c r="KZK197" s="321"/>
      <c r="KZL197" s="321"/>
      <c r="KZM197" s="321"/>
      <c r="KZN197" s="321"/>
      <c r="KZO197" s="376"/>
      <c r="KZP197" s="319"/>
      <c r="KZQ197" s="319"/>
      <c r="KZR197" s="319"/>
      <c r="KZS197" s="333"/>
      <c r="KZT197" s="376"/>
      <c r="KZU197" s="376"/>
      <c r="KZV197" s="376"/>
      <c r="KZW197" s="321"/>
      <c r="KZX197" s="321"/>
      <c r="KZY197" s="321"/>
      <c r="KZZ197" s="376"/>
      <c r="LAA197" s="321"/>
      <c r="LAB197" s="321"/>
      <c r="LAC197" s="321"/>
      <c r="LAD197" s="321"/>
      <c r="LAE197" s="376"/>
      <c r="LAF197" s="319"/>
      <c r="LAG197" s="319"/>
      <c r="LAH197" s="319"/>
      <c r="LAI197" s="333"/>
      <c r="LAJ197" s="376"/>
      <c r="LAK197" s="376"/>
      <c r="LAL197" s="376"/>
      <c r="LAM197" s="321"/>
      <c r="LAN197" s="321"/>
      <c r="LAO197" s="321"/>
      <c r="LAP197" s="376"/>
      <c r="LAQ197" s="321"/>
      <c r="LAR197" s="321"/>
      <c r="LAS197" s="321"/>
      <c r="LAT197" s="321"/>
      <c r="LAU197" s="376"/>
      <c r="LAV197" s="319"/>
      <c r="LAW197" s="319"/>
      <c r="LAX197" s="319"/>
      <c r="LAY197" s="333"/>
      <c r="LAZ197" s="376"/>
      <c r="LBA197" s="376"/>
      <c r="LBB197" s="376"/>
      <c r="LBC197" s="321"/>
      <c r="LBD197" s="321"/>
      <c r="LBE197" s="321"/>
      <c r="LBF197" s="376"/>
      <c r="LBG197" s="321"/>
      <c r="LBH197" s="321"/>
      <c r="LBI197" s="321"/>
      <c r="LBJ197" s="321"/>
      <c r="LBK197" s="376"/>
      <c r="LBL197" s="319"/>
      <c r="LBM197" s="319"/>
      <c r="LBN197" s="319"/>
      <c r="LBO197" s="333"/>
      <c r="LBP197" s="376"/>
      <c r="LBQ197" s="376"/>
      <c r="LBR197" s="376"/>
      <c r="LBS197" s="321"/>
      <c r="LBT197" s="321"/>
      <c r="LBU197" s="321"/>
      <c r="LBV197" s="376"/>
      <c r="LBW197" s="321"/>
      <c r="LBX197" s="321"/>
      <c r="LBY197" s="321"/>
      <c r="LBZ197" s="321"/>
      <c r="LCA197" s="376"/>
      <c r="LCB197" s="319"/>
      <c r="LCC197" s="319"/>
      <c r="LCD197" s="319"/>
      <c r="LCE197" s="333"/>
      <c r="LCF197" s="376"/>
      <c r="LCG197" s="376"/>
      <c r="LCH197" s="376"/>
      <c r="LCI197" s="321"/>
      <c r="LCJ197" s="321"/>
      <c r="LCK197" s="321"/>
      <c r="LCL197" s="376"/>
      <c r="LCM197" s="321"/>
      <c r="LCN197" s="321"/>
      <c r="LCO197" s="321"/>
      <c r="LCP197" s="321"/>
      <c r="LCQ197" s="376"/>
      <c r="LCR197" s="319"/>
      <c r="LCS197" s="319"/>
      <c r="LCT197" s="319"/>
      <c r="LCU197" s="333"/>
      <c r="LCV197" s="376"/>
      <c r="LCW197" s="376"/>
      <c r="LCX197" s="376"/>
      <c r="LCY197" s="321"/>
      <c r="LCZ197" s="321"/>
      <c r="LDA197" s="321"/>
      <c r="LDB197" s="376"/>
      <c r="LDC197" s="321"/>
      <c r="LDD197" s="321"/>
      <c r="LDE197" s="321"/>
      <c r="LDF197" s="321"/>
      <c r="LDG197" s="376"/>
      <c r="LDH197" s="319"/>
      <c r="LDI197" s="319"/>
      <c r="LDJ197" s="319"/>
      <c r="LDK197" s="333"/>
      <c r="LDL197" s="376"/>
      <c r="LDM197" s="376"/>
      <c r="LDN197" s="376"/>
      <c r="LDO197" s="321"/>
      <c r="LDP197" s="321"/>
      <c r="LDQ197" s="321"/>
      <c r="LDR197" s="376"/>
      <c r="LDS197" s="321"/>
      <c r="LDT197" s="321"/>
      <c r="LDU197" s="321"/>
      <c r="LDV197" s="321"/>
      <c r="LDW197" s="376"/>
      <c r="LDX197" s="319"/>
      <c r="LDY197" s="319"/>
      <c r="LDZ197" s="319"/>
      <c r="LEA197" s="333"/>
      <c r="LEB197" s="376"/>
      <c r="LEC197" s="376"/>
      <c r="LED197" s="376"/>
      <c r="LEE197" s="321"/>
      <c r="LEF197" s="321"/>
      <c r="LEG197" s="321"/>
      <c r="LEH197" s="376"/>
      <c r="LEI197" s="321"/>
      <c r="LEJ197" s="321"/>
      <c r="LEK197" s="321"/>
      <c r="LEL197" s="321"/>
      <c r="LEM197" s="376"/>
      <c r="LEN197" s="319"/>
      <c r="LEO197" s="319"/>
      <c r="LEP197" s="319"/>
      <c r="LEQ197" s="333"/>
      <c r="LER197" s="376"/>
      <c r="LES197" s="376"/>
      <c r="LET197" s="376"/>
      <c r="LEU197" s="321"/>
      <c r="LEV197" s="321"/>
      <c r="LEW197" s="321"/>
      <c r="LEX197" s="376"/>
      <c r="LEY197" s="321"/>
      <c r="LEZ197" s="321"/>
      <c r="LFA197" s="321"/>
      <c r="LFB197" s="321"/>
      <c r="LFC197" s="376"/>
      <c r="LFD197" s="319"/>
      <c r="LFE197" s="319"/>
      <c r="LFF197" s="319"/>
      <c r="LFG197" s="333"/>
      <c r="LFH197" s="376"/>
      <c r="LFI197" s="376"/>
      <c r="LFJ197" s="376"/>
      <c r="LFK197" s="321"/>
      <c r="LFL197" s="321"/>
      <c r="LFM197" s="321"/>
      <c r="LFN197" s="376"/>
      <c r="LFO197" s="321"/>
      <c r="LFP197" s="321"/>
      <c r="LFQ197" s="321"/>
      <c r="LFR197" s="321"/>
      <c r="LFS197" s="376"/>
      <c r="LFT197" s="319"/>
      <c r="LFU197" s="319"/>
      <c r="LFV197" s="319"/>
      <c r="LFW197" s="333"/>
      <c r="LFX197" s="376"/>
      <c r="LFY197" s="376"/>
      <c r="LFZ197" s="376"/>
      <c r="LGA197" s="321"/>
      <c r="LGB197" s="321"/>
      <c r="LGC197" s="321"/>
      <c r="LGD197" s="376"/>
      <c r="LGE197" s="321"/>
      <c r="LGF197" s="321"/>
      <c r="LGG197" s="321"/>
      <c r="LGH197" s="321"/>
      <c r="LGI197" s="376"/>
      <c r="LGJ197" s="319"/>
      <c r="LGK197" s="319"/>
      <c r="LGL197" s="319"/>
      <c r="LGM197" s="333"/>
      <c r="LGN197" s="376"/>
      <c r="LGO197" s="376"/>
      <c r="LGP197" s="376"/>
      <c r="LGQ197" s="321"/>
      <c r="LGR197" s="321"/>
      <c r="LGS197" s="321"/>
      <c r="LGT197" s="376"/>
      <c r="LGU197" s="321"/>
      <c r="LGV197" s="321"/>
      <c r="LGW197" s="321"/>
      <c r="LGX197" s="321"/>
      <c r="LGY197" s="376"/>
      <c r="LGZ197" s="319"/>
      <c r="LHA197" s="319"/>
      <c r="LHB197" s="319"/>
      <c r="LHC197" s="333"/>
      <c r="LHD197" s="376"/>
      <c r="LHE197" s="376"/>
      <c r="LHF197" s="376"/>
      <c r="LHG197" s="321"/>
      <c r="LHH197" s="321"/>
      <c r="LHI197" s="321"/>
      <c r="LHJ197" s="376"/>
      <c r="LHK197" s="321"/>
      <c r="LHL197" s="321"/>
      <c r="LHM197" s="321"/>
      <c r="LHN197" s="321"/>
      <c r="LHO197" s="376"/>
      <c r="LHP197" s="319"/>
      <c r="LHQ197" s="319"/>
      <c r="LHR197" s="319"/>
      <c r="LHS197" s="333"/>
      <c r="LHT197" s="376"/>
      <c r="LHU197" s="376"/>
      <c r="LHV197" s="376"/>
      <c r="LHW197" s="321"/>
      <c r="LHX197" s="321"/>
      <c r="LHY197" s="321"/>
      <c r="LHZ197" s="376"/>
      <c r="LIA197" s="321"/>
      <c r="LIB197" s="321"/>
      <c r="LIC197" s="321"/>
      <c r="LID197" s="321"/>
      <c r="LIE197" s="376"/>
      <c r="LIF197" s="319"/>
      <c r="LIG197" s="319"/>
      <c r="LIH197" s="319"/>
      <c r="LII197" s="333"/>
      <c r="LIJ197" s="376"/>
      <c r="LIK197" s="376"/>
      <c r="LIL197" s="376"/>
      <c r="LIM197" s="321"/>
      <c r="LIN197" s="321"/>
      <c r="LIO197" s="321"/>
      <c r="LIP197" s="376"/>
      <c r="LIQ197" s="321"/>
      <c r="LIR197" s="321"/>
      <c r="LIS197" s="321"/>
      <c r="LIT197" s="321"/>
      <c r="LIU197" s="376"/>
      <c r="LIV197" s="319"/>
      <c r="LIW197" s="319"/>
      <c r="LIX197" s="319"/>
      <c r="LIY197" s="333"/>
      <c r="LIZ197" s="376"/>
      <c r="LJA197" s="376"/>
      <c r="LJB197" s="376"/>
      <c r="LJC197" s="321"/>
      <c r="LJD197" s="321"/>
      <c r="LJE197" s="321"/>
      <c r="LJF197" s="376"/>
      <c r="LJG197" s="321"/>
      <c r="LJH197" s="321"/>
      <c r="LJI197" s="321"/>
      <c r="LJJ197" s="321"/>
      <c r="LJK197" s="376"/>
      <c r="LJL197" s="319"/>
      <c r="LJM197" s="319"/>
      <c r="LJN197" s="319"/>
      <c r="LJO197" s="333"/>
      <c r="LJP197" s="376"/>
      <c r="LJQ197" s="376"/>
      <c r="LJR197" s="376"/>
      <c r="LJS197" s="321"/>
      <c r="LJT197" s="321"/>
      <c r="LJU197" s="321"/>
      <c r="LJV197" s="376"/>
      <c r="LJW197" s="321"/>
      <c r="LJX197" s="321"/>
      <c r="LJY197" s="321"/>
      <c r="LJZ197" s="321"/>
      <c r="LKA197" s="376"/>
      <c r="LKB197" s="319"/>
      <c r="LKC197" s="319"/>
      <c r="LKD197" s="319"/>
      <c r="LKE197" s="333"/>
      <c r="LKF197" s="376"/>
      <c r="LKG197" s="376"/>
      <c r="LKH197" s="376"/>
      <c r="LKI197" s="321"/>
      <c r="LKJ197" s="321"/>
      <c r="LKK197" s="321"/>
      <c r="LKL197" s="376"/>
      <c r="LKM197" s="321"/>
      <c r="LKN197" s="321"/>
      <c r="LKO197" s="321"/>
      <c r="LKP197" s="321"/>
      <c r="LKQ197" s="376"/>
      <c r="LKR197" s="319"/>
      <c r="LKS197" s="319"/>
      <c r="LKT197" s="319"/>
      <c r="LKU197" s="333"/>
      <c r="LKV197" s="376"/>
      <c r="LKW197" s="376"/>
      <c r="LKX197" s="376"/>
      <c r="LKY197" s="321"/>
      <c r="LKZ197" s="321"/>
      <c r="LLA197" s="321"/>
      <c r="LLB197" s="376"/>
      <c r="LLC197" s="321"/>
      <c r="LLD197" s="321"/>
      <c r="LLE197" s="321"/>
      <c r="LLF197" s="321"/>
      <c r="LLG197" s="376"/>
      <c r="LLH197" s="319"/>
      <c r="LLI197" s="319"/>
      <c r="LLJ197" s="319"/>
      <c r="LLK197" s="333"/>
      <c r="LLL197" s="376"/>
      <c r="LLM197" s="376"/>
      <c r="LLN197" s="376"/>
      <c r="LLO197" s="321"/>
      <c r="LLP197" s="321"/>
      <c r="LLQ197" s="321"/>
      <c r="LLR197" s="376"/>
      <c r="LLS197" s="321"/>
      <c r="LLT197" s="321"/>
      <c r="LLU197" s="321"/>
      <c r="LLV197" s="321"/>
      <c r="LLW197" s="376"/>
      <c r="LLX197" s="319"/>
      <c r="LLY197" s="319"/>
      <c r="LLZ197" s="319"/>
      <c r="LMA197" s="333"/>
      <c r="LMB197" s="376"/>
      <c r="LMC197" s="376"/>
      <c r="LMD197" s="376"/>
      <c r="LME197" s="321"/>
      <c r="LMF197" s="321"/>
      <c r="LMG197" s="321"/>
      <c r="LMH197" s="376"/>
      <c r="LMI197" s="321"/>
      <c r="LMJ197" s="321"/>
      <c r="LMK197" s="321"/>
      <c r="LML197" s="321"/>
      <c r="LMM197" s="376"/>
      <c r="LMN197" s="319"/>
      <c r="LMO197" s="319"/>
      <c r="LMP197" s="319"/>
      <c r="LMQ197" s="333"/>
      <c r="LMR197" s="376"/>
      <c r="LMS197" s="376"/>
      <c r="LMT197" s="376"/>
      <c r="LMU197" s="321"/>
      <c r="LMV197" s="321"/>
      <c r="LMW197" s="321"/>
      <c r="LMX197" s="376"/>
      <c r="LMY197" s="321"/>
      <c r="LMZ197" s="321"/>
      <c r="LNA197" s="321"/>
      <c r="LNB197" s="321"/>
      <c r="LNC197" s="376"/>
      <c r="LND197" s="319"/>
      <c r="LNE197" s="319"/>
      <c r="LNF197" s="319"/>
      <c r="LNG197" s="333"/>
      <c r="LNH197" s="376"/>
      <c r="LNI197" s="376"/>
      <c r="LNJ197" s="376"/>
      <c r="LNK197" s="321"/>
      <c r="LNL197" s="321"/>
      <c r="LNM197" s="321"/>
      <c r="LNN197" s="376"/>
      <c r="LNO197" s="321"/>
      <c r="LNP197" s="321"/>
      <c r="LNQ197" s="321"/>
      <c r="LNR197" s="321"/>
      <c r="LNS197" s="376"/>
      <c r="LNT197" s="319"/>
      <c r="LNU197" s="319"/>
      <c r="LNV197" s="319"/>
      <c r="LNW197" s="333"/>
      <c r="LNX197" s="376"/>
      <c r="LNY197" s="376"/>
      <c r="LNZ197" s="376"/>
      <c r="LOA197" s="321"/>
      <c r="LOB197" s="321"/>
      <c r="LOC197" s="321"/>
      <c r="LOD197" s="376"/>
      <c r="LOE197" s="321"/>
      <c r="LOF197" s="321"/>
      <c r="LOG197" s="321"/>
      <c r="LOH197" s="321"/>
      <c r="LOI197" s="376"/>
      <c r="LOJ197" s="319"/>
      <c r="LOK197" s="319"/>
      <c r="LOL197" s="319"/>
      <c r="LOM197" s="333"/>
      <c r="LON197" s="376"/>
      <c r="LOO197" s="376"/>
      <c r="LOP197" s="376"/>
      <c r="LOQ197" s="321"/>
      <c r="LOR197" s="321"/>
      <c r="LOS197" s="321"/>
      <c r="LOT197" s="376"/>
      <c r="LOU197" s="321"/>
      <c r="LOV197" s="321"/>
      <c r="LOW197" s="321"/>
      <c r="LOX197" s="321"/>
      <c r="LOY197" s="376"/>
      <c r="LOZ197" s="319"/>
      <c r="LPA197" s="319"/>
      <c r="LPB197" s="319"/>
      <c r="LPC197" s="333"/>
      <c r="LPD197" s="376"/>
      <c r="LPE197" s="376"/>
      <c r="LPF197" s="376"/>
      <c r="LPG197" s="321"/>
      <c r="LPH197" s="321"/>
      <c r="LPI197" s="321"/>
      <c r="LPJ197" s="376"/>
      <c r="LPK197" s="321"/>
      <c r="LPL197" s="321"/>
      <c r="LPM197" s="321"/>
      <c r="LPN197" s="321"/>
      <c r="LPO197" s="376"/>
      <c r="LPP197" s="319"/>
      <c r="LPQ197" s="319"/>
      <c r="LPR197" s="319"/>
      <c r="LPS197" s="333"/>
      <c r="LPT197" s="376"/>
      <c r="LPU197" s="376"/>
      <c r="LPV197" s="376"/>
      <c r="LPW197" s="321"/>
      <c r="LPX197" s="321"/>
      <c r="LPY197" s="321"/>
      <c r="LPZ197" s="376"/>
      <c r="LQA197" s="321"/>
      <c r="LQB197" s="321"/>
      <c r="LQC197" s="321"/>
      <c r="LQD197" s="321"/>
      <c r="LQE197" s="376"/>
      <c r="LQF197" s="319"/>
      <c r="LQG197" s="319"/>
      <c r="LQH197" s="319"/>
      <c r="LQI197" s="333"/>
      <c r="LQJ197" s="376"/>
      <c r="LQK197" s="376"/>
      <c r="LQL197" s="376"/>
      <c r="LQM197" s="321"/>
      <c r="LQN197" s="321"/>
      <c r="LQO197" s="321"/>
      <c r="LQP197" s="376"/>
      <c r="LQQ197" s="321"/>
      <c r="LQR197" s="321"/>
      <c r="LQS197" s="321"/>
      <c r="LQT197" s="321"/>
      <c r="LQU197" s="376"/>
      <c r="LQV197" s="319"/>
      <c r="LQW197" s="319"/>
      <c r="LQX197" s="319"/>
      <c r="LQY197" s="333"/>
      <c r="LQZ197" s="376"/>
      <c r="LRA197" s="376"/>
      <c r="LRB197" s="376"/>
      <c r="LRC197" s="321"/>
      <c r="LRD197" s="321"/>
      <c r="LRE197" s="321"/>
      <c r="LRF197" s="376"/>
      <c r="LRG197" s="321"/>
      <c r="LRH197" s="321"/>
      <c r="LRI197" s="321"/>
      <c r="LRJ197" s="321"/>
      <c r="LRK197" s="376"/>
      <c r="LRL197" s="319"/>
      <c r="LRM197" s="319"/>
      <c r="LRN197" s="319"/>
      <c r="LRO197" s="333"/>
      <c r="LRP197" s="376"/>
      <c r="LRQ197" s="376"/>
      <c r="LRR197" s="376"/>
      <c r="LRS197" s="321"/>
      <c r="LRT197" s="321"/>
      <c r="LRU197" s="321"/>
      <c r="LRV197" s="376"/>
      <c r="LRW197" s="321"/>
      <c r="LRX197" s="321"/>
      <c r="LRY197" s="321"/>
      <c r="LRZ197" s="321"/>
      <c r="LSA197" s="376"/>
      <c r="LSB197" s="319"/>
      <c r="LSC197" s="319"/>
      <c r="LSD197" s="319"/>
      <c r="LSE197" s="333"/>
      <c r="LSF197" s="376"/>
      <c r="LSG197" s="376"/>
      <c r="LSH197" s="376"/>
      <c r="LSI197" s="321"/>
      <c r="LSJ197" s="321"/>
      <c r="LSK197" s="321"/>
      <c r="LSL197" s="376"/>
      <c r="LSM197" s="321"/>
      <c r="LSN197" s="321"/>
      <c r="LSO197" s="321"/>
      <c r="LSP197" s="321"/>
      <c r="LSQ197" s="376"/>
      <c r="LSR197" s="319"/>
      <c r="LSS197" s="319"/>
      <c r="LST197" s="319"/>
      <c r="LSU197" s="333"/>
      <c r="LSV197" s="376"/>
      <c r="LSW197" s="376"/>
      <c r="LSX197" s="376"/>
      <c r="LSY197" s="321"/>
      <c r="LSZ197" s="321"/>
      <c r="LTA197" s="321"/>
      <c r="LTB197" s="376"/>
      <c r="LTC197" s="321"/>
      <c r="LTD197" s="321"/>
      <c r="LTE197" s="321"/>
      <c r="LTF197" s="321"/>
      <c r="LTG197" s="376"/>
      <c r="LTH197" s="319"/>
      <c r="LTI197" s="319"/>
      <c r="LTJ197" s="319"/>
      <c r="LTK197" s="333"/>
      <c r="LTL197" s="376"/>
      <c r="LTM197" s="376"/>
      <c r="LTN197" s="376"/>
      <c r="LTO197" s="321"/>
      <c r="LTP197" s="321"/>
      <c r="LTQ197" s="321"/>
      <c r="LTR197" s="376"/>
      <c r="LTS197" s="321"/>
      <c r="LTT197" s="321"/>
      <c r="LTU197" s="321"/>
      <c r="LTV197" s="321"/>
      <c r="LTW197" s="376"/>
      <c r="LTX197" s="319"/>
      <c r="LTY197" s="319"/>
      <c r="LTZ197" s="319"/>
      <c r="LUA197" s="333"/>
      <c r="LUB197" s="376"/>
      <c r="LUC197" s="376"/>
      <c r="LUD197" s="376"/>
      <c r="LUE197" s="321"/>
      <c r="LUF197" s="321"/>
      <c r="LUG197" s="321"/>
      <c r="LUH197" s="376"/>
      <c r="LUI197" s="321"/>
      <c r="LUJ197" s="321"/>
      <c r="LUK197" s="321"/>
      <c r="LUL197" s="321"/>
      <c r="LUM197" s="376"/>
      <c r="LUN197" s="319"/>
      <c r="LUO197" s="319"/>
      <c r="LUP197" s="319"/>
      <c r="LUQ197" s="333"/>
      <c r="LUR197" s="376"/>
      <c r="LUS197" s="376"/>
      <c r="LUT197" s="376"/>
      <c r="LUU197" s="321"/>
      <c r="LUV197" s="321"/>
      <c r="LUW197" s="321"/>
      <c r="LUX197" s="376"/>
      <c r="LUY197" s="321"/>
      <c r="LUZ197" s="321"/>
      <c r="LVA197" s="321"/>
      <c r="LVB197" s="321"/>
      <c r="LVC197" s="376"/>
      <c r="LVD197" s="319"/>
      <c r="LVE197" s="319"/>
      <c r="LVF197" s="319"/>
      <c r="LVG197" s="333"/>
      <c r="LVH197" s="376"/>
      <c r="LVI197" s="376"/>
      <c r="LVJ197" s="376"/>
      <c r="LVK197" s="321"/>
      <c r="LVL197" s="321"/>
      <c r="LVM197" s="321"/>
      <c r="LVN197" s="376"/>
      <c r="LVO197" s="321"/>
      <c r="LVP197" s="321"/>
      <c r="LVQ197" s="321"/>
      <c r="LVR197" s="321"/>
      <c r="LVS197" s="376"/>
      <c r="LVT197" s="319"/>
      <c r="LVU197" s="319"/>
      <c r="LVV197" s="319"/>
      <c r="LVW197" s="333"/>
      <c r="LVX197" s="376"/>
      <c r="LVY197" s="376"/>
      <c r="LVZ197" s="376"/>
      <c r="LWA197" s="321"/>
      <c r="LWB197" s="321"/>
      <c r="LWC197" s="321"/>
      <c r="LWD197" s="376"/>
      <c r="LWE197" s="321"/>
      <c r="LWF197" s="321"/>
      <c r="LWG197" s="321"/>
      <c r="LWH197" s="321"/>
      <c r="LWI197" s="376"/>
      <c r="LWJ197" s="319"/>
      <c r="LWK197" s="319"/>
      <c r="LWL197" s="319"/>
      <c r="LWM197" s="333"/>
      <c r="LWN197" s="376"/>
      <c r="LWO197" s="376"/>
      <c r="LWP197" s="376"/>
      <c r="LWQ197" s="321"/>
      <c r="LWR197" s="321"/>
      <c r="LWS197" s="321"/>
      <c r="LWT197" s="376"/>
      <c r="LWU197" s="321"/>
      <c r="LWV197" s="321"/>
      <c r="LWW197" s="321"/>
      <c r="LWX197" s="321"/>
      <c r="LWY197" s="376"/>
      <c r="LWZ197" s="319"/>
      <c r="LXA197" s="319"/>
      <c r="LXB197" s="319"/>
      <c r="LXC197" s="333"/>
      <c r="LXD197" s="376"/>
      <c r="LXE197" s="376"/>
      <c r="LXF197" s="376"/>
      <c r="LXG197" s="321"/>
      <c r="LXH197" s="321"/>
      <c r="LXI197" s="321"/>
      <c r="LXJ197" s="376"/>
      <c r="LXK197" s="321"/>
      <c r="LXL197" s="321"/>
      <c r="LXM197" s="321"/>
      <c r="LXN197" s="321"/>
      <c r="LXO197" s="376"/>
      <c r="LXP197" s="319"/>
      <c r="LXQ197" s="319"/>
      <c r="LXR197" s="319"/>
      <c r="LXS197" s="333"/>
      <c r="LXT197" s="376"/>
      <c r="LXU197" s="376"/>
      <c r="LXV197" s="376"/>
      <c r="LXW197" s="321"/>
      <c r="LXX197" s="321"/>
      <c r="LXY197" s="321"/>
      <c r="LXZ197" s="376"/>
      <c r="LYA197" s="321"/>
      <c r="LYB197" s="321"/>
      <c r="LYC197" s="321"/>
      <c r="LYD197" s="321"/>
      <c r="LYE197" s="376"/>
      <c r="LYF197" s="319"/>
      <c r="LYG197" s="319"/>
      <c r="LYH197" s="319"/>
      <c r="LYI197" s="333"/>
      <c r="LYJ197" s="376"/>
      <c r="LYK197" s="376"/>
      <c r="LYL197" s="376"/>
      <c r="LYM197" s="321"/>
      <c r="LYN197" s="321"/>
      <c r="LYO197" s="321"/>
      <c r="LYP197" s="376"/>
      <c r="LYQ197" s="321"/>
      <c r="LYR197" s="321"/>
      <c r="LYS197" s="321"/>
      <c r="LYT197" s="321"/>
      <c r="LYU197" s="376"/>
      <c r="LYV197" s="319"/>
      <c r="LYW197" s="319"/>
      <c r="LYX197" s="319"/>
      <c r="LYY197" s="333"/>
      <c r="LYZ197" s="376"/>
      <c r="LZA197" s="376"/>
      <c r="LZB197" s="376"/>
      <c r="LZC197" s="321"/>
      <c r="LZD197" s="321"/>
      <c r="LZE197" s="321"/>
      <c r="LZF197" s="376"/>
      <c r="LZG197" s="321"/>
      <c r="LZH197" s="321"/>
      <c r="LZI197" s="321"/>
      <c r="LZJ197" s="321"/>
      <c r="LZK197" s="376"/>
      <c r="LZL197" s="319"/>
      <c r="LZM197" s="319"/>
      <c r="LZN197" s="319"/>
      <c r="LZO197" s="333"/>
      <c r="LZP197" s="376"/>
      <c r="LZQ197" s="376"/>
      <c r="LZR197" s="376"/>
      <c r="LZS197" s="321"/>
      <c r="LZT197" s="321"/>
      <c r="LZU197" s="321"/>
      <c r="LZV197" s="376"/>
      <c r="LZW197" s="321"/>
      <c r="LZX197" s="321"/>
      <c r="LZY197" s="321"/>
      <c r="LZZ197" s="321"/>
      <c r="MAA197" s="376"/>
      <c r="MAB197" s="319"/>
      <c r="MAC197" s="319"/>
      <c r="MAD197" s="319"/>
      <c r="MAE197" s="333"/>
      <c r="MAF197" s="376"/>
      <c r="MAG197" s="376"/>
      <c r="MAH197" s="376"/>
      <c r="MAI197" s="321"/>
      <c r="MAJ197" s="321"/>
      <c r="MAK197" s="321"/>
      <c r="MAL197" s="376"/>
      <c r="MAM197" s="321"/>
      <c r="MAN197" s="321"/>
      <c r="MAO197" s="321"/>
      <c r="MAP197" s="321"/>
      <c r="MAQ197" s="376"/>
      <c r="MAR197" s="319"/>
      <c r="MAS197" s="319"/>
      <c r="MAT197" s="319"/>
      <c r="MAU197" s="333"/>
      <c r="MAV197" s="376"/>
      <c r="MAW197" s="376"/>
      <c r="MAX197" s="376"/>
      <c r="MAY197" s="321"/>
      <c r="MAZ197" s="321"/>
      <c r="MBA197" s="321"/>
      <c r="MBB197" s="376"/>
      <c r="MBC197" s="321"/>
      <c r="MBD197" s="321"/>
      <c r="MBE197" s="321"/>
      <c r="MBF197" s="321"/>
      <c r="MBG197" s="376"/>
      <c r="MBH197" s="319"/>
      <c r="MBI197" s="319"/>
      <c r="MBJ197" s="319"/>
      <c r="MBK197" s="333"/>
      <c r="MBL197" s="376"/>
      <c r="MBM197" s="376"/>
      <c r="MBN197" s="376"/>
      <c r="MBO197" s="321"/>
      <c r="MBP197" s="321"/>
      <c r="MBQ197" s="321"/>
      <c r="MBR197" s="376"/>
      <c r="MBS197" s="321"/>
      <c r="MBT197" s="321"/>
      <c r="MBU197" s="321"/>
      <c r="MBV197" s="321"/>
      <c r="MBW197" s="376"/>
      <c r="MBX197" s="319"/>
      <c r="MBY197" s="319"/>
      <c r="MBZ197" s="319"/>
      <c r="MCA197" s="333"/>
      <c r="MCB197" s="376"/>
      <c r="MCC197" s="376"/>
      <c r="MCD197" s="376"/>
      <c r="MCE197" s="321"/>
      <c r="MCF197" s="321"/>
      <c r="MCG197" s="321"/>
      <c r="MCH197" s="376"/>
      <c r="MCI197" s="321"/>
      <c r="MCJ197" s="321"/>
      <c r="MCK197" s="321"/>
      <c r="MCL197" s="321"/>
      <c r="MCM197" s="376"/>
      <c r="MCN197" s="319"/>
      <c r="MCO197" s="319"/>
      <c r="MCP197" s="319"/>
      <c r="MCQ197" s="333"/>
      <c r="MCR197" s="376"/>
      <c r="MCS197" s="376"/>
      <c r="MCT197" s="376"/>
      <c r="MCU197" s="321"/>
      <c r="MCV197" s="321"/>
      <c r="MCW197" s="321"/>
      <c r="MCX197" s="376"/>
      <c r="MCY197" s="321"/>
      <c r="MCZ197" s="321"/>
      <c r="MDA197" s="321"/>
      <c r="MDB197" s="321"/>
      <c r="MDC197" s="376"/>
      <c r="MDD197" s="319"/>
      <c r="MDE197" s="319"/>
      <c r="MDF197" s="319"/>
      <c r="MDG197" s="333"/>
      <c r="MDH197" s="376"/>
      <c r="MDI197" s="376"/>
      <c r="MDJ197" s="376"/>
      <c r="MDK197" s="321"/>
      <c r="MDL197" s="321"/>
      <c r="MDM197" s="321"/>
      <c r="MDN197" s="376"/>
      <c r="MDO197" s="321"/>
      <c r="MDP197" s="321"/>
      <c r="MDQ197" s="321"/>
      <c r="MDR197" s="321"/>
      <c r="MDS197" s="376"/>
      <c r="MDT197" s="319"/>
      <c r="MDU197" s="319"/>
      <c r="MDV197" s="319"/>
      <c r="MDW197" s="333"/>
      <c r="MDX197" s="376"/>
      <c r="MDY197" s="376"/>
      <c r="MDZ197" s="376"/>
      <c r="MEA197" s="321"/>
      <c r="MEB197" s="321"/>
      <c r="MEC197" s="321"/>
      <c r="MED197" s="376"/>
      <c r="MEE197" s="321"/>
      <c r="MEF197" s="321"/>
      <c r="MEG197" s="321"/>
      <c r="MEH197" s="321"/>
      <c r="MEI197" s="376"/>
      <c r="MEJ197" s="319"/>
      <c r="MEK197" s="319"/>
      <c r="MEL197" s="319"/>
      <c r="MEM197" s="333"/>
      <c r="MEN197" s="376"/>
      <c r="MEO197" s="376"/>
      <c r="MEP197" s="376"/>
      <c r="MEQ197" s="321"/>
      <c r="MER197" s="321"/>
      <c r="MES197" s="321"/>
      <c r="MET197" s="376"/>
      <c r="MEU197" s="321"/>
      <c r="MEV197" s="321"/>
      <c r="MEW197" s="321"/>
      <c r="MEX197" s="321"/>
      <c r="MEY197" s="376"/>
      <c r="MEZ197" s="319"/>
      <c r="MFA197" s="319"/>
      <c r="MFB197" s="319"/>
      <c r="MFC197" s="333"/>
      <c r="MFD197" s="376"/>
      <c r="MFE197" s="376"/>
      <c r="MFF197" s="376"/>
      <c r="MFG197" s="321"/>
      <c r="MFH197" s="321"/>
      <c r="MFI197" s="321"/>
      <c r="MFJ197" s="376"/>
      <c r="MFK197" s="321"/>
      <c r="MFL197" s="321"/>
      <c r="MFM197" s="321"/>
      <c r="MFN197" s="321"/>
      <c r="MFO197" s="376"/>
      <c r="MFP197" s="319"/>
      <c r="MFQ197" s="319"/>
      <c r="MFR197" s="319"/>
      <c r="MFS197" s="333"/>
      <c r="MFT197" s="376"/>
      <c r="MFU197" s="376"/>
      <c r="MFV197" s="376"/>
      <c r="MFW197" s="321"/>
      <c r="MFX197" s="321"/>
      <c r="MFY197" s="321"/>
      <c r="MFZ197" s="376"/>
      <c r="MGA197" s="321"/>
      <c r="MGB197" s="321"/>
      <c r="MGC197" s="321"/>
      <c r="MGD197" s="321"/>
      <c r="MGE197" s="376"/>
      <c r="MGF197" s="319"/>
      <c r="MGG197" s="319"/>
      <c r="MGH197" s="319"/>
      <c r="MGI197" s="333"/>
      <c r="MGJ197" s="376"/>
      <c r="MGK197" s="376"/>
      <c r="MGL197" s="376"/>
      <c r="MGM197" s="321"/>
      <c r="MGN197" s="321"/>
      <c r="MGO197" s="321"/>
      <c r="MGP197" s="376"/>
      <c r="MGQ197" s="321"/>
      <c r="MGR197" s="321"/>
      <c r="MGS197" s="321"/>
      <c r="MGT197" s="321"/>
      <c r="MGU197" s="376"/>
      <c r="MGV197" s="319"/>
      <c r="MGW197" s="319"/>
      <c r="MGX197" s="319"/>
      <c r="MGY197" s="333"/>
      <c r="MGZ197" s="376"/>
      <c r="MHA197" s="376"/>
      <c r="MHB197" s="376"/>
      <c r="MHC197" s="321"/>
      <c r="MHD197" s="321"/>
      <c r="MHE197" s="321"/>
      <c r="MHF197" s="376"/>
      <c r="MHG197" s="321"/>
      <c r="MHH197" s="321"/>
      <c r="MHI197" s="321"/>
      <c r="MHJ197" s="321"/>
      <c r="MHK197" s="376"/>
      <c r="MHL197" s="319"/>
      <c r="MHM197" s="319"/>
      <c r="MHN197" s="319"/>
      <c r="MHO197" s="333"/>
      <c r="MHP197" s="376"/>
      <c r="MHQ197" s="376"/>
      <c r="MHR197" s="376"/>
      <c r="MHS197" s="321"/>
      <c r="MHT197" s="321"/>
      <c r="MHU197" s="321"/>
      <c r="MHV197" s="376"/>
      <c r="MHW197" s="321"/>
      <c r="MHX197" s="321"/>
      <c r="MHY197" s="321"/>
      <c r="MHZ197" s="321"/>
      <c r="MIA197" s="376"/>
      <c r="MIB197" s="319"/>
      <c r="MIC197" s="319"/>
      <c r="MID197" s="319"/>
      <c r="MIE197" s="333"/>
      <c r="MIF197" s="376"/>
      <c r="MIG197" s="376"/>
      <c r="MIH197" s="376"/>
      <c r="MII197" s="321"/>
      <c r="MIJ197" s="321"/>
      <c r="MIK197" s="321"/>
      <c r="MIL197" s="376"/>
      <c r="MIM197" s="321"/>
      <c r="MIN197" s="321"/>
      <c r="MIO197" s="321"/>
      <c r="MIP197" s="321"/>
      <c r="MIQ197" s="376"/>
      <c r="MIR197" s="319"/>
      <c r="MIS197" s="319"/>
      <c r="MIT197" s="319"/>
      <c r="MIU197" s="333"/>
      <c r="MIV197" s="376"/>
      <c r="MIW197" s="376"/>
      <c r="MIX197" s="376"/>
      <c r="MIY197" s="321"/>
      <c r="MIZ197" s="321"/>
      <c r="MJA197" s="321"/>
      <c r="MJB197" s="376"/>
      <c r="MJC197" s="321"/>
      <c r="MJD197" s="321"/>
      <c r="MJE197" s="321"/>
      <c r="MJF197" s="321"/>
      <c r="MJG197" s="376"/>
      <c r="MJH197" s="319"/>
      <c r="MJI197" s="319"/>
      <c r="MJJ197" s="319"/>
      <c r="MJK197" s="333"/>
      <c r="MJL197" s="376"/>
      <c r="MJM197" s="376"/>
      <c r="MJN197" s="376"/>
      <c r="MJO197" s="321"/>
      <c r="MJP197" s="321"/>
      <c r="MJQ197" s="321"/>
      <c r="MJR197" s="376"/>
      <c r="MJS197" s="321"/>
      <c r="MJT197" s="321"/>
      <c r="MJU197" s="321"/>
      <c r="MJV197" s="321"/>
      <c r="MJW197" s="376"/>
      <c r="MJX197" s="319"/>
      <c r="MJY197" s="319"/>
      <c r="MJZ197" s="319"/>
      <c r="MKA197" s="333"/>
      <c r="MKB197" s="376"/>
      <c r="MKC197" s="376"/>
      <c r="MKD197" s="376"/>
      <c r="MKE197" s="321"/>
      <c r="MKF197" s="321"/>
      <c r="MKG197" s="321"/>
      <c r="MKH197" s="376"/>
      <c r="MKI197" s="321"/>
      <c r="MKJ197" s="321"/>
      <c r="MKK197" s="321"/>
      <c r="MKL197" s="321"/>
      <c r="MKM197" s="376"/>
      <c r="MKN197" s="319"/>
      <c r="MKO197" s="319"/>
      <c r="MKP197" s="319"/>
      <c r="MKQ197" s="333"/>
      <c r="MKR197" s="376"/>
      <c r="MKS197" s="376"/>
      <c r="MKT197" s="376"/>
      <c r="MKU197" s="321"/>
      <c r="MKV197" s="321"/>
      <c r="MKW197" s="321"/>
      <c r="MKX197" s="376"/>
      <c r="MKY197" s="321"/>
      <c r="MKZ197" s="321"/>
      <c r="MLA197" s="321"/>
      <c r="MLB197" s="321"/>
      <c r="MLC197" s="376"/>
      <c r="MLD197" s="319"/>
      <c r="MLE197" s="319"/>
      <c r="MLF197" s="319"/>
      <c r="MLG197" s="333"/>
      <c r="MLH197" s="376"/>
      <c r="MLI197" s="376"/>
      <c r="MLJ197" s="376"/>
      <c r="MLK197" s="321"/>
      <c r="MLL197" s="321"/>
      <c r="MLM197" s="321"/>
      <c r="MLN197" s="376"/>
      <c r="MLO197" s="321"/>
      <c r="MLP197" s="321"/>
      <c r="MLQ197" s="321"/>
      <c r="MLR197" s="321"/>
      <c r="MLS197" s="376"/>
      <c r="MLT197" s="319"/>
      <c r="MLU197" s="319"/>
      <c r="MLV197" s="319"/>
      <c r="MLW197" s="333"/>
      <c r="MLX197" s="376"/>
      <c r="MLY197" s="376"/>
      <c r="MLZ197" s="376"/>
      <c r="MMA197" s="321"/>
      <c r="MMB197" s="321"/>
      <c r="MMC197" s="321"/>
      <c r="MMD197" s="376"/>
      <c r="MME197" s="321"/>
      <c r="MMF197" s="321"/>
      <c r="MMG197" s="321"/>
      <c r="MMH197" s="321"/>
      <c r="MMI197" s="376"/>
      <c r="MMJ197" s="319"/>
      <c r="MMK197" s="319"/>
      <c r="MML197" s="319"/>
      <c r="MMM197" s="333"/>
      <c r="MMN197" s="376"/>
      <c r="MMO197" s="376"/>
      <c r="MMP197" s="376"/>
      <c r="MMQ197" s="321"/>
      <c r="MMR197" s="321"/>
      <c r="MMS197" s="321"/>
      <c r="MMT197" s="376"/>
      <c r="MMU197" s="321"/>
      <c r="MMV197" s="321"/>
      <c r="MMW197" s="321"/>
      <c r="MMX197" s="321"/>
      <c r="MMY197" s="376"/>
      <c r="MMZ197" s="319"/>
      <c r="MNA197" s="319"/>
      <c r="MNB197" s="319"/>
      <c r="MNC197" s="333"/>
      <c r="MND197" s="376"/>
      <c r="MNE197" s="376"/>
      <c r="MNF197" s="376"/>
      <c r="MNG197" s="321"/>
      <c r="MNH197" s="321"/>
      <c r="MNI197" s="321"/>
      <c r="MNJ197" s="376"/>
      <c r="MNK197" s="321"/>
      <c r="MNL197" s="321"/>
      <c r="MNM197" s="321"/>
      <c r="MNN197" s="321"/>
      <c r="MNO197" s="376"/>
      <c r="MNP197" s="319"/>
      <c r="MNQ197" s="319"/>
      <c r="MNR197" s="319"/>
      <c r="MNS197" s="333"/>
      <c r="MNT197" s="376"/>
      <c r="MNU197" s="376"/>
      <c r="MNV197" s="376"/>
      <c r="MNW197" s="321"/>
      <c r="MNX197" s="321"/>
      <c r="MNY197" s="321"/>
      <c r="MNZ197" s="376"/>
      <c r="MOA197" s="321"/>
      <c r="MOB197" s="321"/>
      <c r="MOC197" s="321"/>
      <c r="MOD197" s="321"/>
      <c r="MOE197" s="376"/>
      <c r="MOF197" s="319"/>
      <c r="MOG197" s="319"/>
      <c r="MOH197" s="319"/>
      <c r="MOI197" s="333"/>
      <c r="MOJ197" s="376"/>
      <c r="MOK197" s="376"/>
      <c r="MOL197" s="376"/>
      <c r="MOM197" s="321"/>
      <c r="MON197" s="321"/>
      <c r="MOO197" s="321"/>
      <c r="MOP197" s="376"/>
      <c r="MOQ197" s="321"/>
      <c r="MOR197" s="321"/>
      <c r="MOS197" s="321"/>
      <c r="MOT197" s="321"/>
      <c r="MOU197" s="376"/>
      <c r="MOV197" s="319"/>
      <c r="MOW197" s="319"/>
      <c r="MOX197" s="319"/>
      <c r="MOY197" s="333"/>
      <c r="MOZ197" s="376"/>
      <c r="MPA197" s="376"/>
      <c r="MPB197" s="376"/>
      <c r="MPC197" s="321"/>
      <c r="MPD197" s="321"/>
      <c r="MPE197" s="321"/>
      <c r="MPF197" s="376"/>
      <c r="MPG197" s="321"/>
      <c r="MPH197" s="321"/>
      <c r="MPI197" s="321"/>
      <c r="MPJ197" s="321"/>
      <c r="MPK197" s="376"/>
      <c r="MPL197" s="319"/>
      <c r="MPM197" s="319"/>
      <c r="MPN197" s="319"/>
      <c r="MPO197" s="333"/>
      <c r="MPP197" s="376"/>
      <c r="MPQ197" s="376"/>
      <c r="MPR197" s="376"/>
      <c r="MPS197" s="321"/>
      <c r="MPT197" s="321"/>
      <c r="MPU197" s="321"/>
      <c r="MPV197" s="376"/>
      <c r="MPW197" s="321"/>
      <c r="MPX197" s="321"/>
      <c r="MPY197" s="321"/>
      <c r="MPZ197" s="321"/>
      <c r="MQA197" s="376"/>
      <c r="MQB197" s="319"/>
      <c r="MQC197" s="319"/>
      <c r="MQD197" s="319"/>
      <c r="MQE197" s="333"/>
      <c r="MQF197" s="376"/>
      <c r="MQG197" s="376"/>
      <c r="MQH197" s="376"/>
      <c r="MQI197" s="321"/>
      <c r="MQJ197" s="321"/>
      <c r="MQK197" s="321"/>
      <c r="MQL197" s="376"/>
      <c r="MQM197" s="321"/>
      <c r="MQN197" s="321"/>
      <c r="MQO197" s="321"/>
      <c r="MQP197" s="321"/>
      <c r="MQQ197" s="376"/>
      <c r="MQR197" s="319"/>
      <c r="MQS197" s="319"/>
      <c r="MQT197" s="319"/>
      <c r="MQU197" s="333"/>
      <c r="MQV197" s="376"/>
      <c r="MQW197" s="376"/>
      <c r="MQX197" s="376"/>
      <c r="MQY197" s="321"/>
      <c r="MQZ197" s="321"/>
      <c r="MRA197" s="321"/>
      <c r="MRB197" s="376"/>
      <c r="MRC197" s="321"/>
      <c r="MRD197" s="321"/>
      <c r="MRE197" s="321"/>
      <c r="MRF197" s="321"/>
      <c r="MRG197" s="376"/>
      <c r="MRH197" s="319"/>
      <c r="MRI197" s="319"/>
      <c r="MRJ197" s="319"/>
      <c r="MRK197" s="333"/>
      <c r="MRL197" s="376"/>
      <c r="MRM197" s="376"/>
      <c r="MRN197" s="376"/>
      <c r="MRO197" s="321"/>
      <c r="MRP197" s="321"/>
      <c r="MRQ197" s="321"/>
      <c r="MRR197" s="376"/>
      <c r="MRS197" s="321"/>
      <c r="MRT197" s="321"/>
      <c r="MRU197" s="321"/>
      <c r="MRV197" s="321"/>
      <c r="MRW197" s="376"/>
      <c r="MRX197" s="319"/>
      <c r="MRY197" s="319"/>
      <c r="MRZ197" s="319"/>
      <c r="MSA197" s="333"/>
      <c r="MSB197" s="376"/>
      <c r="MSC197" s="376"/>
      <c r="MSD197" s="376"/>
      <c r="MSE197" s="321"/>
      <c r="MSF197" s="321"/>
      <c r="MSG197" s="321"/>
      <c r="MSH197" s="376"/>
      <c r="MSI197" s="321"/>
      <c r="MSJ197" s="321"/>
      <c r="MSK197" s="321"/>
      <c r="MSL197" s="321"/>
      <c r="MSM197" s="376"/>
      <c r="MSN197" s="319"/>
      <c r="MSO197" s="319"/>
      <c r="MSP197" s="319"/>
      <c r="MSQ197" s="333"/>
      <c r="MSR197" s="376"/>
      <c r="MSS197" s="376"/>
      <c r="MST197" s="376"/>
      <c r="MSU197" s="321"/>
      <c r="MSV197" s="321"/>
      <c r="MSW197" s="321"/>
      <c r="MSX197" s="376"/>
      <c r="MSY197" s="321"/>
      <c r="MSZ197" s="321"/>
      <c r="MTA197" s="321"/>
      <c r="MTB197" s="321"/>
      <c r="MTC197" s="376"/>
      <c r="MTD197" s="319"/>
      <c r="MTE197" s="319"/>
      <c r="MTF197" s="319"/>
      <c r="MTG197" s="333"/>
      <c r="MTH197" s="376"/>
      <c r="MTI197" s="376"/>
      <c r="MTJ197" s="376"/>
      <c r="MTK197" s="321"/>
      <c r="MTL197" s="321"/>
      <c r="MTM197" s="321"/>
      <c r="MTN197" s="376"/>
      <c r="MTO197" s="321"/>
      <c r="MTP197" s="321"/>
      <c r="MTQ197" s="321"/>
      <c r="MTR197" s="321"/>
      <c r="MTS197" s="376"/>
      <c r="MTT197" s="319"/>
      <c r="MTU197" s="319"/>
      <c r="MTV197" s="319"/>
      <c r="MTW197" s="333"/>
      <c r="MTX197" s="376"/>
      <c r="MTY197" s="376"/>
      <c r="MTZ197" s="376"/>
      <c r="MUA197" s="321"/>
      <c r="MUB197" s="321"/>
      <c r="MUC197" s="321"/>
      <c r="MUD197" s="376"/>
      <c r="MUE197" s="321"/>
      <c r="MUF197" s="321"/>
      <c r="MUG197" s="321"/>
      <c r="MUH197" s="321"/>
      <c r="MUI197" s="376"/>
      <c r="MUJ197" s="319"/>
      <c r="MUK197" s="319"/>
      <c r="MUL197" s="319"/>
      <c r="MUM197" s="333"/>
      <c r="MUN197" s="376"/>
      <c r="MUO197" s="376"/>
      <c r="MUP197" s="376"/>
      <c r="MUQ197" s="321"/>
      <c r="MUR197" s="321"/>
      <c r="MUS197" s="321"/>
      <c r="MUT197" s="376"/>
      <c r="MUU197" s="321"/>
      <c r="MUV197" s="321"/>
      <c r="MUW197" s="321"/>
      <c r="MUX197" s="321"/>
      <c r="MUY197" s="376"/>
      <c r="MUZ197" s="319"/>
      <c r="MVA197" s="319"/>
      <c r="MVB197" s="319"/>
      <c r="MVC197" s="333"/>
      <c r="MVD197" s="376"/>
      <c r="MVE197" s="376"/>
      <c r="MVF197" s="376"/>
      <c r="MVG197" s="321"/>
      <c r="MVH197" s="321"/>
      <c r="MVI197" s="321"/>
      <c r="MVJ197" s="376"/>
      <c r="MVK197" s="321"/>
      <c r="MVL197" s="321"/>
      <c r="MVM197" s="321"/>
      <c r="MVN197" s="321"/>
      <c r="MVO197" s="376"/>
      <c r="MVP197" s="319"/>
      <c r="MVQ197" s="319"/>
      <c r="MVR197" s="319"/>
      <c r="MVS197" s="333"/>
      <c r="MVT197" s="376"/>
      <c r="MVU197" s="376"/>
      <c r="MVV197" s="376"/>
      <c r="MVW197" s="321"/>
      <c r="MVX197" s="321"/>
      <c r="MVY197" s="321"/>
      <c r="MVZ197" s="376"/>
      <c r="MWA197" s="321"/>
      <c r="MWB197" s="321"/>
      <c r="MWC197" s="321"/>
      <c r="MWD197" s="321"/>
      <c r="MWE197" s="376"/>
      <c r="MWF197" s="319"/>
      <c r="MWG197" s="319"/>
      <c r="MWH197" s="319"/>
      <c r="MWI197" s="333"/>
      <c r="MWJ197" s="376"/>
      <c r="MWK197" s="376"/>
      <c r="MWL197" s="376"/>
      <c r="MWM197" s="321"/>
      <c r="MWN197" s="321"/>
      <c r="MWO197" s="321"/>
      <c r="MWP197" s="376"/>
      <c r="MWQ197" s="321"/>
      <c r="MWR197" s="321"/>
      <c r="MWS197" s="321"/>
      <c r="MWT197" s="321"/>
      <c r="MWU197" s="376"/>
      <c r="MWV197" s="319"/>
      <c r="MWW197" s="319"/>
      <c r="MWX197" s="319"/>
      <c r="MWY197" s="333"/>
      <c r="MWZ197" s="376"/>
      <c r="MXA197" s="376"/>
      <c r="MXB197" s="376"/>
      <c r="MXC197" s="321"/>
      <c r="MXD197" s="321"/>
      <c r="MXE197" s="321"/>
      <c r="MXF197" s="376"/>
      <c r="MXG197" s="321"/>
      <c r="MXH197" s="321"/>
      <c r="MXI197" s="321"/>
      <c r="MXJ197" s="321"/>
      <c r="MXK197" s="376"/>
      <c r="MXL197" s="319"/>
      <c r="MXM197" s="319"/>
      <c r="MXN197" s="319"/>
      <c r="MXO197" s="333"/>
      <c r="MXP197" s="376"/>
      <c r="MXQ197" s="376"/>
      <c r="MXR197" s="376"/>
      <c r="MXS197" s="321"/>
      <c r="MXT197" s="321"/>
      <c r="MXU197" s="321"/>
      <c r="MXV197" s="376"/>
      <c r="MXW197" s="321"/>
      <c r="MXX197" s="321"/>
      <c r="MXY197" s="321"/>
      <c r="MXZ197" s="321"/>
      <c r="MYA197" s="376"/>
      <c r="MYB197" s="319"/>
      <c r="MYC197" s="319"/>
      <c r="MYD197" s="319"/>
      <c r="MYE197" s="333"/>
      <c r="MYF197" s="376"/>
      <c r="MYG197" s="376"/>
      <c r="MYH197" s="376"/>
      <c r="MYI197" s="321"/>
      <c r="MYJ197" s="321"/>
      <c r="MYK197" s="321"/>
      <c r="MYL197" s="376"/>
      <c r="MYM197" s="321"/>
      <c r="MYN197" s="321"/>
      <c r="MYO197" s="321"/>
      <c r="MYP197" s="321"/>
      <c r="MYQ197" s="376"/>
      <c r="MYR197" s="319"/>
      <c r="MYS197" s="319"/>
      <c r="MYT197" s="319"/>
      <c r="MYU197" s="333"/>
      <c r="MYV197" s="376"/>
      <c r="MYW197" s="376"/>
      <c r="MYX197" s="376"/>
      <c r="MYY197" s="321"/>
      <c r="MYZ197" s="321"/>
      <c r="MZA197" s="321"/>
      <c r="MZB197" s="376"/>
      <c r="MZC197" s="321"/>
      <c r="MZD197" s="321"/>
      <c r="MZE197" s="321"/>
      <c r="MZF197" s="321"/>
      <c r="MZG197" s="376"/>
      <c r="MZH197" s="319"/>
      <c r="MZI197" s="319"/>
      <c r="MZJ197" s="319"/>
      <c r="MZK197" s="333"/>
      <c r="MZL197" s="376"/>
      <c r="MZM197" s="376"/>
      <c r="MZN197" s="376"/>
      <c r="MZO197" s="321"/>
      <c r="MZP197" s="321"/>
      <c r="MZQ197" s="321"/>
      <c r="MZR197" s="376"/>
      <c r="MZS197" s="321"/>
      <c r="MZT197" s="321"/>
      <c r="MZU197" s="321"/>
      <c r="MZV197" s="321"/>
      <c r="MZW197" s="376"/>
      <c r="MZX197" s="319"/>
      <c r="MZY197" s="319"/>
      <c r="MZZ197" s="319"/>
      <c r="NAA197" s="333"/>
      <c r="NAB197" s="376"/>
      <c r="NAC197" s="376"/>
      <c r="NAD197" s="376"/>
      <c r="NAE197" s="321"/>
      <c r="NAF197" s="321"/>
      <c r="NAG197" s="321"/>
      <c r="NAH197" s="376"/>
      <c r="NAI197" s="321"/>
      <c r="NAJ197" s="321"/>
      <c r="NAK197" s="321"/>
      <c r="NAL197" s="321"/>
      <c r="NAM197" s="376"/>
      <c r="NAN197" s="319"/>
      <c r="NAO197" s="319"/>
      <c r="NAP197" s="319"/>
      <c r="NAQ197" s="333"/>
      <c r="NAR197" s="376"/>
      <c r="NAS197" s="376"/>
      <c r="NAT197" s="376"/>
      <c r="NAU197" s="321"/>
      <c r="NAV197" s="321"/>
      <c r="NAW197" s="321"/>
      <c r="NAX197" s="376"/>
      <c r="NAY197" s="321"/>
      <c r="NAZ197" s="321"/>
      <c r="NBA197" s="321"/>
      <c r="NBB197" s="321"/>
      <c r="NBC197" s="376"/>
      <c r="NBD197" s="319"/>
      <c r="NBE197" s="319"/>
      <c r="NBF197" s="319"/>
      <c r="NBG197" s="333"/>
      <c r="NBH197" s="376"/>
      <c r="NBI197" s="376"/>
      <c r="NBJ197" s="376"/>
      <c r="NBK197" s="321"/>
      <c r="NBL197" s="321"/>
      <c r="NBM197" s="321"/>
      <c r="NBN197" s="376"/>
      <c r="NBO197" s="321"/>
      <c r="NBP197" s="321"/>
      <c r="NBQ197" s="321"/>
      <c r="NBR197" s="321"/>
      <c r="NBS197" s="376"/>
      <c r="NBT197" s="319"/>
      <c r="NBU197" s="319"/>
      <c r="NBV197" s="319"/>
      <c r="NBW197" s="333"/>
      <c r="NBX197" s="376"/>
      <c r="NBY197" s="376"/>
      <c r="NBZ197" s="376"/>
      <c r="NCA197" s="321"/>
      <c r="NCB197" s="321"/>
      <c r="NCC197" s="321"/>
      <c r="NCD197" s="376"/>
      <c r="NCE197" s="321"/>
      <c r="NCF197" s="321"/>
      <c r="NCG197" s="321"/>
      <c r="NCH197" s="321"/>
      <c r="NCI197" s="376"/>
      <c r="NCJ197" s="319"/>
      <c r="NCK197" s="319"/>
      <c r="NCL197" s="319"/>
      <c r="NCM197" s="333"/>
      <c r="NCN197" s="376"/>
      <c r="NCO197" s="376"/>
      <c r="NCP197" s="376"/>
      <c r="NCQ197" s="321"/>
      <c r="NCR197" s="321"/>
      <c r="NCS197" s="321"/>
      <c r="NCT197" s="376"/>
      <c r="NCU197" s="321"/>
      <c r="NCV197" s="321"/>
      <c r="NCW197" s="321"/>
      <c r="NCX197" s="321"/>
      <c r="NCY197" s="376"/>
      <c r="NCZ197" s="319"/>
      <c r="NDA197" s="319"/>
      <c r="NDB197" s="319"/>
      <c r="NDC197" s="333"/>
      <c r="NDD197" s="376"/>
      <c r="NDE197" s="376"/>
      <c r="NDF197" s="376"/>
      <c r="NDG197" s="321"/>
      <c r="NDH197" s="321"/>
      <c r="NDI197" s="321"/>
      <c r="NDJ197" s="376"/>
      <c r="NDK197" s="321"/>
      <c r="NDL197" s="321"/>
      <c r="NDM197" s="321"/>
      <c r="NDN197" s="321"/>
      <c r="NDO197" s="376"/>
      <c r="NDP197" s="319"/>
      <c r="NDQ197" s="319"/>
      <c r="NDR197" s="319"/>
      <c r="NDS197" s="333"/>
      <c r="NDT197" s="376"/>
      <c r="NDU197" s="376"/>
      <c r="NDV197" s="376"/>
      <c r="NDW197" s="321"/>
      <c r="NDX197" s="321"/>
      <c r="NDY197" s="321"/>
      <c r="NDZ197" s="376"/>
      <c r="NEA197" s="321"/>
      <c r="NEB197" s="321"/>
      <c r="NEC197" s="321"/>
      <c r="NED197" s="321"/>
      <c r="NEE197" s="376"/>
      <c r="NEF197" s="319"/>
      <c r="NEG197" s="319"/>
      <c r="NEH197" s="319"/>
      <c r="NEI197" s="333"/>
      <c r="NEJ197" s="376"/>
      <c r="NEK197" s="376"/>
      <c r="NEL197" s="376"/>
      <c r="NEM197" s="321"/>
      <c r="NEN197" s="321"/>
      <c r="NEO197" s="321"/>
      <c r="NEP197" s="376"/>
      <c r="NEQ197" s="321"/>
      <c r="NER197" s="321"/>
      <c r="NES197" s="321"/>
      <c r="NET197" s="321"/>
      <c r="NEU197" s="376"/>
      <c r="NEV197" s="319"/>
      <c r="NEW197" s="319"/>
      <c r="NEX197" s="319"/>
      <c r="NEY197" s="333"/>
      <c r="NEZ197" s="376"/>
      <c r="NFA197" s="376"/>
      <c r="NFB197" s="376"/>
      <c r="NFC197" s="321"/>
      <c r="NFD197" s="321"/>
      <c r="NFE197" s="321"/>
      <c r="NFF197" s="376"/>
      <c r="NFG197" s="321"/>
      <c r="NFH197" s="321"/>
      <c r="NFI197" s="321"/>
      <c r="NFJ197" s="321"/>
      <c r="NFK197" s="376"/>
      <c r="NFL197" s="319"/>
      <c r="NFM197" s="319"/>
      <c r="NFN197" s="319"/>
      <c r="NFO197" s="333"/>
      <c r="NFP197" s="376"/>
      <c r="NFQ197" s="376"/>
      <c r="NFR197" s="376"/>
      <c r="NFS197" s="321"/>
      <c r="NFT197" s="321"/>
      <c r="NFU197" s="321"/>
      <c r="NFV197" s="376"/>
      <c r="NFW197" s="321"/>
      <c r="NFX197" s="321"/>
      <c r="NFY197" s="321"/>
      <c r="NFZ197" s="321"/>
      <c r="NGA197" s="376"/>
      <c r="NGB197" s="319"/>
      <c r="NGC197" s="319"/>
      <c r="NGD197" s="319"/>
      <c r="NGE197" s="333"/>
      <c r="NGF197" s="376"/>
      <c r="NGG197" s="376"/>
      <c r="NGH197" s="376"/>
      <c r="NGI197" s="321"/>
      <c r="NGJ197" s="321"/>
      <c r="NGK197" s="321"/>
      <c r="NGL197" s="376"/>
      <c r="NGM197" s="321"/>
      <c r="NGN197" s="321"/>
      <c r="NGO197" s="321"/>
      <c r="NGP197" s="321"/>
      <c r="NGQ197" s="376"/>
      <c r="NGR197" s="319"/>
      <c r="NGS197" s="319"/>
      <c r="NGT197" s="319"/>
      <c r="NGU197" s="333"/>
      <c r="NGV197" s="376"/>
      <c r="NGW197" s="376"/>
      <c r="NGX197" s="376"/>
      <c r="NGY197" s="321"/>
      <c r="NGZ197" s="321"/>
      <c r="NHA197" s="321"/>
      <c r="NHB197" s="376"/>
      <c r="NHC197" s="321"/>
      <c r="NHD197" s="321"/>
      <c r="NHE197" s="321"/>
      <c r="NHF197" s="321"/>
      <c r="NHG197" s="376"/>
      <c r="NHH197" s="319"/>
      <c r="NHI197" s="319"/>
      <c r="NHJ197" s="319"/>
      <c r="NHK197" s="333"/>
      <c r="NHL197" s="376"/>
      <c r="NHM197" s="376"/>
      <c r="NHN197" s="376"/>
      <c r="NHO197" s="321"/>
      <c r="NHP197" s="321"/>
      <c r="NHQ197" s="321"/>
      <c r="NHR197" s="376"/>
      <c r="NHS197" s="321"/>
      <c r="NHT197" s="321"/>
      <c r="NHU197" s="321"/>
      <c r="NHV197" s="321"/>
      <c r="NHW197" s="376"/>
      <c r="NHX197" s="319"/>
      <c r="NHY197" s="319"/>
      <c r="NHZ197" s="319"/>
      <c r="NIA197" s="333"/>
      <c r="NIB197" s="376"/>
      <c r="NIC197" s="376"/>
      <c r="NID197" s="376"/>
      <c r="NIE197" s="321"/>
      <c r="NIF197" s="321"/>
      <c r="NIG197" s="321"/>
      <c r="NIH197" s="376"/>
      <c r="NII197" s="321"/>
      <c r="NIJ197" s="321"/>
      <c r="NIK197" s="321"/>
      <c r="NIL197" s="321"/>
      <c r="NIM197" s="376"/>
      <c r="NIN197" s="319"/>
      <c r="NIO197" s="319"/>
      <c r="NIP197" s="319"/>
      <c r="NIQ197" s="333"/>
      <c r="NIR197" s="376"/>
      <c r="NIS197" s="376"/>
      <c r="NIT197" s="376"/>
      <c r="NIU197" s="321"/>
      <c r="NIV197" s="321"/>
      <c r="NIW197" s="321"/>
      <c r="NIX197" s="376"/>
      <c r="NIY197" s="321"/>
      <c r="NIZ197" s="321"/>
      <c r="NJA197" s="321"/>
      <c r="NJB197" s="321"/>
      <c r="NJC197" s="376"/>
      <c r="NJD197" s="319"/>
      <c r="NJE197" s="319"/>
      <c r="NJF197" s="319"/>
      <c r="NJG197" s="333"/>
      <c r="NJH197" s="376"/>
      <c r="NJI197" s="376"/>
      <c r="NJJ197" s="376"/>
      <c r="NJK197" s="321"/>
      <c r="NJL197" s="321"/>
      <c r="NJM197" s="321"/>
      <c r="NJN197" s="376"/>
      <c r="NJO197" s="321"/>
      <c r="NJP197" s="321"/>
      <c r="NJQ197" s="321"/>
      <c r="NJR197" s="321"/>
      <c r="NJS197" s="376"/>
      <c r="NJT197" s="319"/>
      <c r="NJU197" s="319"/>
      <c r="NJV197" s="319"/>
      <c r="NJW197" s="333"/>
      <c r="NJX197" s="376"/>
      <c r="NJY197" s="376"/>
      <c r="NJZ197" s="376"/>
      <c r="NKA197" s="321"/>
      <c r="NKB197" s="321"/>
      <c r="NKC197" s="321"/>
      <c r="NKD197" s="376"/>
      <c r="NKE197" s="321"/>
      <c r="NKF197" s="321"/>
      <c r="NKG197" s="321"/>
      <c r="NKH197" s="321"/>
      <c r="NKI197" s="376"/>
      <c r="NKJ197" s="319"/>
      <c r="NKK197" s="319"/>
      <c r="NKL197" s="319"/>
      <c r="NKM197" s="333"/>
      <c r="NKN197" s="376"/>
      <c r="NKO197" s="376"/>
      <c r="NKP197" s="376"/>
      <c r="NKQ197" s="321"/>
      <c r="NKR197" s="321"/>
      <c r="NKS197" s="321"/>
      <c r="NKT197" s="376"/>
      <c r="NKU197" s="321"/>
      <c r="NKV197" s="321"/>
      <c r="NKW197" s="321"/>
      <c r="NKX197" s="321"/>
      <c r="NKY197" s="376"/>
      <c r="NKZ197" s="319"/>
      <c r="NLA197" s="319"/>
      <c r="NLB197" s="319"/>
      <c r="NLC197" s="333"/>
      <c r="NLD197" s="376"/>
      <c r="NLE197" s="376"/>
      <c r="NLF197" s="376"/>
      <c r="NLG197" s="321"/>
      <c r="NLH197" s="321"/>
      <c r="NLI197" s="321"/>
      <c r="NLJ197" s="376"/>
      <c r="NLK197" s="321"/>
      <c r="NLL197" s="321"/>
      <c r="NLM197" s="321"/>
      <c r="NLN197" s="321"/>
      <c r="NLO197" s="376"/>
      <c r="NLP197" s="319"/>
      <c r="NLQ197" s="319"/>
      <c r="NLR197" s="319"/>
      <c r="NLS197" s="333"/>
      <c r="NLT197" s="376"/>
      <c r="NLU197" s="376"/>
      <c r="NLV197" s="376"/>
      <c r="NLW197" s="321"/>
      <c r="NLX197" s="321"/>
      <c r="NLY197" s="321"/>
      <c r="NLZ197" s="376"/>
      <c r="NMA197" s="321"/>
      <c r="NMB197" s="321"/>
      <c r="NMC197" s="321"/>
      <c r="NMD197" s="321"/>
      <c r="NME197" s="376"/>
      <c r="NMF197" s="319"/>
      <c r="NMG197" s="319"/>
      <c r="NMH197" s="319"/>
      <c r="NMI197" s="333"/>
      <c r="NMJ197" s="376"/>
      <c r="NMK197" s="376"/>
      <c r="NML197" s="376"/>
      <c r="NMM197" s="321"/>
      <c r="NMN197" s="321"/>
      <c r="NMO197" s="321"/>
      <c r="NMP197" s="376"/>
      <c r="NMQ197" s="321"/>
      <c r="NMR197" s="321"/>
      <c r="NMS197" s="321"/>
      <c r="NMT197" s="321"/>
      <c r="NMU197" s="376"/>
      <c r="NMV197" s="319"/>
      <c r="NMW197" s="319"/>
      <c r="NMX197" s="319"/>
      <c r="NMY197" s="333"/>
      <c r="NMZ197" s="376"/>
      <c r="NNA197" s="376"/>
      <c r="NNB197" s="376"/>
      <c r="NNC197" s="321"/>
      <c r="NND197" s="321"/>
      <c r="NNE197" s="321"/>
      <c r="NNF197" s="376"/>
      <c r="NNG197" s="321"/>
      <c r="NNH197" s="321"/>
      <c r="NNI197" s="321"/>
      <c r="NNJ197" s="321"/>
      <c r="NNK197" s="376"/>
      <c r="NNL197" s="319"/>
      <c r="NNM197" s="319"/>
      <c r="NNN197" s="319"/>
      <c r="NNO197" s="333"/>
      <c r="NNP197" s="376"/>
      <c r="NNQ197" s="376"/>
      <c r="NNR197" s="376"/>
      <c r="NNS197" s="321"/>
      <c r="NNT197" s="321"/>
      <c r="NNU197" s="321"/>
      <c r="NNV197" s="376"/>
      <c r="NNW197" s="321"/>
      <c r="NNX197" s="321"/>
      <c r="NNY197" s="321"/>
      <c r="NNZ197" s="321"/>
      <c r="NOA197" s="376"/>
      <c r="NOB197" s="319"/>
      <c r="NOC197" s="319"/>
      <c r="NOD197" s="319"/>
      <c r="NOE197" s="333"/>
      <c r="NOF197" s="376"/>
      <c r="NOG197" s="376"/>
      <c r="NOH197" s="376"/>
      <c r="NOI197" s="321"/>
      <c r="NOJ197" s="321"/>
      <c r="NOK197" s="321"/>
      <c r="NOL197" s="376"/>
      <c r="NOM197" s="321"/>
      <c r="NON197" s="321"/>
      <c r="NOO197" s="321"/>
      <c r="NOP197" s="321"/>
      <c r="NOQ197" s="376"/>
      <c r="NOR197" s="319"/>
      <c r="NOS197" s="319"/>
      <c r="NOT197" s="319"/>
      <c r="NOU197" s="333"/>
      <c r="NOV197" s="376"/>
      <c r="NOW197" s="376"/>
      <c r="NOX197" s="376"/>
      <c r="NOY197" s="321"/>
      <c r="NOZ197" s="321"/>
      <c r="NPA197" s="321"/>
      <c r="NPB197" s="376"/>
      <c r="NPC197" s="321"/>
      <c r="NPD197" s="321"/>
      <c r="NPE197" s="321"/>
      <c r="NPF197" s="321"/>
      <c r="NPG197" s="376"/>
      <c r="NPH197" s="319"/>
      <c r="NPI197" s="319"/>
      <c r="NPJ197" s="319"/>
      <c r="NPK197" s="333"/>
      <c r="NPL197" s="376"/>
      <c r="NPM197" s="376"/>
      <c r="NPN197" s="376"/>
      <c r="NPO197" s="321"/>
      <c r="NPP197" s="321"/>
      <c r="NPQ197" s="321"/>
      <c r="NPR197" s="376"/>
      <c r="NPS197" s="321"/>
      <c r="NPT197" s="321"/>
      <c r="NPU197" s="321"/>
      <c r="NPV197" s="321"/>
      <c r="NPW197" s="376"/>
      <c r="NPX197" s="319"/>
      <c r="NPY197" s="319"/>
      <c r="NPZ197" s="319"/>
      <c r="NQA197" s="333"/>
      <c r="NQB197" s="376"/>
      <c r="NQC197" s="376"/>
      <c r="NQD197" s="376"/>
      <c r="NQE197" s="321"/>
      <c r="NQF197" s="321"/>
      <c r="NQG197" s="321"/>
      <c r="NQH197" s="376"/>
      <c r="NQI197" s="321"/>
      <c r="NQJ197" s="321"/>
      <c r="NQK197" s="321"/>
      <c r="NQL197" s="321"/>
      <c r="NQM197" s="376"/>
      <c r="NQN197" s="319"/>
      <c r="NQO197" s="319"/>
      <c r="NQP197" s="319"/>
      <c r="NQQ197" s="333"/>
      <c r="NQR197" s="376"/>
      <c r="NQS197" s="376"/>
      <c r="NQT197" s="376"/>
      <c r="NQU197" s="321"/>
      <c r="NQV197" s="321"/>
      <c r="NQW197" s="321"/>
      <c r="NQX197" s="376"/>
      <c r="NQY197" s="321"/>
      <c r="NQZ197" s="321"/>
      <c r="NRA197" s="321"/>
      <c r="NRB197" s="321"/>
      <c r="NRC197" s="376"/>
      <c r="NRD197" s="319"/>
      <c r="NRE197" s="319"/>
      <c r="NRF197" s="319"/>
      <c r="NRG197" s="333"/>
      <c r="NRH197" s="376"/>
      <c r="NRI197" s="376"/>
      <c r="NRJ197" s="376"/>
      <c r="NRK197" s="321"/>
      <c r="NRL197" s="321"/>
      <c r="NRM197" s="321"/>
      <c r="NRN197" s="376"/>
      <c r="NRO197" s="321"/>
      <c r="NRP197" s="321"/>
      <c r="NRQ197" s="321"/>
      <c r="NRR197" s="321"/>
      <c r="NRS197" s="376"/>
      <c r="NRT197" s="319"/>
      <c r="NRU197" s="319"/>
      <c r="NRV197" s="319"/>
      <c r="NRW197" s="333"/>
      <c r="NRX197" s="376"/>
      <c r="NRY197" s="376"/>
      <c r="NRZ197" s="376"/>
      <c r="NSA197" s="321"/>
      <c r="NSB197" s="321"/>
      <c r="NSC197" s="321"/>
      <c r="NSD197" s="376"/>
      <c r="NSE197" s="321"/>
      <c r="NSF197" s="321"/>
      <c r="NSG197" s="321"/>
      <c r="NSH197" s="321"/>
      <c r="NSI197" s="376"/>
      <c r="NSJ197" s="319"/>
      <c r="NSK197" s="319"/>
      <c r="NSL197" s="319"/>
      <c r="NSM197" s="333"/>
      <c r="NSN197" s="376"/>
      <c r="NSO197" s="376"/>
      <c r="NSP197" s="376"/>
      <c r="NSQ197" s="321"/>
      <c r="NSR197" s="321"/>
      <c r="NSS197" s="321"/>
      <c r="NST197" s="376"/>
      <c r="NSU197" s="321"/>
      <c r="NSV197" s="321"/>
      <c r="NSW197" s="321"/>
      <c r="NSX197" s="321"/>
      <c r="NSY197" s="376"/>
      <c r="NSZ197" s="319"/>
      <c r="NTA197" s="319"/>
      <c r="NTB197" s="319"/>
      <c r="NTC197" s="333"/>
      <c r="NTD197" s="376"/>
      <c r="NTE197" s="376"/>
      <c r="NTF197" s="376"/>
      <c r="NTG197" s="321"/>
      <c r="NTH197" s="321"/>
      <c r="NTI197" s="321"/>
      <c r="NTJ197" s="376"/>
      <c r="NTK197" s="321"/>
      <c r="NTL197" s="321"/>
      <c r="NTM197" s="321"/>
      <c r="NTN197" s="321"/>
      <c r="NTO197" s="376"/>
      <c r="NTP197" s="319"/>
      <c r="NTQ197" s="319"/>
      <c r="NTR197" s="319"/>
      <c r="NTS197" s="333"/>
      <c r="NTT197" s="376"/>
      <c r="NTU197" s="376"/>
      <c r="NTV197" s="376"/>
      <c r="NTW197" s="321"/>
      <c r="NTX197" s="321"/>
      <c r="NTY197" s="321"/>
      <c r="NTZ197" s="376"/>
      <c r="NUA197" s="321"/>
      <c r="NUB197" s="321"/>
      <c r="NUC197" s="321"/>
      <c r="NUD197" s="321"/>
      <c r="NUE197" s="376"/>
      <c r="NUF197" s="319"/>
      <c r="NUG197" s="319"/>
      <c r="NUH197" s="319"/>
      <c r="NUI197" s="333"/>
      <c r="NUJ197" s="376"/>
      <c r="NUK197" s="376"/>
      <c r="NUL197" s="376"/>
      <c r="NUM197" s="321"/>
      <c r="NUN197" s="321"/>
      <c r="NUO197" s="321"/>
      <c r="NUP197" s="376"/>
      <c r="NUQ197" s="321"/>
      <c r="NUR197" s="321"/>
      <c r="NUS197" s="321"/>
      <c r="NUT197" s="321"/>
      <c r="NUU197" s="376"/>
      <c r="NUV197" s="319"/>
      <c r="NUW197" s="319"/>
      <c r="NUX197" s="319"/>
      <c r="NUY197" s="333"/>
      <c r="NUZ197" s="376"/>
      <c r="NVA197" s="376"/>
      <c r="NVB197" s="376"/>
      <c r="NVC197" s="321"/>
      <c r="NVD197" s="321"/>
      <c r="NVE197" s="321"/>
      <c r="NVF197" s="376"/>
      <c r="NVG197" s="321"/>
      <c r="NVH197" s="321"/>
      <c r="NVI197" s="321"/>
      <c r="NVJ197" s="321"/>
      <c r="NVK197" s="376"/>
      <c r="NVL197" s="319"/>
      <c r="NVM197" s="319"/>
      <c r="NVN197" s="319"/>
      <c r="NVO197" s="333"/>
      <c r="NVP197" s="376"/>
      <c r="NVQ197" s="376"/>
      <c r="NVR197" s="376"/>
      <c r="NVS197" s="321"/>
      <c r="NVT197" s="321"/>
      <c r="NVU197" s="321"/>
      <c r="NVV197" s="376"/>
      <c r="NVW197" s="321"/>
      <c r="NVX197" s="321"/>
      <c r="NVY197" s="321"/>
      <c r="NVZ197" s="321"/>
      <c r="NWA197" s="376"/>
      <c r="NWB197" s="319"/>
      <c r="NWC197" s="319"/>
      <c r="NWD197" s="319"/>
      <c r="NWE197" s="333"/>
      <c r="NWF197" s="376"/>
      <c r="NWG197" s="376"/>
      <c r="NWH197" s="376"/>
      <c r="NWI197" s="321"/>
      <c r="NWJ197" s="321"/>
      <c r="NWK197" s="321"/>
      <c r="NWL197" s="376"/>
      <c r="NWM197" s="321"/>
      <c r="NWN197" s="321"/>
      <c r="NWO197" s="321"/>
      <c r="NWP197" s="321"/>
      <c r="NWQ197" s="376"/>
      <c r="NWR197" s="319"/>
      <c r="NWS197" s="319"/>
      <c r="NWT197" s="319"/>
      <c r="NWU197" s="333"/>
      <c r="NWV197" s="376"/>
      <c r="NWW197" s="376"/>
      <c r="NWX197" s="376"/>
      <c r="NWY197" s="321"/>
      <c r="NWZ197" s="321"/>
      <c r="NXA197" s="321"/>
      <c r="NXB197" s="376"/>
      <c r="NXC197" s="321"/>
      <c r="NXD197" s="321"/>
      <c r="NXE197" s="321"/>
      <c r="NXF197" s="321"/>
      <c r="NXG197" s="376"/>
      <c r="NXH197" s="319"/>
      <c r="NXI197" s="319"/>
      <c r="NXJ197" s="319"/>
      <c r="NXK197" s="333"/>
      <c r="NXL197" s="376"/>
      <c r="NXM197" s="376"/>
      <c r="NXN197" s="376"/>
      <c r="NXO197" s="321"/>
      <c r="NXP197" s="321"/>
      <c r="NXQ197" s="321"/>
      <c r="NXR197" s="376"/>
      <c r="NXS197" s="321"/>
      <c r="NXT197" s="321"/>
      <c r="NXU197" s="321"/>
      <c r="NXV197" s="321"/>
      <c r="NXW197" s="376"/>
      <c r="NXX197" s="319"/>
      <c r="NXY197" s="319"/>
      <c r="NXZ197" s="319"/>
      <c r="NYA197" s="333"/>
      <c r="NYB197" s="376"/>
      <c r="NYC197" s="376"/>
      <c r="NYD197" s="376"/>
      <c r="NYE197" s="321"/>
      <c r="NYF197" s="321"/>
      <c r="NYG197" s="321"/>
      <c r="NYH197" s="376"/>
      <c r="NYI197" s="321"/>
      <c r="NYJ197" s="321"/>
      <c r="NYK197" s="321"/>
      <c r="NYL197" s="321"/>
      <c r="NYM197" s="376"/>
      <c r="NYN197" s="319"/>
      <c r="NYO197" s="319"/>
      <c r="NYP197" s="319"/>
      <c r="NYQ197" s="333"/>
      <c r="NYR197" s="376"/>
      <c r="NYS197" s="376"/>
      <c r="NYT197" s="376"/>
      <c r="NYU197" s="321"/>
      <c r="NYV197" s="321"/>
      <c r="NYW197" s="321"/>
      <c r="NYX197" s="376"/>
      <c r="NYY197" s="321"/>
      <c r="NYZ197" s="321"/>
      <c r="NZA197" s="321"/>
      <c r="NZB197" s="321"/>
      <c r="NZC197" s="376"/>
      <c r="NZD197" s="319"/>
      <c r="NZE197" s="319"/>
      <c r="NZF197" s="319"/>
      <c r="NZG197" s="333"/>
      <c r="NZH197" s="376"/>
      <c r="NZI197" s="376"/>
      <c r="NZJ197" s="376"/>
      <c r="NZK197" s="321"/>
      <c r="NZL197" s="321"/>
      <c r="NZM197" s="321"/>
      <c r="NZN197" s="376"/>
      <c r="NZO197" s="321"/>
      <c r="NZP197" s="321"/>
      <c r="NZQ197" s="321"/>
      <c r="NZR197" s="321"/>
      <c r="NZS197" s="376"/>
      <c r="NZT197" s="319"/>
      <c r="NZU197" s="319"/>
      <c r="NZV197" s="319"/>
      <c r="NZW197" s="333"/>
      <c r="NZX197" s="376"/>
      <c r="NZY197" s="376"/>
      <c r="NZZ197" s="376"/>
      <c r="OAA197" s="321"/>
      <c r="OAB197" s="321"/>
      <c r="OAC197" s="321"/>
      <c r="OAD197" s="376"/>
      <c r="OAE197" s="321"/>
      <c r="OAF197" s="321"/>
      <c r="OAG197" s="321"/>
      <c r="OAH197" s="321"/>
      <c r="OAI197" s="376"/>
      <c r="OAJ197" s="319"/>
      <c r="OAK197" s="319"/>
      <c r="OAL197" s="319"/>
      <c r="OAM197" s="333"/>
      <c r="OAN197" s="376"/>
      <c r="OAO197" s="376"/>
      <c r="OAP197" s="376"/>
      <c r="OAQ197" s="321"/>
      <c r="OAR197" s="321"/>
      <c r="OAS197" s="321"/>
      <c r="OAT197" s="376"/>
      <c r="OAU197" s="321"/>
      <c r="OAV197" s="321"/>
      <c r="OAW197" s="321"/>
      <c r="OAX197" s="321"/>
      <c r="OAY197" s="376"/>
      <c r="OAZ197" s="319"/>
      <c r="OBA197" s="319"/>
      <c r="OBB197" s="319"/>
      <c r="OBC197" s="333"/>
      <c r="OBD197" s="376"/>
      <c r="OBE197" s="376"/>
      <c r="OBF197" s="376"/>
      <c r="OBG197" s="321"/>
      <c r="OBH197" s="321"/>
      <c r="OBI197" s="321"/>
      <c r="OBJ197" s="376"/>
      <c r="OBK197" s="321"/>
      <c r="OBL197" s="321"/>
      <c r="OBM197" s="321"/>
      <c r="OBN197" s="321"/>
      <c r="OBO197" s="376"/>
      <c r="OBP197" s="319"/>
      <c r="OBQ197" s="319"/>
      <c r="OBR197" s="319"/>
      <c r="OBS197" s="333"/>
      <c r="OBT197" s="376"/>
      <c r="OBU197" s="376"/>
      <c r="OBV197" s="376"/>
      <c r="OBW197" s="321"/>
      <c r="OBX197" s="321"/>
      <c r="OBY197" s="321"/>
      <c r="OBZ197" s="376"/>
      <c r="OCA197" s="321"/>
      <c r="OCB197" s="321"/>
      <c r="OCC197" s="321"/>
      <c r="OCD197" s="321"/>
      <c r="OCE197" s="376"/>
      <c r="OCF197" s="319"/>
      <c r="OCG197" s="319"/>
      <c r="OCH197" s="319"/>
      <c r="OCI197" s="333"/>
      <c r="OCJ197" s="376"/>
      <c r="OCK197" s="376"/>
      <c r="OCL197" s="376"/>
      <c r="OCM197" s="321"/>
      <c r="OCN197" s="321"/>
      <c r="OCO197" s="321"/>
      <c r="OCP197" s="376"/>
      <c r="OCQ197" s="321"/>
      <c r="OCR197" s="321"/>
      <c r="OCS197" s="321"/>
      <c r="OCT197" s="321"/>
      <c r="OCU197" s="376"/>
      <c r="OCV197" s="319"/>
      <c r="OCW197" s="319"/>
      <c r="OCX197" s="319"/>
      <c r="OCY197" s="333"/>
      <c r="OCZ197" s="376"/>
      <c r="ODA197" s="376"/>
      <c r="ODB197" s="376"/>
      <c r="ODC197" s="321"/>
      <c r="ODD197" s="321"/>
      <c r="ODE197" s="321"/>
      <c r="ODF197" s="376"/>
      <c r="ODG197" s="321"/>
      <c r="ODH197" s="321"/>
      <c r="ODI197" s="321"/>
      <c r="ODJ197" s="321"/>
      <c r="ODK197" s="376"/>
      <c r="ODL197" s="319"/>
      <c r="ODM197" s="319"/>
      <c r="ODN197" s="319"/>
      <c r="ODO197" s="333"/>
      <c r="ODP197" s="376"/>
      <c r="ODQ197" s="376"/>
      <c r="ODR197" s="376"/>
      <c r="ODS197" s="321"/>
      <c r="ODT197" s="321"/>
      <c r="ODU197" s="321"/>
      <c r="ODV197" s="376"/>
      <c r="ODW197" s="321"/>
      <c r="ODX197" s="321"/>
      <c r="ODY197" s="321"/>
      <c r="ODZ197" s="321"/>
      <c r="OEA197" s="376"/>
      <c r="OEB197" s="319"/>
      <c r="OEC197" s="319"/>
      <c r="OED197" s="319"/>
      <c r="OEE197" s="333"/>
      <c r="OEF197" s="376"/>
      <c r="OEG197" s="376"/>
      <c r="OEH197" s="376"/>
      <c r="OEI197" s="321"/>
      <c r="OEJ197" s="321"/>
      <c r="OEK197" s="321"/>
      <c r="OEL197" s="376"/>
      <c r="OEM197" s="321"/>
      <c r="OEN197" s="321"/>
      <c r="OEO197" s="321"/>
      <c r="OEP197" s="321"/>
      <c r="OEQ197" s="376"/>
      <c r="OER197" s="319"/>
      <c r="OES197" s="319"/>
      <c r="OET197" s="319"/>
      <c r="OEU197" s="333"/>
      <c r="OEV197" s="376"/>
      <c r="OEW197" s="376"/>
      <c r="OEX197" s="376"/>
      <c r="OEY197" s="321"/>
      <c r="OEZ197" s="321"/>
      <c r="OFA197" s="321"/>
      <c r="OFB197" s="376"/>
      <c r="OFC197" s="321"/>
      <c r="OFD197" s="321"/>
      <c r="OFE197" s="321"/>
      <c r="OFF197" s="321"/>
      <c r="OFG197" s="376"/>
      <c r="OFH197" s="319"/>
      <c r="OFI197" s="319"/>
      <c r="OFJ197" s="319"/>
      <c r="OFK197" s="333"/>
      <c r="OFL197" s="376"/>
      <c r="OFM197" s="376"/>
      <c r="OFN197" s="376"/>
      <c r="OFO197" s="321"/>
      <c r="OFP197" s="321"/>
      <c r="OFQ197" s="321"/>
      <c r="OFR197" s="376"/>
      <c r="OFS197" s="321"/>
      <c r="OFT197" s="321"/>
      <c r="OFU197" s="321"/>
      <c r="OFV197" s="321"/>
      <c r="OFW197" s="376"/>
      <c r="OFX197" s="319"/>
      <c r="OFY197" s="319"/>
      <c r="OFZ197" s="319"/>
      <c r="OGA197" s="333"/>
      <c r="OGB197" s="376"/>
      <c r="OGC197" s="376"/>
      <c r="OGD197" s="376"/>
      <c r="OGE197" s="321"/>
      <c r="OGF197" s="321"/>
      <c r="OGG197" s="321"/>
      <c r="OGH197" s="376"/>
      <c r="OGI197" s="321"/>
      <c r="OGJ197" s="321"/>
      <c r="OGK197" s="321"/>
      <c r="OGL197" s="321"/>
      <c r="OGM197" s="376"/>
      <c r="OGN197" s="319"/>
      <c r="OGO197" s="319"/>
      <c r="OGP197" s="319"/>
      <c r="OGQ197" s="333"/>
      <c r="OGR197" s="376"/>
      <c r="OGS197" s="376"/>
      <c r="OGT197" s="376"/>
      <c r="OGU197" s="321"/>
      <c r="OGV197" s="321"/>
      <c r="OGW197" s="321"/>
      <c r="OGX197" s="376"/>
      <c r="OGY197" s="321"/>
      <c r="OGZ197" s="321"/>
      <c r="OHA197" s="321"/>
      <c r="OHB197" s="321"/>
      <c r="OHC197" s="376"/>
      <c r="OHD197" s="319"/>
      <c r="OHE197" s="319"/>
      <c r="OHF197" s="319"/>
      <c r="OHG197" s="333"/>
      <c r="OHH197" s="376"/>
      <c r="OHI197" s="376"/>
      <c r="OHJ197" s="376"/>
      <c r="OHK197" s="321"/>
      <c r="OHL197" s="321"/>
      <c r="OHM197" s="321"/>
      <c r="OHN197" s="376"/>
      <c r="OHO197" s="321"/>
      <c r="OHP197" s="321"/>
      <c r="OHQ197" s="321"/>
      <c r="OHR197" s="321"/>
      <c r="OHS197" s="376"/>
      <c r="OHT197" s="319"/>
      <c r="OHU197" s="319"/>
      <c r="OHV197" s="319"/>
      <c r="OHW197" s="333"/>
      <c r="OHX197" s="376"/>
      <c r="OHY197" s="376"/>
      <c r="OHZ197" s="376"/>
      <c r="OIA197" s="321"/>
      <c r="OIB197" s="321"/>
      <c r="OIC197" s="321"/>
      <c r="OID197" s="376"/>
      <c r="OIE197" s="321"/>
      <c r="OIF197" s="321"/>
      <c r="OIG197" s="321"/>
      <c r="OIH197" s="321"/>
      <c r="OII197" s="376"/>
      <c r="OIJ197" s="319"/>
      <c r="OIK197" s="319"/>
      <c r="OIL197" s="319"/>
      <c r="OIM197" s="333"/>
      <c r="OIN197" s="376"/>
      <c r="OIO197" s="376"/>
      <c r="OIP197" s="376"/>
      <c r="OIQ197" s="321"/>
      <c r="OIR197" s="321"/>
      <c r="OIS197" s="321"/>
      <c r="OIT197" s="376"/>
      <c r="OIU197" s="321"/>
      <c r="OIV197" s="321"/>
      <c r="OIW197" s="321"/>
      <c r="OIX197" s="321"/>
      <c r="OIY197" s="376"/>
      <c r="OIZ197" s="319"/>
      <c r="OJA197" s="319"/>
      <c r="OJB197" s="319"/>
      <c r="OJC197" s="333"/>
      <c r="OJD197" s="376"/>
      <c r="OJE197" s="376"/>
      <c r="OJF197" s="376"/>
      <c r="OJG197" s="321"/>
      <c r="OJH197" s="321"/>
      <c r="OJI197" s="321"/>
      <c r="OJJ197" s="376"/>
      <c r="OJK197" s="321"/>
      <c r="OJL197" s="321"/>
      <c r="OJM197" s="321"/>
      <c r="OJN197" s="321"/>
      <c r="OJO197" s="376"/>
      <c r="OJP197" s="319"/>
      <c r="OJQ197" s="319"/>
      <c r="OJR197" s="319"/>
      <c r="OJS197" s="333"/>
      <c r="OJT197" s="376"/>
      <c r="OJU197" s="376"/>
      <c r="OJV197" s="376"/>
      <c r="OJW197" s="321"/>
      <c r="OJX197" s="321"/>
      <c r="OJY197" s="321"/>
      <c r="OJZ197" s="376"/>
      <c r="OKA197" s="321"/>
      <c r="OKB197" s="321"/>
      <c r="OKC197" s="321"/>
      <c r="OKD197" s="321"/>
      <c r="OKE197" s="376"/>
      <c r="OKF197" s="319"/>
      <c r="OKG197" s="319"/>
      <c r="OKH197" s="319"/>
      <c r="OKI197" s="333"/>
      <c r="OKJ197" s="376"/>
      <c r="OKK197" s="376"/>
      <c r="OKL197" s="376"/>
      <c r="OKM197" s="321"/>
      <c r="OKN197" s="321"/>
      <c r="OKO197" s="321"/>
      <c r="OKP197" s="376"/>
      <c r="OKQ197" s="321"/>
      <c r="OKR197" s="321"/>
      <c r="OKS197" s="321"/>
      <c r="OKT197" s="321"/>
      <c r="OKU197" s="376"/>
      <c r="OKV197" s="319"/>
      <c r="OKW197" s="319"/>
      <c r="OKX197" s="319"/>
      <c r="OKY197" s="333"/>
      <c r="OKZ197" s="376"/>
      <c r="OLA197" s="376"/>
      <c r="OLB197" s="376"/>
      <c r="OLC197" s="321"/>
      <c r="OLD197" s="321"/>
      <c r="OLE197" s="321"/>
      <c r="OLF197" s="376"/>
      <c r="OLG197" s="321"/>
      <c r="OLH197" s="321"/>
      <c r="OLI197" s="321"/>
      <c r="OLJ197" s="321"/>
      <c r="OLK197" s="376"/>
      <c r="OLL197" s="319"/>
      <c r="OLM197" s="319"/>
      <c r="OLN197" s="319"/>
      <c r="OLO197" s="333"/>
      <c r="OLP197" s="376"/>
      <c r="OLQ197" s="376"/>
      <c r="OLR197" s="376"/>
      <c r="OLS197" s="321"/>
      <c r="OLT197" s="321"/>
      <c r="OLU197" s="321"/>
      <c r="OLV197" s="376"/>
      <c r="OLW197" s="321"/>
      <c r="OLX197" s="321"/>
      <c r="OLY197" s="321"/>
      <c r="OLZ197" s="321"/>
      <c r="OMA197" s="376"/>
      <c r="OMB197" s="319"/>
      <c r="OMC197" s="319"/>
      <c r="OMD197" s="319"/>
      <c r="OME197" s="333"/>
      <c r="OMF197" s="376"/>
      <c r="OMG197" s="376"/>
      <c r="OMH197" s="376"/>
      <c r="OMI197" s="321"/>
      <c r="OMJ197" s="321"/>
      <c r="OMK197" s="321"/>
      <c r="OML197" s="376"/>
      <c r="OMM197" s="321"/>
      <c r="OMN197" s="321"/>
      <c r="OMO197" s="321"/>
      <c r="OMP197" s="321"/>
      <c r="OMQ197" s="376"/>
      <c r="OMR197" s="319"/>
      <c r="OMS197" s="319"/>
      <c r="OMT197" s="319"/>
      <c r="OMU197" s="333"/>
      <c r="OMV197" s="376"/>
      <c r="OMW197" s="376"/>
      <c r="OMX197" s="376"/>
      <c r="OMY197" s="321"/>
      <c r="OMZ197" s="321"/>
      <c r="ONA197" s="321"/>
      <c r="ONB197" s="376"/>
      <c r="ONC197" s="321"/>
      <c r="OND197" s="321"/>
      <c r="ONE197" s="321"/>
      <c r="ONF197" s="321"/>
      <c r="ONG197" s="376"/>
      <c r="ONH197" s="319"/>
      <c r="ONI197" s="319"/>
      <c r="ONJ197" s="319"/>
      <c r="ONK197" s="333"/>
      <c r="ONL197" s="376"/>
      <c r="ONM197" s="376"/>
      <c r="ONN197" s="376"/>
      <c r="ONO197" s="321"/>
      <c r="ONP197" s="321"/>
      <c r="ONQ197" s="321"/>
      <c r="ONR197" s="376"/>
      <c r="ONS197" s="321"/>
      <c r="ONT197" s="321"/>
      <c r="ONU197" s="321"/>
      <c r="ONV197" s="321"/>
      <c r="ONW197" s="376"/>
      <c r="ONX197" s="319"/>
      <c r="ONY197" s="319"/>
      <c r="ONZ197" s="319"/>
      <c r="OOA197" s="333"/>
      <c r="OOB197" s="376"/>
      <c r="OOC197" s="376"/>
      <c r="OOD197" s="376"/>
      <c r="OOE197" s="321"/>
      <c r="OOF197" s="321"/>
      <c r="OOG197" s="321"/>
      <c r="OOH197" s="376"/>
      <c r="OOI197" s="321"/>
      <c r="OOJ197" s="321"/>
      <c r="OOK197" s="321"/>
      <c r="OOL197" s="321"/>
      <c r="OOM197" s="376"/>
      <c r="OON197" s="319"/>
      <c r="OOO197" s="319"/>
      <c r="OOP197" s="319"/>
      <c r="OOQ197" s="333"/>
      <c r="OOR197" s="376"/>
      <c r="OOS197" s="376"/>
      <c r="OOT197" s="376"/>
      <c r="OOU197" s="321"/>
      <c r="OOV197" s="321"/>
      <c r="OOW197" s="321"/>
      <c r="OOX197" s="376"/>
      <c r="OOY197" s="321"/>
      <c r="OOZ197" s="321"/>
      <c r="OPA197" s="321"/>
      <c r="OPB197" s="321"/>
      <c r="OPC197" s="376"/>
      <c r="OPD197" s="319"/>
      <c r="OPE197" s="319"/>
      <c r="OPF197" s="319"/>
      <c r="OPG197" s="333"/>
      <c r="OPH197" s="376"/>
      <c r="OPI197" s="376"/>
      <c r="OPJ197" s="376"/>
      <c r="OPK197" s="321"/>
      <c r="OPL197" s="321"/>
      <c r="OPM197" s="321"/>
      <c r="OPN197" s="376"/>
      <c r="OPO197" s="321"/>
      <c r="OPP197" s="321"/>
      <c r="OPQ197" s="321"/>
      <c r="OPR197" s="321"/>
      <c r="OPS197" s="376"/>
      <c r="OPT197" s="319"/>
      <c r="OPU197" s="319"/>
      <c r="OPV197" s="319"/>
      <c r="OPW197" s="333"/>
      <c r="OPX197" s="376"/>
      <c r="OPY197" s="376"/>
      <c r="OPZ197" s="376"/>
      <c r="OQA197" s="321"/>
      <c r="OQB197" s="321"/>
      <c r="OQC197" s="321"/>
      <c r="OQD197" s="376"/>
      <c r="OQE197" s="321"/>
      <c r="OQF197" s="321"/>
      <c r="OQG197" s="321"/>
      <c r="OQH197" s="321"/>
      <c r="OQI197" s="376"/>
      <c r="OQJ197" s="319"/>
      <c r="OQK197" s="319"/>
      <c r="OQL197" s="319"/>
      <c r="OQM197" s="333"/>
      <c r="OQN197" s="376"/>
      <c r="OQO197" s="376"/>
      <c r="OQP197" s="376"/>
      <c r="OQQ197" s="321"/>
      <c r="OQR197" s="321"/>
      <c r="OQS197" s="321"/>
      <c r="OQT197" s="376"/>
      <c r="OQU197" s="321"/>
      <c r="OQV197" s="321"/>
      <c r="OQW197" s="321"/>
      <c r="OQX197" s="321"/>
      <c r="OQY197" s="376"/>
      <c r="OQZ197" s="319"/>
      <c r="ORA197" s="319"/>
      <c r="ORB197" s="319"/>
      <c r="ORC197" s="333"/>
      <c r="ORD197" s="376"/>
      <c r="ORE197" s="376"/>
      <c r="ORF197" s="376"/>
      <c r="ORG197" s="321"/>
      <c r="ORH197" s="321"/>
      <c r="ORI197" s="321"/>
      <c r="ORJ197" s="376"/>
      <c r="ORK197" s="321"/>
      <c r="ORL197" s="321"/>
      <c r="ORM197" s="321"/>
      <c r="ORN197" s="321"/>
      <c r="ORO197" s="376"/>
      <c r="ORP197" s="319"/>
      <c r="ORQ197" s="319"/>
      <c r="ORR197" s="319"/>
      <c r="ORS197" s="333"/>
      <c r="ORT197" s="376"/>
      <c r="ORU197" s="376"/>
      <c r="ORV197" s="376"/>
      <c r="ORW197" s="321"/>
      <c r="ORX197" s="321"/>
      <c r="ORY197" s="321"/>
      <c r="ORZ197" s="376"/>
      <c r="OSA197" s="321"/>
      <c r="OSB197" s="321"/>
      <c r="OSC197" s="321"/>
      <c r="OSD197" s="321"/>
      <c r="OSE197" s="376"/>
      <c r="OSF197" s="319"/>
      <c r="OSG197" s="319"/>
      <c r="OSH197" s="319"/>
      <c r="OSI197" s="333"/>
      <c r="OSJ197" s="376"/>
      <c r="OSK197" s="376"/>
      <c r="OSL197" s="376"/>
      <c r="OSM197" s="321"/>
      <c r="OSN197" s="321"/>
      <c r="OSO197" s="321"/>
      <c r="OSP197" s="376"/>
      <c r="OSQ197" s="321"/>
      <c r="OSR197" s="321"/>
      <c r="OSS197" s="321"/>
      <c r="OST197" s="321"/>
      <c r="OSU197" s="376"/>
      <c r="OSV197" s="319"/>
      <c r="OSW197" s="319"/>
      <c r="OSX197" s="319"/>
      <c r="OSY197" s="333"/>
      <c r="OSZ197" s="376"/>
      <c r="OTA197" s="376"/>
      <c r="OTB197" s="376"/>
      <c r="OTC197" s="321"/>
      <c r="OTD197" s="321"/>
      <c r="OTE197" s="321"/>
      <c r="OTF197" s="376"/>
      <c r="OTG197" s="321"/>
      <c r="OTH197" s="321"/>
      <c r="OTI197" s="321"/>
      <c r="OTJ197" s="321"/>
      <c r="OTK197" s="376"/>
      <c r="OTL197" s="319"/>
      <c r="OTM197" s="319"/>
      <c r="OTN197" s="319"/>
      <c r="OTO197" s="333"/>
      <c r="OTP197" s="376"/>
      <c r="OTQ197" s="376"/>
      <c r="OTR197" s="376"/>
      <c r="OTS197" s="321"/>
      <c r="OTT197" s="321"/>
      <c r="OTU197" s="321"/>
      <c r="OTV197" s="376"/>
      <c r="OTW197" s="321"/>
      <c r="OTX197" s="321"/>
      <c r="OTY197" s="321"/>
      <c r="OTZ197" s="321"/>
      <c r="OUA197" s="376"/>
      <c r="OUB197" s="319"/>
      <c r="OUC197" s="319"/>
      <c r="OUD197" s="319"/>
      <c r="OUE197" s="333"/>
      <c r="OUF197" s="376"/>
      <c r="OUG197" s="376"/>
      <c r="OUH197" s="376"/>
      <c r="OUI197" s="321"/>
      <c r="OUJ197" s="321"/>
      <c r="OUK197" s="321"/>
      <c r="OUL197" s="376"/>
      <c r="OUM197" s="321"/>
      <c r="OUN197" s="321"/>
      <c r="OUO197" s="321"/>
      <c r="OUP197" s="321"/>
      <c r="OUQ197" s="376"/>
      <c r="OUR197" s="319"/>
      <c r="OUS197" s="319"/>
      <c r="OUT197" s="319"/>
      <c r="OUU197" s="333"/>
      <c r="OUV197" s="376"/>
      <c r="OUW197" s="376"/>
      <c r="OUX197" s="376"/>
      <c r="OUY197" s="321"/>
      <c r="OUZ197" s="321"/>
      <c r="OVA197" s="321"/>
      <c r="OVB197" s="376"/>
      <c r="OVC197" s="321"/>
      <c r="OVD197" s="321"/>
      <c r="OVE197" s="321"/>
      <c r="OVF197" s="321"/>
      <c r="OVG197" s="376"/>
      <c r="OVH197" s="319"/>
      <c r="OVI197" s="319"/>
      <c r="OVJ197" s="319"/>
      <c r="OVK197" s="333"/>
      <c r="OVL197" s="376"/>
      <c r="OVM197" s="376"/>
      <c r="OVN197" s="376"/>
      <c r="OVO197" s="321"/>
      <c r="OVP197" s="321"/>
      <c r="OVQ197" s="321"/>
      <c r="OVR197" s="376"/>
      <c r="OVS197" s="321"/>
      <c r="OVT197" s="321"/>
      <c r="OVU197" s="321"/>
      <c r="OVV197" s="321"/>
      <c r="OVW197" s="376"/>
      <c r="OVX197" s="319"/>
      <c r="OVY197" s="319"/>
      <c r="OVZ197" s="319"/>
      <c r="OWA197" s="333"/>
      <c r="OWB197" s="376"/>
      <c r="OWC197" s="376"/>
      <c r="OWD197" s="376"/>
      <c r="OWE197" s="321"/>
      <c r="OWF197" s="321"/>
      <c r="OWG197" s="321"/>
      <c r="OWH197" s="376"/>
      <c r="OWI197" s="321"/>
      <c r="OWJ197" s="321"/>
      <c r="OWK197" s="321"/>
      <c r="OWL197" s="321"/>
      <c r="OWM197" s="376"/>
      <c r="OWN197" s="319"/>
      <c r="OWO197" s="319"/>
      <c r="OWP197" s="319"/>
      <c r="OWQ197" s="333"/>
      <c r="OWR197" s="376"/>
      <c r="OWS197" s="376"/>
      <c r="OWT197" s="376"/>
      <c r="OWU197" s="321"/>
      <c r="OWV197" s="321"/>
      <c r="OWW197" s="321"/>
      <c r="OWX197" s="376"/>
      <c r="OWY197" s="321"/>
      <c r="OWZ197" s="321"/>
      <c r="OXA197" s="321"/>
      <c r="OXB197" s="321"/>
      <c r="OXC197" s="376"/>
      <c r="OXD197" s="319"/>
      <c r="OXE197" s="319"/>
      <c r="OXF197" s="319"/>
      <c r="OXG197" s="333"/>
      <c r="OXH197" s="376"/>
      <c r="OXI197" s="376"/>
      <c r="OXJ197" s="376"/>
      <c r="OXK197" s="321"/>
      <c r="OXL197" s="321"/>
      <c r="OXM197" s="321"/>
      <c r="OXN197" s="376"/>
      <c r="OXO197" s="321"/>
      <c r="OXP197" s="321"/>
      <c r="OXQ197" s="321"/>
      <c r="OXR197" s="321"/>
      <c r="OXS197" s="376"/>
      <c r="OXT197" s="319"/>
      <c r="OXU197" s="319"/>
      <c r="OXV197" s="319"/>
      <c r="OXW197" s="333"/>
      <c r="OXX197" s="376"/>
      <c r="OXY197" s="376"/>
      <c r="OXZ197" s="376"/>
      <c r="OYA197" s="321"/>
      <c r="OYB197" s="321"/>
      <c r="OYC197" s="321"/>
      <c r="OYD197" s="376"/>
      <c r="OYE197" s="321"/>
      <c r="OYF197" s="321"/>
      <c r="OYG197" s="321"/>
      <c r="OYH197" s="321"/>
      <c r="OYI197" s="376"/>
      <c r="OYJ197" s="319"/>
      <c r="OYK197" s="319"/>
      <c r="OYL197" s="319"/>
      <c r="OYM197" s="333"/>
      <c r="OYN197" s="376"/>
      <c r="OYO197" s="376"/>
      <c r="OYP197" s="376"/>
      <c r="OYQ197" s="321"/>
      <c r="OYR197" s="321"/>
      <c r="OYS197" s="321"/>
      <c r="OYT197" s="376"/>
      <c r="OYU197" s="321"/>
      <c r="OYV197" s="321"/>
      <c r="OYW197" s="321"/>
      <c r="OYX197" s="321"/>
      <c r="OYY197" s="376"/>
      <c r="OYZ197" s="319"/>
      <c r="OZA197" s="319"/>
      <c r="OZB197" s="319"/>
      <c r="OZC197" s="333"/>
      <c r="OZD197" s="376"/>
      <c r="OZE197" s="376"/>
      <c r="OZF197" s="376"/>
      <c r="OZG197" s="321"/>
      <c r="OZH197" s="321"/>
      <c r="OZI197" s="321"/>
      <c r="OZJ197" s="376"/>
      <c r="OZK197" s="321"/>
      <c r="OZL197" s="321"/>
      <c r="OZM197" s="321"/>
      <c r="OZN197" s="321"/>
      <c r="OZO197" s="376"/>
      <c r="OZP197" s="319"/>
      <c r="OZQ197" s="319"/>
      <c r="OZR197" s="319"/>
      <c r="OZS197" s="333"/>
      <c r="OZT197" s="376"/>
      <c r="OZU197" s="376"/>
      <c r="OZV197" s="376"/>
      <c r="OZW197" s="321"/>
      <c r="OZX197" s="321"/>
      <c r="OZY197" s="321"/>
      <c r="OZZ197" s="376"/>
      <c r="PAA197" s="321"/>
      <c r="PAB197" s="321"/>
      <c r="PAC197" s="321"/>
      <c r="PAD197" s="321"/>
      <c r="PAE197" s="376"/>
      <c r="PAF197" s="319"/>
      <c r="PAG197" s="319"/>
      <c r="PAH197" s="319"/>
      <c r="PAI197" s="333"/>
      <c r="PAJ197" s="376"/>
      <c r="PAK197" s="376"/>
      <c r="PAL197" s="376"/>
      <c r="PAM197" s="321"/>
      <c r="PAN197" s="321"/>
      <c r="PAO197" s="321"/>
      <c r="PAP197" s="376"/>
      <c r="PAQ197" s="321"/>
      <c r="PAR197" s="321"/>
      <c r="PAS197" s="321"/>
      <c r="PAT197" s="321"/>
      <c r="PAU197" s="376"/>
      <c r="PAV197" s="319"/>
      <c r="PAW197" s="319"/>
      <c r="PAX197" s="319"/>
      <c r="PAY197" s="333"/>
      <c r="PAZ197" s="376"/>
      <c r="PBA197" s="376"/>
      <c r="PBB197" s="376"/>
      <c r="PBC197" s="321"/>
      <c r="PBD197" s="321"/>
      <c r="PBE197" s="321"/>
      <c r="PBF197" s="376"/>
      <c r="PBG197" s="321"/>
      <c r="PBH197" s="321"/>
      <c r="PBI197" s="321"/>
      <c r="PBJ197" s="321"/>
      <c r="PBK197" s="376"/>
      <c r="PBL197" s="319"/>
      <c r="PBM197" s="319"/>
      <c r="PBN197" s="319"/>
      <c r="PBO197" s="333"/>
      <c r="PBP197" s="376"/>
      <c r="PBQ197" s="376"/>
      <c r="PBR197" s="376"/>
      <c r="PBS197" s="321"/>
      <c r="PBT197" s="321"/>
      <c r="PBU197" s="321"/>
      <c r="PBV197" s="376"/>
      <c r="PBW197" s="321"/>
      <c r="PBX197" s="321"/>
      <c r="PBY197" s="321"/>
      <c r="PBZ197" s="321"/>
      <c r="PCA197" s="376"/>
      <c r="PCB197" s="319"/>
      <c r="PCC197" s="319"/>
      <c r="PCD197" s="319"/>
      <c r="PCE197" s="333"/>
      <c r="PCF197" s="376"/>
      <c r="PCG197" s="376"/>
      <c r="PCH197" s="376"/>
      <c r="PCI197" s="321"/>
      <c r="PCJ197" s="321"/>
      <c r="PCK197" s="321"/>
      <c r="PCL197" s="376"/>
      <c r="PCM197" s="321"/>
      <c r="PCN197" s="321"/>
      <c r="PCO197" s="321"/>
      <c r="PCP197" s="321"/>
      <c r="PCQ197" s="376"/>
      <c r="PCR197" s="319"/>
      <c r="PCS197" s="319"/>
      <c r="PCT197" s="319"/>
      <c r="PCU197" s="333"/>
      <c r="PCV197" s="376"/>
      <c r="PCW197" s="376"/>
      <c r="PCX197" s="376"/>
      <c r="PCY197" s="321"/>
      <c r="PCZ197" s="321"/>
      <c r="PDA197" s="321"/>
      <c r="PDB197" s="376"/>
      <c r="PDC197" s="321"/>
      <c r="PDD197" s="321"/>
      <c r="PDE197" s="321"/>
      <c r="PDF197" s="321"/>
      <c r="PDG197" s="376"/>
      <c r="PDH197" s="319"/>
      <c r="PDI197" s="319"/>
      <c r="PDJ197" s="319"/>
      <c r="PDK197" s="333"/>
      <c r="PDL197" s="376"/>
      <c r="PDM197" s="376"/>
      <c r="PDN197" s="376"/>
      <c r="PDO197" s="321"/>
      <c r="PDP197" s="321"/>
      <c r="PDQ197" s="321"/>
      <c r="PDR197" s="376"/>
      <c r="PDS197" s="321"/>
      <c r="PDT197" s="321"/>
      <c r="PDU197" s="321"/>
      <c r="PDV197" s="321"/>
      <c r="PDW197" s="376"/>
      <c r="PDX197" s="319"/>
      <c r="PDY197" s="319"/>
      <c r="PDZ197" s="319"/>
      <c r="PEA197" s="333"/>
      <c r="PEB197" s="376"/>
      <c r="PEC197" s="376"/>
      <c r="PED197" s="376"/>
      <c r="PEE197" s="321"/>
      <c r="PEF197" s="321"/>
      <c r="PEG197" s="321"/>
      <c r="PEH197" s="376"/>
      <c r="PEI197" s="321"/>
      <c r="PEJ197" s="321"/>
      <c r="PEK197" s="321"/>
      <c r="PEL197" s="321"/>
      <c r="PEM197" s="376"/>
      <c r="PEN197" s="319"/>
      <c r="PEO197" s="319"/>
      <c r="PEP197" s="319"/>
      <c r="PEQ197" s="333"/>
      <c r="PER197" s="376"/>
      <c r="PES197" s="376"/>
      <c r="PET197" s="376"/>
      <c r="PEU197" s="321"/>
      <c r="PEV197" s="321"/>
      <c r="PEW197" s="321"/>
      <c r="PEX197" s="376"/>
      <c r="PEY197" s="321"/>
      <c r="PEZ197" s="321"/>
      <c r="PFA197" s="321"/>
      <c r="PFB197" s="321"/>
      <c r="PFC197" s="376"/>
      <c r="PFD197" s="319"/>
      <c r="PFE197" s="319"/>
      <c r="PFF197" s="319"/>
      <c r="PFG197" s="333"/>
      <c r="PFH197" s="376"/>
      <c r="PFI197" s="376"/>
      <c r="PFJ197" s="376"/>
      <c r="PFK197" s="321"/>
      <c r="PFL197" s="321"/>
      <c r="PFM197" s="321"/>
      <c r="PFN197" s="376"/>
      <c r="PFO197" s="321"/>
      <c r="PFP197" s="321"/>
      <c r="PFQ197" s="321"/>
      <c r="PFR197" s="321"/>
      <c r="PFS197" s="376"/>
      <c r="PFT197" s="319"/>
      <c r="PFU197" s="319"/>
      <c r="PFV197" s="319"/>
      <c r="PFW197" s="333"/>
      <c r="PFX197" s="376"/>
      <c r="PFY197" s="376"/>
      <c r="PFZ197" s="376"/>
      <c r="PGA197" s="321"/>
      <c r="PGB197" s="321"/>
      <c r="PGC197" s="321"/>
      <c r="PGD197" s="376"/>
      <c r="PGE197" s="321"/>
      <c r="PGF197" s="321"/>
      <c r="PGG197" s="321"/>
      <c r="PGH197" s="321"/>
      <c r="PGI197" s="376"/>
      <c r="PGJ197" s="319"/>
      <c r="PGK197" s="319"/>
      <c r="PGL197" s="319"/>
      <c r="PGM197" s="333"/>
      <c r="PGN197" s="376"/>
      <c r="PGO197" s="376"/>
      <c r="PGP197" s="376"/>
      <c r="PGQ197" s="321"/>
      <c r="PGR197" s="321"/>
      <c r="PGS197" s="321"/>
      <c r="PGT197" s="376"/>
      <c r="PGU197" s="321"/>
      <c r="PGV197" s="321"/>
      <c r="PGW197" s="321"/>
      <c r="PGX197" s="321"/>
      <c r="PGY197" s="376"/>
      <c r="PGZ197" s="319"/>
      <c r="PHA197" s="319"/>
      <c r="PHB197" s="319"/>
      <c r="PHC197" s="333"/>
      <c r="PHD197" s="376"/>
      <c r="PHE197" s="376"/>
      <c r="PHF197" s="376"/>
      <c r="PHG197" s="321"/>
      <c r="PHH197" s="321"/>
      <c r="PHI197" s="321"/>
      <c r="PHJ197" s="376"/>
      <c r="PHK197" s="321"/>
      <c r="PHL197" s="321"/>
      <c r="PHM197" s="321"/>
      <c r="PHN197" s="321"/>
      <c r="PHO197" s="376"/>
      <c r="PHP197" s="319"/>
      <c r="PHQ197" s="319"/>
      <c r="PHR197" s="319"/>
      <c r="PHS197" s="333"/>
      <c r="PHT197" s="376"/>
      <c r="PHU197" s="376"/>
      <c r="PHV197" s="376"/>
      <c r="PHW197" s="321"/>
      <c r="PHX197" s="321"/>
      <c r="PHY197" s="321"/>
      <c r="PHZ197" s="376"/>
      <c r="PIA197" s="321"/>
      <c r="PIB197" s="321"/>
      <c r="PIC197" s="321"/>
      <c r="PID197" s="321"/>
      <c r="PIE197" s="376"/>
      <c r="PIF197" s="319"/>
      <c r="PIG197" s="319"/>
      <c r="PIH197" s="319"/>
      <c r="PII197" s="333"/>
      <c r="PIJ197" s="376"/>
      <c r="PIK197" s="376"/>
      <c r="PIL197" s="376"/>
      <c r="PIM197" s="321"/>
      <c r="PIN197" s="321"/>
      <c r="PIO197" s="321"/>
      <c r="PIP197" s="376"/>
      <c r="PIQ197" s="321"/>
      <c r="PIR197" s="321"/>
      <c r="PIS197" s="321"/>
      <c r="PIT197" s="321"/>
      <c r="PIU197" s="376"/>
      <c r="PIV197" s="319"/>
      <c r="PIW197" s="319"/>
      <c r="PIX197" s="319"/>
      <c r="PIY197" s="333"/>
      <c r="PIZ197" s="376"/>
      <c r="PJA197" s="376"/>
      <c r="PJB197" s="376"/>
      <c r="PJC197" s="321"/>
      <c r="PJD197" s="321"/>
      <c r="PJE197" s="321"/>
      <c r="PJF197" s="376"/>
      <c r="PJG197" s="321"/>
      <c r="PJH197" s="321"/>
      <c r="PJI197" s="321"/>
      <c r="PJJ197" s="321"/>
      <c r="PJK197" s="376"/>
      <c r="PJL197" s="319"/>
      <c r="PJM197" s="319"/>
      <c r="PJN197" s="319"/>
      <c r="PJO197" s="333"/>
      <c r="PJP197" s="376"/>
      <c r="PJQ197" s="376"/>
      <c r="PJR197" s="376"/>
      <c r="PJS197" s="321"/>
      <c r="PJT197" s="321"/>
      <c r="PJU197" s="321"/>
      <c r="PJV197" s="376"/>
      <c r="PJW197" s="321"/>
      <c r="PJX197" s="321"/>
      <c r="PJY197" s="321"/>
      <c r="PJZ197" s="321"/>
      <c r="PKA197" s="376"/>
      <c r="PKB197" s="319"/>
      <c r="PKC197" s="319"/>
      <c r="PKD197" s="319"/>
      <c r="PKE197" s="333"/>
      <c r="PKF197" s="376"/>
      <c r="PKG197" s="376"/>
      <c r="PKH197" s="376"/>
      <c r="PKI197" s="321"/>
      <c r="PKJ197" s="321"/>
      <c r="PKK197" s="321"/>
      <c r="PKL197" s="376"/>
      <c r="PKM197" s="321"/>
      <c r="PKN197" s="321"/>
      <c r="PKO197" s="321"/>
      <c r="PKP197" s="321"/>
      <c r="PKQ197" s="376"/>
      <c r="PKR197" s="319"/>
      <c r="PKS197" s="319"/>
      <c r="PKT197" s="319"/>
      <c r="PKU197" s="333"/>
      <c r="PKV197" s="376"/>
      <c r="PKW197" s="376"/>
      <c r="PKX197" s="376"/>
      <c r="PKY197" s="321"/>
      <c r="PKZ197" s="321"/>
      <c r="PLA197" s="321"/>
      <c r="PLB197" s="376"/>
      <c r="PLC197" s="321"/>
      <c r="PLD197" s="321"/>
      <c r="PLE197" s="321"/>
      <c r="PLF197" s="321"/>
      <c r="PLG197" s="376"/>
      <c r="PLH197" s="319"/>
      <c r="PLI197" s="319"/>
      <c r="PLJ197" s="319"/>
      <c r="PLK197" s="333"/>
      <c r="PLL197" s="376"/>
      <c r="PLM197" s="376"/>
      <c r="PLN197" s="376"/>
      <c r="PLO197" s="321"/>
      <c r="PLP197" s="321"/>
      <c r="PLQ197" s="321"/>
      <c r="PLR197" s="376"/>
      <c r="PLS197" s="321"/>
      <c r="PLT197" s="321"/>
      <c r="PLU197" s="321"/>
      <c r="PLV197" s="321"/>
      <c r="PLW197" s="376"/>
      <c r="PLX197" s="319"/>
      <c r="PLY197" s="319"/>
      <c r="PLZ197" s="319"/>
      <c r="PMA197" s="333"/>
      <c r="PMB197" s="376"/>
      <c r="PMC197" s="376"/>
      <c r="PMD197" s="376"/>
      <c r="PME197" s="321"/>
      <c r="PMF197" s="321"/>
      <c r="PMG197" s="321"/>
      <c r="PMH197" s="376"/>
      <c r="PMI197" s="321"/>
      <c r="PMJ197" s="321"/>
      <c r="PMK197" s="321"/>
      <c r="PML197" s="321"/>
      <c r="PMM197" s="376"/>
      <c r="PMN197" s="319"/>
      <c r="PMO197" s="319"/>
      <c r="PMP197" s="319"/>
      <c r="PMQ197" s="333"/>
      <c r="PMR197" s="376"/>
      <c r="PMS197" s="376"/>
      <c r="PMT197" s="376"/>
      <c r="PMU197" s="321"/>
      <c r="PMV197" s="321"/>
      <c r="PMW197" s="321"/>
      <c r="PMX197" s="376"/>
      <c r="PMY197" s="321"/>
      <c r="PMZ197" s="321"/>
      <c r="PNA197" s="321"/>
      <c r="PNB197" s="321"/>
      <c r="PNC197" s="376"/>
      <c r="PND197" s="319"/>
      <c r="PNE197" s="319"/>
      <c r="PNF197" s="319"/>
      <c r="PNG197" s="333"/>
      <c r="PNH197" s="376"/>
      <c r="PNI197" s="376"/>
      <c r="PNJ197" s="376"/>
      <c r="PNK197" s="321"/>
      <c r="PNL197" s="321"/>
      <c r="PNM197" s="321"/>
      <c r="PNN197" s="376"/>
      <c r="PNO197" s="321"/>
      <c r="PNP197" s="321"/>
      <c r="PNQ197" s="321"/>
      <c r="PNR197" s="321"/>
      <c r="PNS197" s="376"/>
      <c r="PNT197" s="319"/>
      <c r="PNU197" s="319"/>
      <c r="PNV197" s="319"/>
      <c r="PNW197" s="333"/>
      <c r="PNX197" s="376"/>
      <c r="PNY197" s="376"/>
      <c r="PNZ197" s="376"/>
      <c r="POA197" s="321"/>
      <c r="POB197" s="321"/>
      <c r="POC197" s="321"/>
      <c r="POD197" s="376"/>
      <c r="POE197" s="321"/>
      <c r="POF197" s="321"/>
      <c r="POG197" s="321"/>
      <c r="POH197" s="321"/>
      <c r="POI197" s="376"/>
      <c r="POJ197" s="319"/>
      <c r="POK197" s="319"/>
      <c r="POL197" s="319"/>
      <c r="POM197" s="333"/>
      <c r="PON197" s="376"/>
      <c r="POO197" s="376"/>
      <c r="POP197" s="376"/>
      <c r="POQ197" s="321"/>
      <c r="POR197" s="321"/>
      <c r="POS197" s="321"/>
      <c r="POT197" s="376"/>
      <c r="POU197" s="321"/>
      <c r="POV197" s="321"/>
      <c r="POW197" s="321"/>
      <c r="POX197" s="321"/>
      <c r="POY197" s="376"/>
      <c r="POZ197" s="319"/>
      <c r="PPA197" s="319"/>
      <c r="PPB197" s="319"/>
      <c r="PPC197" s="333"/>
      <c r="PPD197" s="376"/>
      <c r="PPE197" s="376"/>
      <c r="PPF197" s="376"/>
      <c r="PPG197" s="321"/>
      <c r="PPH197" s="321"/>
      <c r="PPI197" s="321"/>
      <c r="PPJ197" s="376"/>
      <c r="PPK197" s="321"/>
      <c r="PPL197" s="321"/>
      <c r="PPM197" s="321"/>
      <c r="PPN197" s="321"/>
      <c r="PPO197" s="376"/>
      <c r="PPP197" s="319"/>
      <c r="PPQ197" s="319"/>
      <c r="PPR197" s="319"/>
      <c r="PPS197" s="333"/>
      <c r="PPT197" s="376"/>
      <c r="PPU197" s="376"/>
      <c r="PPV197" s="376"/>
      <c r="PPW197" s="321"/>
      <c r="PPX197" s="321"/>
      <c r="PPY197" s="321"/>
      <c r="PPZ197" s="376"/>
      <c r="PQA197" s="321"/>
      <c r="PQB197" s="321"/>
      <c r="PQC197" s="321"/>
      <c r="PQD197" s="321"/>
      <c r="PQE197" s="376"/>
      <c r="PQF197" s="319"/>
      <c r="PQG197" s="319"/>
      <c r="PQH197" s="319"/>
      <c r="PQI197" s="333"/>
      <c r="PQJ197" s="376"/>
      <c r="PQK197" s="376"/>
      <c r="PQL197" s="376"/>
      <c r="PQM197" s="321"/>
      <c r="PQN197" s="321"/>
      <c r="PQO197" s="321"/>
      <c r="PQP197" s="376"/>
      <c r="PQQ197" s="321"/>
      <c r="PQR197" s="321"/>
      <c r="PQS197" s="321"/>
      <c r="PQT197" s="321"/>
      <c r="PQU197" s="376"/>
      <c r="PQV197" s="319"/>
      <c r="PQW197" s="319"/>
      <c r="PQX197" s="319"/>
      <c r="PQY197" s="333"/>
      <c r="PQZ197" s="376"/>
      <c r="PRA197" s="376"/>
      <c r="PRB197" s="376"/>
      <c r="PRC197" s="321"/>
      <c r="PRD197" s="321"/>
      <c r="PRE197" s="321"/>
      <c r="PRF197" s="376"/>
      <c r="PRG197" s="321"/>
      <c r="PRH197" s="321"/>
      <c r="PRI197" s="321"/>
      <c r="PRJ197" s="321"/>
      <c r="PRK197" s="376"/>
      <c r="PRL197" s="319"/>
      <c r="PRM197" s="319"/>
      <c r="PRN197" s="319"/>
      <c r="PRO197" s="333"/>
      <c r="PRP197" s="376"/>
      <c r="PRQ197" s="376"/>
      <c r="PRR197" s="376"/>
      <c r="PRS197" s="321"/>
      <c r="PRT197" s="321"/>
      <c r="PRU197" s="321"/>
      <c r="PRV197" s="376"/>
      <c r="PRW197" s="321"/>
      <c r="PRX197" s="321"/>
      <c r="PRY197" s="321"/>
      <c r="PRZ197" s="321"/>
      <c r="PSA197" s="376"/>
      <c r="PSB197" s="319"/>
      <c r="PSC197" s="319"/>
      <c r="PSD197" s="319"/>
      <c r="PSE197" s="333"/>
      <c r="PSF197" s="376"/>
      <c r="PSG197" s="376"/>
      <c r="PSH197" s="376"/>
      <c r="PSI197" s="321"/>
      <c r="PSJ197" s="321"/>
      <c r="PSK197" s="321"/>
      <c r="PSL197" s="376"/>
      <c r="PSM197" s="321"/>
      <c r="PSN197" s="321"/>
      <c r="PSO197" s="321"/>
      <c r="PSP197" s="321"/>
      <c r="PSQ197" s="376"/>
      <c r="PSR197" s="319"/>
      <c r="PSS197" s="319"/>
      <c r="PST197" s="319"/>
      <c r="PSU197" s="333"/>
      <c r="PSV197" s="376"/>
      <c r="PSW197" s="376"/>
      <c r="PSX197" s="376"/>
      <c r="PSY197" s="321"/>
      <c r="PSZ197" s="321"/>
      <c r="PTA197" s="321"/>
      <c r="PTB197" s="376"/>
      <c r="PTC197" s="321"/>
      <c r="PTD197" s="321"/>
      <c r="PTE197" s="321"/>
      <c r="PTF197" s="321"/>
      <c r="PTG197" s="376"/>
      <c r="PTH197" s="319"/>
      <c r="PTI197" s="319"/>
      <c r="PTJ197" s="319"/>
      <c r="PTK197" s="333"/>
      <c r="PTL197" s="376"/>
      <c r="PTM197" s="376"/>
      <c r="PTN197" s="376"/>
      <c r="PTO197" s="321"/>
      <c r="PTP197" s="321"/>
      <c r="PTQ197" s="321"/>
      <c r="PTR197" s="376"/>
      <c r="PTS197" s="321"/>
      <c r="PTT197" s="321"/>
      <c r="PTU197" s="321"/>
      <c r="PTV197" s="321"/>
      <c r="PTW197" s="376"/>
      <c r="PTX197" s="319"/>
      <c r="PTY197" s="319"/>
      <c r="PTZ197" s="319"/>
      <c r="PUA197" s="333"/>
      <c r="PUB197" s="376"/>
      <c r="PUC197" s="376"/>
      <c r="PUD197" s="376"/>
      <c r="PUE197" s="321"/>
      <c r="PUF197" s="321"/>
      <c r="PUG197" s="321"/>
      <c r="PUH197" s="376"/>
      <c r="PUI197" s="321"/>
      <c r="PUJ197" s="321"/>
      <c r="PUK197" s="321"/>
      <c r="PUL197" s="321"/>
      <c r="PUM197" s="376"/>
      <c r="PUN197" s="319"/>
      <c r="PUO197" s="319"/>
      <c r="PUP197" s="319"/>
      <c r="PUQ197" s="333"/>
      <c r="PUR197" s="376"/>
      <c r="PUS197" s="376"/>
      <c r="PUT197" s="376"/>
      <c r="PUU197" s="321"/>
      <c r="PUV197" s="321"/>
      <c r="PUW197" s="321"/>
      <c r="PUX197" s="376"/>
      <c r="PUY197" s="321"/>
      <c r="PUZ197" s="321"/>
      <c r="PVA197" s="321"/>
      <c r="PVB197" s="321"/>
      <c r="PVC197" s="376"/>
      <c r="PVD197" s="319"/>
      <c r="PVE197" s="319"/>
      <c r="PVF197" s="319"/>
      <c r="PVG197" s="333"/>
      <c r="PVH197" s="376"/>
      <c r="PVI197" s="376"/>
      <c r="PVJ197" s="376"/>
      <c r="PVK197" s="321"/>
      <c r="PVL197" s="321"/>
      <c r="PVM197" s="321"/>
      <c r="PVN197" s="376"/>
      <c r="PVO197" s="321"/>
      <c r="PVP197" s="321"/>
      <c r="PVQ197" s="321"/>
      <c r="PVR197" s="321"/>
      <c r="PVS197" s="376"/>
      <c r="PVT197" s="319"/>
      <c r="PVU197" s="319"/>
      <c r="PVV197" s="319"/>
      <c r="PVW197" s="333"/>
      <c r="PVX197" s="376"/>
      <c r="PVY197" s="376"/>
      <c r="PVZ197" s="376"/>
      <c r="PWA197" s="321"/>
      <c r="PWB197" s="321"/>
      <c r="PWC197" s="321"/>
      <c r="PWD197" s="376"/>
      <c r="PWE197" s="321"/>
      <c r="PWF197" s="321"/>
      <c r="PWG197" s="321"/>
      <c r="PWH197" s="321"/>
      <c r="PWI197" s="376"/>
      <c r="PWJ197" s="319"/>
      <c r="PWK197" s="319"/>
      <c r="PWL197" s="319"/>
      <c r="PWM197" s="333"/>
      <c r="PWN197" s="376"/>
      <c r="PWO197" s="376"/>
      <c r="PWP197" s="376"/>
      <c r="PWQ197" s="321"/>
      <c r="PWR197" s="321"/>
      <c r="PWS197" s="321"/>
      <c r="PWT197" s="376"/>
      <c r="PWU197" s="321"/>
      <c r="PWV197" s="321"/>
      <c r="PWW197" s="321"/>
      <c r="PWX197" s="321"/>
      <c r="PWY197" s="376"/>
      <c r="PWZ197" s="319"/>
      <c r="PXA197" s="319"/>
      <c r="PXB197" s="319"/>
      <c r="PXC197" s="333"/>
      <c r="PXD197" s="376"/>
      <c r="PXE197" s="376"/>
      <c r="PXF197" s="376"/>
      <c r="PXG197" s="321"/>
      <c r="PXH197" s="321"/>
      <c r="PXI197" s="321"/>
      <c r="PXJ197" s="376"/>
      <c r="PXK197" s="321"/>
      <c r="PXL197" s="321"/>
      <c r="PXM197" s="321"/>
      <c r="PXN197" s="321"/>
      <c r="PXO197" s="376"/>
      <c r="PXP197" s="319"/>
      <c r="PXQ197" s="319"/>
      <c r="PXR197" s="319"/>
      <c r="PXS197" s="333"/>
      <c r="PXT197" s="376"/>
      <c r="PXU197" s="376"/>
      <c r="PXV197" s="376"/>
      <c r="PXW197" s="321"/>
      <c r="PXX197" s="321"/>
      <c r="PXY197" s="321"/>
      <c r="PXZ197" s="376"/>
      <c r="PYA197" s="321"/>
      <c r="PYB197" s="321"/>
      <c r="PYC197" s="321"/>
      <c r="PYD197" s="321"/>
      <c r="PYE197" s="376"/>
      <c r="PYF197" s="319"/>
      <c r="PYG197" s="319"/>
      <c r="PYH197" s="319"/>
      <c r="PYI197" s="333"/>
      <c r="PYJ197" s="376"/>
      <c r="PYK197" s="376"/>
      <c r="PYL197" s="376"/>
      <c r="PYM197" s="321"/>
      <c r="PYN197" s="321"/>
      <c r="PYO197" s="321"/>
      <c r="PYP197" s="376"/>
      <c r="PYQ197" s="321"/>
      <c r="PYR197" s="321"/>
      <c r="PYS197" s="321"/>
      <c r="PYT197" s="321"/>
      <c r="PYU197" s="376"/>
      <c r="PYV197" s="319"/>
      <c r="PYW197" s="319"/>
      <c r="PYX197" s="319"/>
      <c r="PYY197" s="333"/>
      <c r="PYZ197" s="376"/>
      <c r="PZA197" s="376"/>
      <c r="PZB197" s="376"/>
      <c r="PZC197" s="321"/>
      <c r="PZD197" s="321"/>
      <c r="PZE197" s="321"/>
      <c r="PZF197" s="376"/>
      <c r="PZG197" s="321"/>
      <c r="PZH197" s="321"/>
      <c r="PZI197" s="321"/>
      <c r="PZJ197" s="321"/>
      <c r="PZK197" s="376"/>
      <c r="PZL197" s="319"/>
      <c r="PZM197" s="319"/>
      <c r="PZN197" s="319"/>
      <c r="PZO197" s="333"/>
      <c r="PZP197" s="376"/>
      <c r="PZQ197" s="376"/>
      <c r="PZR197" s="376"/>
      <c r="PZS197" s="321"/>
      <c r="PZT197" s="321"/>
      <c r="PZU197" s="321"/>
      <c r="PZV197" s="376"/>
      <c r="PZW197" s="321"/>
      <c r="PZX197" s="321"/>
      <c r="PZY197" s="321"/>
      <c r="PZZ197" s="321"/>
      <c r="QAA197" s="376"/>
      <c r="QAB197" s="319"/>
      <c r="QAC197" s="319"/>
      <c r="QAD197" s="319"/>
      <c r="QAE197" s="333"/>
      <c r="QAF197" s="376"/>
      <c r="QAG197" s="376"/>
      <c r="QAH197" s="376"/>
      <c r="QAI197" s="321"/>
      <c r="QAJ197" s="321"/>
      <c r="QAK197" s="321"/>
      <c r="QAL197" s="376"/>
      <c r="QAM197" s="321"/>
      <c r="QAN197" s="321"/>
      <c r="QAO197" s="321"/>
      <c r="QAP197" s="321"/>
      <c r="QAQ197" s="376"/>
      <c r="QAR197" s="319"/>
      <c r="QAS197" s="319"/>
      <c r="QAT197" s="319"/>
      <c r="QAU197" s="333"/>
      <c r="QAV197" s="376"/>
      <c r="QAW197" s="376"/>
      <c r="QAX197" s="376"/>
      <c r="QAY197" s="321"/>
      <c r="QAZ197" s="321"/>
      <c r="QBA197" s="321"/>
      <c r="QBB197" s="376"/>
      <c r="QBC197" s="321"/>
      <c r="QBD197" s="321"/>
      <c r="QBE197" s="321"/>
      <c r="QBF197" s="321"/>
      <c r="QBG197" s="376"/>
      <c r="QBH197" s="319"/>
      <c r="QBI197" s="319"/>
      <c r="QBJ197" s="319"/>
      <c r="QBK197" s="333"/>
      <c r="QBL197" s="376"/>
      <c r="QBM197" s="376"/>
      <c r="QBN197" s="376"/>
      <c r="QBO197" s="321"/>
      <c r="QBP197" s="321"/>
      <c r="QBQ197" s="321"/>
      <c r="QBR197" s="376"/>
      <c r="QBS197" s="321"/>
      <c r="QBT197" s="321"/>
      <c r="QBU197" s="321"/>
      <c r="QBV197" s="321"/>
      <c r="QBW197" s="376"/>
      <c r="QBX197" s="319"/>
      <c r="QBY197" s="319"/>
      <c r="QBZ197" s="319"/>
      <c r="QCA197" s="333"/>
      <c r="QCB197" s="376"/>
      <c r="QCC197" s="376"/>
      <c r="QCD197" s="376"/>
      <c r="QCE197" s="321"/>
      <c r="QCF197" s="321"/>
      <c r="QCG197" s="321"/>
      <c r="QCH197" s="376"/>
      <c r="QCI197" s="321"/>
      <c r="QCJ197" s="321"/>
      <c r="QCK197" s="321"/>
      <c r="QCL197" s="321"/>
      <c r="QCM197" s="376"/>
      <c r="QCN197" s="319"/>
      <c r="QCO197" s="319"/>
      <c r="QCP197" s="319"/>
      <c r="QCQ197" s="333"/>
      <c r="QCR197" s="376"/>
      <c r="QCS197" s="376"/>
      <c r="QCT197" s="376"/>
      <c r="QCU197" s="321"/>
      <c r="QCV197" s="321"/>
      <c r="QCW197" s="321"/>
      <c r="QCX197" s="376"/>
      <c r="QCY197" s="321"/>
      <c r="QCZ197" s="321"/>
      <c r="QDA197" s="321"/>
      <c r="QDB197" s="321"/>
      <c r="QDC197" s="376"/>
      <c r="QDD197" s="319"/>
      <c r="QDE197" s="319"/>
      <c r="QDF197" s="319"/>
      <c r="QDG197" s="333"/>
      <c r="QDH197" s="376"/>
      <c r="QDI197" s="376"/>
      <c r="QDJ197" s="376"/>
      <c r="QDK197" s="321"/>
      <c r="QDL197" s="321"/>
      <c r="QDM197" s="321"/>
      <c r="QDN197" s="376"/>
      <c r="QDO197" s="321"/>
      <c r="QDP197" s="321"/>
      <c r="QDQ197" s="321"/>
      <c r="QDR197" s="321"/>
      <c r="QDS197" s="376"/>
      <c r="QDT197" s="319"/>
      <c r="QDU197" s="319"/>
      <c r="QDV197" s="319"/>
      <c r="QDW197" s="333"/>
      <c r="QDX197" s="376"/>
      <c r="QDY197" s="376"/>
      <c r="QDZ197" s="376"/>
      <c r="QEA197" s="321"/>
      <c r="QEB197" s="321"/>
      <c r="QEC197" s="321"/>
      <c r="QED197" s="376"/>
      <c r="QEE197" s="321"/>
      <c r="QEF197" s="321"/>
      <c r="QEG197" s="321"/>
      <c r="QEH197" s="321"/>
      <c r="QEI197" s="376"/>
      <c r="QEJ197" s="319"/>
      <c r="QEK197" s="319"/>
      <c r="QEL197" s="319"/>
      <c r="QEM197" s="333"/>
      <c r="QEN197" s="376"/>
      <c r="QEO197" s="376"/>
      <c r="QEP197" s="376"/>
      <c r="QEQ197" s="321"/>
      <c r="QER197" s="321"/>
      <c r="QES197" s="321"/>
      <c r="QET197" s="376"/>
      <c r="QEU197" s="321"/>
      <c r="QEV197" s="321"/>
      <c r="QEW197" s="321"/>
      <c r="QEX197" s="321"/>
      <c r="QEY197" s="376"/>
      <c r="QEZ197" s="319"/>
      <c r="QFA197" s="319"/>
      <c r="QFB197" s="319"/>
      <c r="QFC197" s="333"/>
      <c r="QFD197" s="376"/>
      <c r="QFE197" s="376"/>
      <c r="QFF197" s="376"/>
      <c r="QFG197" s="321"/>
      <c r="QFH197" s="321"/>
      <c r="QFI197" s="321"/>
      <c r="QFJ197" s="376"/>
      <c r="QFK197" s="321"/>
      <c r="QFL197" s="321"/>
      <c r="QFM197" s="321"/>
      <c r="QFN197" s="321"/>
      <c r="QFO197" s="376"/>
      <c r="QFP197" s="319"/>
      <c r="QFQ197" s="319"/>
      <c r="QFR197" s="319"/>
      <c r="QFS197" s="333"/>
      <c r="QFT197" s="376"/>
      <c r="QFU197" s="376"/>
      <c r="QFV197" s="376"/>
      <c r="QFW197" s="321"/>
      <c r="QFX197" s="321"/>
      <c r="QFY197" s="321"/>
      <c r="QFZ197" s="376"/>
      <c r="QGA197" s="321"/>
      <c r="QGB197" s="321"/>
      <c r="QGC197" s="321"/>
      <c r="QGD197" s="321"/>
      <c r="QGE197" s="376"/>
      <c r="QGF197" s="319"/>
      <c r="QGG197" s="319"/>
      <c r="QGH197" s="319"/>
      <c r="QGI197" s="333"/>
      <c r="QGJ197" s="376"/>
      <c r="QGK197" s="376"/>
      <c r="QGL197" s="376"/>
      <c r="QGM197" s="321"/>
      <c r="QGN197" s="321"/>
      <c r="QGO197" s="321"/>
      <c r="QGP197" s="376"/>
      <c r="QGQ197" s="321"/>
      <c r="QGR197" s="321"/>
      <c r="QGS197" s="321"/>
      <c r="QGT197" s="321"/>
      <c r="QGU197" s="376"/>
      <c r="QGV197" s="319"/>
      <c r="QGW197" s="319"/>
      <c r="QGX197" s="319"/>
      <c r="QGY197" s="333"/>
      <c r="QGZ197" s="376"/>
      <c r="QHA197" s="376"/>
      <c r="QHB197" s="376"/>
      <c r="QHC197" s="321"/>
      <c r="QHD197" s="321"/>
      <c r="QHE197" s="321"/>
      <c r="QHF197" s="376"/>
      <c r="QHG197" s="321"/>
      <c r="QHH197" s="321"/>
      <c r="QHI197" s="321"/>
      <c r="QHJ197" s="321"/>
      <c r="QHK197" s="376"/>
      <c r="QHL197" s="319"/>
      <c r="QHM197" s="319"/>
      <c r="QHN197" s="319"/>
      <c r="QHO197" s="333"/>
      <c r="QHP197" s="376"/>
      <c r="QHQ197" s="376"/>
      <c r="QHR197" s="376"/>
      <c r="QHS197" s="321"/>
      <c r="QHT197" s="321"/>
      <c r="QHU197" s="321"/>
      <c r="QHV197" s="376"/>
      <c r="QHW197" s="321"/>
      <c r="QHX197" s="321"/>
      <c r="QHY197" s="321"/>
      <c r="QHZ197" s="321"/>
      <c r="QIA197" s="376"/>
      <c r="QIB197" s="319"/>
      <c r="QIC197" s="319"/>
      <c r="QID197" s="319"/>
      <c r="QIE197" s="333"/>
      <c r="QIF197" s="376"/>
      <c r="QIG197" s="376"/>
      <c r="QIH197" s="376"/>
      <c r="QII197" s="321"/>
      <c r="QIJ197" s="321"/>
      <c r="QIK197" s="321"/>
      <c r="QIL197" s="376"/>
      <c r="QIM197" s="321"/>
      <c r="QIN197" s="321"/>
      <c r="QIO197" s="321"/>
      <c r="QIP197" s="321"/>
      <c r="QIQ197" s="376"/>
      <c r="QIR197" s="319"/>
      <c r="QIS197" s="319"/>
      <c r="QIT197" s="319"/>
      <c r="QIU197" s="333"/>
      <c r="QIV197" s="376"/>
      <c r="QIW197" s="376"/>
      <c r="QIX197" s="376"/>
      <c r="QIY197" s="321"/>
      <c r="QIZ197" s="321"/>
      <c r="QJA197" s="321"/>
      <c r="QJB197" s="376"/>
      <c r="QJC197" s="321"/>
      <c r="QJD197" s="321"/>
      <c r="QJE197" s="321"/>
      <c r="QJF197" s="321"/>
      <c r="QJG197" s="376"/>
      <c r="QJH197" s="319"/>
      <c r="QJI197" s="319"/>
      <c r="QJJ197" s="319"/>
      <c r="QJK197" s="333"/>
      <c r="QJL197" s="376"/>
      <c r="QJM197" s="376"/>
      <c r="QJN197" s="376"/>
      <c r="QJO197" s="321"/>
      <c r="QJP197" s="321"/>
      <c r="QJQ197" s="321"/>
      <c r="QJR197" s="376"/>
      <c r="QJS197" s="321"/>
      <c r="QJT197" s="321"/>
      <c r="QJU197" s="321"/>
      <c r="QJV197" s="321"/>
      <c r="QJW197" s="376"/>
      <c r="QJX197" s="319"/>
      <c r="QJY197" s="319"/>
      <c r="QJZ197" s="319"/>
      <c r="QKA197" s="333"/>
      <c r="QKB197" s="376"/>
      <c r="QKC197" s="376"/>
      <c r="QKD197" s="376"/>
      <c r="QKE197" s="321"/>
      <c r="QKF197" s="321"/>
      <c r="QKG197" s="321"/>
      <c r="QKH197" s="376"/>
      <c r="QKI197" s="321"/>
      <c r="QKJ197" s="321"/>
      <c r="QKK197" s="321"/>
      <c r="QKL197" s="321"/>
      <c r="QKM197" s="376"/>
      <c r="QKN197" s="319"/>
      <c r="QKO197" s="319"/>
      <c r="QKP197" s="319"/>
      <c r="QKQ197" s="333"/>
      <c r="QKR197" s="376"/>
      <c r="QKS197" s="376"/>
      <c r="QKT197" s="376"/>
      <c r="QKU197" s="321"/>
      <c r="QKV197" s="321"/>
      <c r="QKW197" s="321"/>
      <c r="QKX197" s="376"/>
      <c r="QKY197" s="321"/>
      <c r="QKZ197" s="321"/>
      <c r="QLA197" s="321"/>
      <c r="QLB197" s="321"/>
      <c r="QLC197" s="376"/>
      <c r="QLD197" s="319"/>
      <c r="QLE197" s="319"/>
      <c r="QLF197" s="319"/>
      <c r="QLG197" s="333"/>
      <c r="QLH197" s="376"/>
      <c r="QLI197" s="376"/>
      <c r="QLJ197" s="376"/>
      <c r="QLK197" s="321"/>
      <c r="QLL197" s="321"/>
      <c r="QLM197" s="321"/>
      <c r="QLN197" s="376"/>
      <c r="QLO197" s="321"/>
      <c r="QLP197" s="321"/>
      <c r="QLQ197" s="321"/>
      <c r="QLR197" s="321"/>
      <c r="QLS197" s="376"/>
      <c r="QLT197" s="319"/>
      <c r="QLU197" s="319"/>
      <c r="QLV197" s="319"/>
      <c r="QLW197" s="333"/>
      <c r="QLX197" s="376"/>
      <c r="QLY197" s="376"/>
      <c r="QLZ197" s="376"/>
      <c r="QMA197" s="321"/>
      <c r="QMB197" s="321"/>
      <c r="QMC197" s="321"/>
      <c r="QMD197" s="376"/>
      <c r="QME197" s="321"/>
      <c r="QMF197" s="321"/>
      <c r="QMG197" s="321"/>
      <c r="QMH197" s="321"/>
      <c r="QMI197" s="376"/>
      <c r="QMJ197" s="319"/>
      <c r="QMK197" s="319"/>
      <c r="QML197" s="319"/>
      <c r="QMM197" s="333"/>
      <c r="QMN197" s="376"/>
      <c r="QMO197" s="376"/>
      <c r="QMP197" s="376"/>
      <c r="QMQ197" s="321"/>
      <c r="QMR197" s="321"/>
      <c r="QMS197" s="321"/>
      <c r="QMT197" s="376"/>
      <c r="QMU197" s="321"/>
      <c r="QMV197" s="321"/>
      <c r="QMW197" s="321"/>
      <c r="QMX197" s="321"/>
      <c r="QMY197" s="376"/>
      <c r="QMZ197" s="319"/>
      <c r="QNA197" s="319"/>
      <c r="QNB197" s="319"/>
      <c r="QNC197" s="333"/>
      <c r="QND197" s="376"/>
      <c r="QNE197" s="376"/>
      <c r="QNF197" s="376"/>
      <c r="QNG197" s="321"/>
      <c r="QNH197" s="321"/>
      <c r="QNI197" s="321"/>
      <c r="QNJ197" s="376"/>
      <c r="QNK197" s="321"/>
      <c r="QNL197" s="321"/>
      <c r="QNM197" s="321"/>
      <c r="QNN197" s="321"/>
      <c r="QNO197" s="376"/>
      <c r="QNP197" s="319"/>
      <c r="QNQ197" s="319"/>
      <c r="QNR197" s="319"/>
      <c r="QNS197" s="333"/>
      <c r="QNT197" s="376"/>
      <c r="QNU197" s="376"/>
      <c r="QNV197" s="376"/>
      <c r="QNW197" s="321"/>
      <c r="QNX197" s="321"/>
      <c r="QNY197" s="321"/>
      <c r="QNZ197" s="376"/>
      <c r="QOA197" s="321"/>
      <c r="QOB197" s="321"/>
      <c r="QOC197" s="321"/>
      <c r="QOD197" s="321"/>
      <c r="QOE197" s="376"/>
      <c r="QOF197" s="319"/>
      <c r="QOG197" s="319"/>
      <c r="QOH197" s="319"/>
      <c r="QOI197" s="333"/>
      <c r="QOJ197" s="376"/>
      <c r="QOK197" s="376"/>
      <c r="QOL197" s="376"/>
      <c r="QOM197" s="321"/>
      <c r="QON197" s="321"/>
      <c r="QOO197" s="321"/>
      <c r="QOP197" s="376"/>
      <c r="QOQ197" s="321"/>
      <c r="QOR197" s="321"/>
      <c r="QOS197" s="321"/>
      <c r="QOT197" s="321"/>
      <c r="QOU197" s="376"/>
      <c r="QOV197" s="319"/>
      <c r="QOW197" s="319"/>
      <c r="QOX197" s="319"/>
      <c r="QOY197" s="333"/>
      <c r="QOZ197" s="376"/>
      <c r="QPA197" s="376"/>
      <c r="QPB197" s="376"/>
      <c r="QPC197" s="321"/>
      <c r="QPD197" s="321"/>
      <c r="QPE197" s="321"/>
      <c r="QPF197" s="376"/>
      <c r="QPG197" s="321"/>
      <c r="QPH197" s="321"/>
      <c r="QPI197" s="321"/>
      <c r="QPJ197" s="321"/>
      <c r="QPK197" s="376"/>
      <c r="QPL197" s="319"/>
      <c r="QPM197" s="319"/>
      <c r="QPN197" s="319"/>
      <c r="QPO197" s="333"/>
      <c r="QPP197" s="376"/>
      <c r="QPQ197" s="376"/>
      <c r="QPR197" s="376"/>
      <c r="QPS197" s="321"/>
      <c r="QPT197" s="321"/>
      <c r="QPU197" s="321"/>
      <c r="QPV197" s="376"/>
      <c r="QPW197" s="321"/>
      <c r="QPX197" s="321"/>
      <c r="QPY197" s="321"/>
      <c r="QPZ197" s="321"/>
      <c r="QQA197" s="376"/>
      <c r="QQB197" s="319"/>
      <c r="QQC197" s="319"/>
      <c r="QQD197" s="319"/>
      <c r="QQE197" s="333"/>
      <c r="QQF197" s="376"/>
      <c r="QQG197" s="376"/>
      <c r="QQH197" s="376"/>
      <c r="QQI197" s="321"/>
      <c r="QQJ197" s="321"/>
      <c r="QQK197" s="321"/>
      <c r="QQL197" s="376"/>
      <c r="QQM197" s="321"/>
      <c r="QQN197" s="321"/>
      <c r="QQO197" s="321"/>
      <c r="QQP197" s="321"/>
      <c r="QQQ197" s="376"/>
      <c r="QQR197" s="319"/>
      <c r="QQS197" s="319"/>
      <c r="QQT197" s="319"/>
      <c r="QQU197" s="333"/>
      <c r="QQV197" s="376"/>
      <c r="QQW197" s="376"/>
      <c r="QQX197" s="376"/>
      <c r="QQY197" s="321"/>
      <c r="QQZ197" s="321"/>
      <c r="QRA197" s="321"/>
      <c r="QRB197" s="376"/>
      <c r="QRC197" s="321"/>
      <c r="QRD197" s="321"/>
      <c r="QRE197" s="321"/>
      <c r="QRF197" s="321"/>
      <c r="QRG197" s="376"/>
      <c r="QRH197" s="319"/>
      <c r="QRI197" s="319"/>
      <c r="QRJ197" s="319"/>
      <c r="QRK197" s="333"/>
      <c r="QRL197" s="376"/>
      <c r="QRM197" s="376"/>
      <c r="QRN197" s="376"/>
      <c r="QRO197" s="321"/>
      <c r="QRP197" s="321"/>
      <c r="QRQ197" s="321"/>
      <c r="QRR197" s="376"/>
      <c r="QRS197" s="321"/>
      <c r="QRT197" s="321"/>
      <c r="QRU197" s="321"/>
      <c r="QRV197" s="321"/>
      <c r="QRW197" s="376"/>
      <c r="QRX197" s="319"/>
      <c r="QRY197" s="319"/>
      <c r="QRZ197" s="319"/>
      <c r="QSA197" s="333"/>
      <c r="QSB197" s="376"/>
      <c r="QSC197" s="376"/>
      <c r="QSD197" s="376"/>
      <c r="QSE197" s="321"/>
      <c r="QSF197" s="321"/>
      <c r="QSG197" s="321"/>
      <c r="QSH197" s="376"/>
      <c r="QSI197" s="321"/>
      <c r="QSJ197" s="321"/>
      <c r="QSK197" s="321"/>
      <c r="QSL197" s="321"/>
      <c r="QSM197" s="376"/>
      <c r="QSN197" s="319"/>
      <c r="QSO197" s="319"/>
      <c r="QSP197" s="319"/>
      <c r="QSQ197" s="333"/>
      <c r="QSR197" s="376"/>
      <c r="QSS197" s="376"/>
      <c r="QST197" s="376"/>
      <c r="QSU197" s="321"/>
      <c r="QSV197" s="321"/>
      <c r="QSW197" s="321"/>
      <c r="QSX197" s="376"/>
      <c r="QSY197" s="321"/>
      <c r="QSZ197" s="321"/>
      <c r="QTA197" s="321"/>
      <c r="QTB197" s="321"/>
      <c r="QTC197" s="376"/>
      <c r="QTD197" s="319"/>
      <c r="QTE197" s="319"/>
      <c r="QTF197" s="319"/>
      <c r="QTG197" s="333"/>
      <c r="QTH197" s="376"/>
      <c r="QTI197" s="376"/>
      <c r="QTJ197" s="376"/>
      <c r="QTK197" s="321"/>
      <c r="QTL197" s="321"/>
      <c r="QTM197" s="321"/>
      <c r="QTN197" s="376"/>
      <c r="QTO197" s="321"/>
      <c r="QTP197" s="321"/>
      <c r="QTQ197" s="321"/>
      <c r="QTR197" s="321"/>
      <c r="QTS197" s="376"/>
      <c r="QTT197" s="319"/>
      <c r="QTU197" s="319"/>
      <c r="QTV197" s="319"/>
      <c r="QTW197" s="333"/>
      <c r="QTX197" s="376"/>
      <c r="QTY197" s="376"/>
      <c r="QTZ197" s="376"/>
      <c r="QUA197" s="321"/>
      <c r="QUB197" s="321"/>
      <c r="QUC197" s="321"/>
      <c r="QUD197" s="376"/>
      <c r="QUE197" s="321"/>
      <c r="QUF197" s="321"/>
      <c r="QUG197" s="321"/>
      <c r="QUH197" s="321"/>
      <c r="QUI197" s="376"/>
      <c r="QUJ197" s="319"/>
      <c r="QUK197" s="319"/>
      <c r="QUL197" s="319"/>
      <c r="QUM197" s="333"/>
      <c r="QUN197" s="376"/>
      <c r="QUO197" s="376"/>
      <c r="QUP197" s="376"/>
      <c r="QUQ197" s="321"/>
      <c r="QUR197" s="321"/>
      <c r="QUS197" s="321"/>
      <c r="QUT197" s="376"/>
      <c r="QUU197" s="321"/>
      <c r="QUV197" s="321"/>
      <c r="QUW197" s="321"/>
      <c r="QUX197" s="321"/>
      <c r="QUY197" s="376"/>
      <c r="QUZ197" s="319"/>
      <c r="QVA197" s="319"/>
      <c r="QVB197" s="319"/>
      <c r="QVC197" s="333"/>
      <c r="QVD197" s="376"/>
      <c r="QVE197" s="376"/>
      <c r="QVF197" s="376"/>
      <c r="QVG197" s="321"/>
      <c r="QVH197" s="321"/>
      <c r="QVI197" s="321"/>
      <c r="QVJ197" s="376"/>
      <c r="QVK197" s="321"/>
      <c r="QVL197" s="321"/>
      <c r="QVM197" s="321"/>
      <c r="QVN197" s="321"/>
      <c r="QVO197" s="376"/>
      <c r="QVP197" s="319"/>
      <c r="QVQ197" s="319"/>
      <c r="QVR197" s="319"/>
      <c r="QVS197" s="333"/>
      <c r="QVT197" s="376"/>
      <c r="QVU197" s="376"/>
      <c r="QVV197" s="376"/>
      <c r="QVW197" s="321"/>
      <c r="QVX197" s="321"/>
      <c r="QVY197" s="321"/>
      <c r="QVZ197" s="376"/>
      <c r="QWA197" s="321"/>
      <c r="QWB197" s="321"/>
      <c r="QWC197" s="321"/>
      <c r="QWD197" s="321"/>
      <c r="QWE197" s="376"/>
      <c r="QWF197" s="319"/>
      <c r="QWG197" s="319"/>
      <c r="QWH197" s="319"/>
      <c r="QWI197" s="333"/>
      <c r="QWJ197" s="376"/>
      <c r="QWK197" s="376"/>
      <c r="QWL197" s="376"/>
      <c r="QWM197" s="321"/>
      <c r="QWN197" s="321"/>
      <c r="QWO197" s="321"/>
      <c r="QWP197" s="376"/>
      <c r="QWQ197" s="321"/>
      <c r="QWR197" s="321"/>
      <c r="QWS197" s="321"/>
      <c r="QWT197" s="321"/>
      <c r="QWU197" s="376"/>
      <c r="QWV197" s="319"/>
      <c r="QWW197" s="319"/>
      <c r="QWX197" s="319"/>
      <c r="QWY197" s="333"/>
      <c r="QWZ197" s="376"/>
      <c r="QXA197" s="376"/>
      <c r="QXB197" s="376"/>
      <c r="QXC197" s="321"/>
      <c r="QXD197" s="321"/>
      <c r="QXE197" s="321"/>
      <c r="QXF197" s="376"/>
      <c r="QXG197" s="321"/>
      <c r="QXH197" s="321"/>
      <c r="QXI197" s="321"/>
      <c r="QXJ197" s="321"/>
      <c r="QXK197" s="376"/>
      <c r="QXL197" s="319"/>
      <c r="QXM197" s="319"/>
      <c r="QXN197" s="319"/>
      <c r="QXO197" s="333"/>
      <c r="QXP197" s="376"/>
      <c r="QXQ197" s="376"/>
      <c r="QXR197" s="376"/>
      <c r="QXS197" s="321"/>
      <c r="QXT197" s="321"/>
      <c r="QXU197" s="321"/>
      <c r="QXV197" s="376"/>
      <c r="QXW197" s="321"/>
      <c r="QXX197" s="321"/>
      <c r="QXY197" s="321"/>
      <c r="QXZ197" s="321"/>
      <c r="QYA197" s="376"/>
      <c r="QYB197" s="319"/>
      <c r="QYC197" s="319"/>
      <c r="QYD197" s="319"/>
      <c r="QYE197" s="333"/>
      <c r="QYF197" s="376"/>
      <c r="QYG197" s="376"/>
      <c r="QYH197" s="376"/>
      <c r="QYI197" s="321"/>
      <c r="QYJ197" s="321"/>
      <c r="QYK197" s="321"/>
      <c r="QYL197" s="376"/>
      <c r="QYM197" s="321"/>
      <c r="QYN197" s="321"/>
      <c r="QYO197" s="321"/>
      <c r="QYP197" s="321"/>
      <c r="QYQ197" s="376"/>
      <c r="QYR197" s="319"/>
      <c r="QYS197" s="319"/>
      <c r="QYT197" s="319"/>
      <c r="QYU197" s="333"/>
      <c r="QYV197" s="376"/>
      <c r="QYW197" s="376"/>
      <c r="QYX197" s="376"/>
      <c r="QYY197" s="321"/>
      <c r="QYZ197" s="321"/>
      <c r="QZA197" s="321"/>
      <c r="QZB197" s="376"/>
      <c r="QZC197" s="321"/>
      <c r="QZD197" s="321"/>
      <c r="QZE197" s="321"/>
      <c r="QZF197" s="321"/>
      <c r="QZG197" s="376"/>
      <c r="QZH197" s="319"/>
      <c r="QZI197" s="319"/>
      <c r="QZJ197" s="319"/>
      <c r="QZK197" s="333"/>
      <c r="QZL197" s="376"/>
      <c r="QZM197" s="376"/>
      <c r="QZN197" s="376"/>
      <c r="QZO197" s="321"/>
      <c r="QZP197" s="321"/>
      <c r="QZQ197" s="321"/>
      <c r="QZR197" s="376"/>
      <c r="QZS197" s="321"/>
      <c r="QZT197" s="321"/>
      <c r="QZU197" s="321"/>
      <c r="QZV197" s="321"/>
      <c r="QZW197" s="376"/>
      <c r="QZX197" s="319"/>
      <c r="QZY197" s="319"/>
      <c r="QZZ197" s="319"/>
      <c r="RAA197" s="333"/>
      <c r="RAB197" s="376"/>
      <c r="RAC197" s="376"/>
      <c r="RAD197" s="376"/>
      <c r="RAE197" s="321"/>
      <c r="RAF197" s="321"/>
      <c r="RAG197" s="321"/>
      <c r="RAH197" s="376"/>
      <c r="RAI197" s="321"/>
      <c r="RAJ197" s="321"/>
      <c r="RAK197" s="321"/>
      <c r="RAL197" s="321"/>
      <c r="RAM197" s="376"/>
      <c r="RAN197" s="319"/>
      <c r="RAO197" s="319"/>
      <c r="RAP197" s="319"/>
      <c r="RAQ197" s="333"/>
      <c r="RAR197" s="376"/>
      <c r="RAS197" s="376"/>
      <c r="RAT197" s="376"/>
      <c r="RAU197" s="321"/>
      <c r="RAV197" s="321"/>
      <c r="RAW197" s="321"/>
      <c r="RAX197" s="376"/>
      <c r="RAY197" s="321"/>
      <c r="RAZ197" s="321"/>
      <c r="RBA197" s="321"/>
      <c r="RBB197" s="321"/>
      <c r="RBC197" s="376"/>
      <c r="RBD197" s="319"/>
      <c r="RBE197" s="319"/>
      <c r="RBF197" s="319"/>
      <c r="RBG197" s="333"/>
      <c r="RBH197" s="376"/>
      <c r="RBI197" s="376"/>
      <c r="RBJ197" s="376"/>
      <c r="RBK197" s="321"/>
      <c r="RBL197" s="321"/>
      <c r="RBM197" s="321"/>
      <c r="RBN197" s="376"/>
      <c r="RBO197" s="321"/>
      <c r="RBP197" s="321"/>
      <c r="RBQ197" s="321"/>
      <c r="RBR197" s="321"/>
      <c r="RBS197" s="376"/>
      <c r="RBT197" s="319"/>
      <c r="RBU197" s="319"/>
      <c r="RBV197" s="319"/>
      <c r="RBW197" s="333"/>
      <c r="RBX197" s="376"/>
      <c r="RBY197" s="376"/>
      <c r="RBZ197" s="376"/>
      <c r="RCA197" s="321"/>
      <c r="RCB197" s="321"/>
      <c r="RCC197" s="321"/>
      <c r="RCD197" s="376"/>
      <c r="RCE197" s="321"/>
      <c r="RCF197" s="321"/>
      <c r="RCG197" s="321"/>
      <c r="RCH197" s="321"/>
      <c r="RCI197" s="376"/>
      <c r="RCJ197" s="319"/>
      <c r="RCK197" s="319"/>
      <c r="RCL197" s="319"/>
      <c r="RCM197" s="333"/>
      <c r="RCN197" s="376"/>
      <c r="RCO197" s="376"/>
      <c r="RCP197" s="376"/>
      <c r="RCQ197" s="321"/>
      <c r="RCR197" s="321"/>
      <c r="RCS197" s="321"/>
      <c r="RCT197" s="376"/>
      <c r="RCU197" s="321"/>
      <c r="RCV197" s="321"/>
      <c r="RCW197" s="321"/>
      <c r="RCX197" s="321"/>
      <c r="RCY197" s="376"/>
      <c r="RCZ197" s="319"/>
      <c r="RDA197" s="319"/>
      <c r="RDB197" s="319"/>
      <c r="RDC197" s="333"/>
      <c r="RDD197" s="376"/>
      <c r="RDE197" s="376"/>
      <c r="RDF197" s="376"/>
      <c r="RDG197" s="321"/>
      <c r="RDH197" s="321"/>
      <c r="RDI197" s="321"/>
      <c r="RDJ197" s="376"/>
      <c r="RDK197" s="321"/>
      <c r="RDL197" s="321"/>
      <c r="RDM197" s="321"/>
      <c r="RDN197" s="321"/>
      <c r="RDO197" s="376"/>
      <c r="RDP197" s="319"/>
      <c r="RDQ197" s="319"/>
      <c r="RDR197" s="319"/>
      <c r="RDS197" s="333"/>
      <c r="RDT197" s="376"/>
      <c r="RDU197" s="376"/>
      <c r="RDV197" s="376"/>
      <c r="RDW197" s="321"/>
      <c r="RDX197" s="321"/>
      <c r="RDY197" s="321"/>
      <c r="RDZ197" s="376"/>
      <c r="REA197" s="321"/>
      <c r="REB197" s="321"/>
      <c r="REC197" s="321"/>
      <c r="RED197" s="321"/>
      <c r="REE197" s="376"/>
      <c r="REF197" s="319"/>
      <c r="REG197" s="319"/>
      <c r="REH197" s="319"/>
      <c r="REI197" s="333"/>
      <c r="REJ197" s="376"/>
      <c r="REK197" s="376"/>
      <c r="REL197" s="376"/>
      <c r="REM197" s="321"/>
      <c r="REN197" s="321"/>
      <c r="REO197" s="321"/>
      <c r="REP197" s="376"/>
      <c r="REQ197" s="321"/>
      <c r="RER197" s="321"/>
      <c r="RES197" s="321"/>
      <c r="RET197" s="321"/>
      <c r="REU197" s="376"/>
      <c r="REV197" s="319"/>
      <c r="REW197" s="319"/>
      <c r="REX197" s="319"/>
      <c r="REY197" s="333"/>
      <c r="REZ197" s="376"/>
      <c r="RFA197" s="376"/>
      <c r="RFB197" s="376"/>
      <c r="RFC197" s="321"/>
      <c r="RFD197" s="321"/>
      <c r="RFE197" s="321"/>
      <c r="RFF197" s="376"/>
      <c r="RFG197" s="321"/>
      <c r="RFH197" s="321"/>
      <c r="RFI197" s="321"/>
      <c r="RFJ197" s="321"/>
      <c r="RFK197" s="376"/>
      <c r="RFL197" s="319"/>
      <c r="RFM197" s="319"/>
      <c r="RFN197" s="319"/>
      <c r="RFO197" s="333"/>
      <c r="RFP197" s="376"/>
      <c r="RFQ197" s="376"/>
      <c r="RFR197" s="376"/>
      <c r="RFS197" s="321"/>
      <c r="RFT197" s="321"/>
      <c r="RFU197" s="321"/>
      <c r="RFV197" s="376"/>
      <c r="RFW197" s="321"/>
      <c r="RFX197" s="321"/>
      <c r="RFY197" s="321"/>
      <c r="RFZ197" s="321"/>
      <c r="RGA197" s="376"/>
      <c r="RGB197" s="319"/>
      <c r="RGC197" s="319"/>
      <c r="RGD197" s="319"/>
      <c r="RGE197" s="333"/>
      <c r="RGF197" s="376"/>
      <c r="RGG197" s="376"/>
      <c r="RGH197" s="376"/>
      <c r="RGI197" s="321"/>
      <c r="RGJ197" s="321"/>
      <c r="RGK197" s="321"/>
      <c r="RGL197" s="376"/>
      <c r="RGM197" s="321"/>
      <c r="RGN197" s="321"/>
      <c r="RGO197" s="321"/>
      <c r="RGP197" s="321"/>
      <c r="RGQ197" s="376"/>
      <c r="RGR197" s="319"/>
      <c r="RGS197" s="319"/>
      <c r="RGT197" s="319"/>
      <c r="RGU197" s="333"/>
      <c r="RGV197" s="376"/>
      <c r="RGW197" s="376"/>
      <c r="RGX197" s="376"/>
      <c r="RGY197" s="321"/>
      <c r="RGZ197" s="321"/>
      <c r="RHA197" s="321"/>
      <c r="RHB197" s="376"/>
      <c r="RHC197" s="321"/>
      <c r="RHD197" s="321"/>
      <c r="RHE197" s="321"/>
      <c r="RHF197" s="321"/>
      <c r="RHG197" s="376"/>
      <c r="RHH197" s="319"/>
      <c r="RHI197" s="319"/>
      <c r="RHJ197" s="319"/>
      <c r="RHK197" s="333"/>
      <c r="RHL197" s="376"/>
      <c r="RHM197" s="376"/>
      <c r="RHN197" s="376"/>
      <c r="RHO197" s="321"/>
      <c r="RHP197" s="321"/>
      <c r="RHQ197" s="321"/>
      <c r="RHR197" s="376"/>
      <c r="RHS197" s="321"/>
      <c r="RHT197" s="321"/>
      <c r="RHU197" s="321"/>
      <c r="RHV197" s="321"/>
      <c r="RHW197" s="376"/>
      <c r="RHX197" s="319"/>
      <c r="RHY197" s="319"/>
      <c r="RHZ197" s="319"/>
      <c r="RIA197" s="333"/>
      <c r="RIB197" s="376"/>
      <c r="RIC197" s="376"/>
      <c r="RID197" s="376"/>
      <c r="RIE197" s="321"/>
      <c r="RIF197" s="321"/>
      <c r="RIG197" s="321"/>
      <c r="RIH197" s="376"/>
      <c r="RII197" s="321"/>
      <c r="RIJ197" s="321"/>
      <c r="RIK197" s="321"/>
      <c r="RIL197" s="321"/>
      <c r="RIM197" s="376"/>
      <c r="RIN197" s="319"/>
      <c r="RIO197" s="319"/>
      <c r="RIP197" s="319"/>
      <c r="RIQ197" s="333"/>
      <c r="RIR197" s="376"/>
      <c r="RIS197" s="376"/>
      <c r="RIT197" s="376"/>
      <c r="RIU197" s="321"/>
      <c r="RIV197" s="321"/>
      <c r="RIW197" s="321"/>
      <c r="RIX197" s="376"/>
      <c r="RIY197" s="321"/>
      <c r="RIZ197" s="321"/>
      <c r="RJA197" s="321"/>
      <c r="RJB197" s="321"/>
      <c r="RJC197" s="376"/>
      <c r="RJD197" s="319"/>
      <c r="RJE197" s="319"/>
      <c r="RJF197" s="319"/>
      <c r="RJG197" s="333"/>
      <c r="RJH197" s="376"/>
      <c r="RJI197" s="376"/>
      <c r="RJJ197" s="376"/>
      <c r="RJK197" s="321"/>
      <c r="RJL197" s="321"/>
      <c r="RJM197" s="321"/>
      <c r="RJN197" s="376"/>
      <c r="RJO197" s="321"/>
      <c r="RJP197" s="321"/>
      <c r="RJQ197" s="321"/>
      <c r="RJR197" s="321"/>
      <c r="RJS197" s="376"/>
      <c r="RJT197" s="319"/>
      <c r="RJU197" s="319"/>
      <c r="RJV197" s="319"/>
      <c r="RJW197" s="333"/>
      <c r="RJX197" s="376"/>
      <c r="RJY197" s="376"/>
      <c r="RJZ197" s="376"/>
      <c r="RKA197" s="321"/>
      <c r="RKB197" s="321"/>
      <c r="RKC197" s="321"/>
      <c r="RKD197" s="376"/>
      <c r="RKE197" s="321"/>
      <c r="RKF197" s="321"/>
      <c r="RKG197" s="321"/>
      <c r="RKH197" s="321"/>
      <c r="RKI197" s="376"/>
      <c r="RKJ197" s="319"/>
      <c r="RKK197" s="319"/>
      <c r="RKL197" s="319"/>
      <c r="RKM197" s="333"/>
      <c r="RKN197" s="376"/>
      <c r="RKO197" s="376"/>
      <c r="RKP197" s="376"/>
      <c r="RKQ197" s="321"/>
      <c r="RKR197" s="321"/>
      <c r="RKS197" s="321"/>
      <c r="RKT197" s="376"/>
      <c r="RKU197" s="321"/>
      <c r="RKV197" s="321"/>
      <c r="RKW197" s="321"/>
      <c r="RKX197" s="321"/>
      <c r="RKY197" s="376"/>
      <c r="RKZ197" s="319"/>
      <c r="RLA197" s="319"/>
      <c r="RLB197" s="319"/>
      <c r="RLC197" s="333"/>
      <c r="RLD197" s="376"/>
      <c r="RLE197" s="376"/>
      <c r="RLF197" s="376"/>
      <c r="RLG197" s="321"/>
      <c r="RLH197" s="321"/>
      <c r="RLI197" s="321"/>
      <c r="RLJ197" s="376"/>
      <c r="RLK197" s="321"/>
      <c r="RLL197" s="321"/>
      <c r="RLM197" s="321"/>
      <c r="RLN197" s="321"/>
      <c r="RLO197" s="376"/>
      <c r="RLP197" s="319"/>
      <c r="RLQ197" s="319"/>
      <c r="RLR197" s="319"/>
      <c r="RLS197" s="333"/>
      <c r="RLT197" s="376"/>
      <c r="RLU197" s="376"/>
      <c r="RLV197" s="376"/>
      <c r="RLW197" s="321"/>
      <c r="RLX197" s="321"/>
      <c r="RLY197" s="321"/>
      <c r="RLZ197" s="376"/>
      <c r="RMA197" s="321"/>
      <c r="RMB197" s="321"/>
      <c r="RMC197" s="321"/>
      <c r="RMD197" s="321"/>
      <c r="RME197" s="376"/>
      <c r="RMF197" s="319"/>
      <c r="RMG197" s="319"/>
      <c r="RMH197" s="319"/>
      <c r="RMI197" s="333"/>
      <c r="RMJ197" s="376"/>
      <c r="RMK197" s="376"/>
      <c r="RML197" s="376"/>
      <c r="RMM197" s="321"/>
      <c r="RMN197" s="321"/>
      <c r="RMO197" s="321"/>
      <c r="RMP197" s="376"/>
      <c r="RMQ197" s="321"/>
      <c r="RMR197" s="321"/>
      <c r="RMS197" s="321"/>
      <c r="RMT197" s="321"/>
      <c r="RMU197" s="376"/>
      <c r="RMV197" s="319"/>
      <c r="RMW197" s="319"/>
      <c r="RMX197" s="319"/>
      <c r="RMY197" s="333"/>
      <c r="RMZ197" s="376"/>
      <c r="RNA197" s="376"/>
      <c r="RNB197" s="376"/>
      <c r="RNC197" s="321"/>
      <c r="RND197" s="321"/>
      <c r="RNE197" s="321"/>
      <c r="RNF197" s="376"/>
      <c r="RNG197" s="321"/>
      <c r="RNH197" s="321"/>
      <c r="RNI197" s="321"/>
      <c r="RNJ197" s="321"/>
      <c r="RNK197" s="376"/>
      <c r="RNL197" s="319"/>
      <c r="RNM197" s="319"/>
      <c r="RNN197" s="319"/>
      <c r="RNO197" s="333"/>
      <c r="RNP197" s="376"/>
      <c r="RNQ197" s="376"/>
      <c r="RNR197" s="376"/>
      <c r="RNS197" s="321"/>
      <c r="RNT197" s="321"/>
      <c r="RNU197" s="321"/>
      <c r="RNV197" s="376"/>
      <c r="RNW197" s="321"/>
      <c r="RNX197" s="321"/>
      <c r="RNY197" s="321"/>
      <c r="RNZ197" s="321"/>
      <c r="ROA197" s="376"/>
      <c r="ROB197" s="319"/>
      <c r="ROC197" s="319"/>
      <c r="ROD197" s="319"/>
      <c r="ROE197" s="333"/>
      <c r="ROF197" s="376"/>
      <c r="ROG197" s="376"/>
      <c r="ROH197" s="376"/>
      <c r="ROI197" s="321"/>
      <c r="ROJ197" s="321"/>
      <c r="ROK197" s="321"/>
      <c r="ROL197" s="376"/>
      <c r="ROM197" s="321"/>
      <c r="RON197" s="321"/>
      <c r="ROO197" s="321"/>
      <c r="ROP197" s="321"/>
      <c r="ROQ197" s="376"/>
      <c r="ROR197" s="319"/>
      <c r="ROS197" s="319"/>
      <c r="ROT197" s="319"/>
      <c r="ROU197" s="333"/>
      <c r="ROV197" s="376"/>
      <c r="ROW197" s="376"/>
      <c r="ROX197" s="376"/>
      <c r="ROY197" s="321"/>
      <c r="ROZ197" s="321"/>
      <c r="RPA197" s="321"/>
      <c r="RPB197" s="376"/>
      <c r="RPC197" s="321"/>
      <c r="RPD197" s="321"/>
      <c r="RPE197" s="321"/>
      <c r="RPF197" s="321"/>
      <c r="RPG197" s="376"/>
      <c r="RPH197" s="319"/>
      <c r="RPI197" s="319"/>
      <c r="RPJ197" s="319"/>
      <c r="RPK197" s="333"/>
      <c r="RPL197" s="376"/>
      <c r="RPM197" s="376"/>
      <c r="RPN197" s="376"/>
      <c r="RPO197" s="321"/>
      <c r="RPP197" s="321"/>
      <c r="RPQ197" s="321"/>
      <c r="RPR197" s="376"/>
      <c r="RPS197" s="321"/>
      <c r="RPT197" s="321"/>
      <c r="RPU197" s="321"/>
      <c r="RPV197" s="321"/>
      <c r="RPW197" s="376"/>
      <c r="RPX197" s="319"/>
      <c r="RPY197" s="319"/>
      <c r="RPZ197" s="319"/>
      <c r="RQA197" s="333"/>
      <c r="RQB197" s="376"/>
      <c r="RQC197" s="376"/>
      <c r="RQD197" s="376"/>
      <c r="RQE197" s="321"/>
      <c r="RQF197" s="321"/>
      <c r="RQG197" s="321"/>
      <c r="RQH197" s="376"/>
      <c r="RQI197" s="321"/>
      <c r="RQJ197" s="321"/>
      <c r="RQK197" s="321"/>
      <c r="RQL197" s="321"/>
      <c r="RQM197" s="376"/>
      <c r="RQN197" s="319"/>
      <c r="RQO197" s="319"/>
      <c r="RQP197" s="319"/>
      <c r="RQQ197" s="333"/>
      <c r="RQR197" s="376"/>
      <c r="RQS197" s="376"/>
      <c r="RQT197" s="376"/>
      <c r="RQU197" s="321"/>
      <c r="RQV197" s="321"/>
      <c r="RQW197" s="321"/>
      <c r="RQX197" s="376"/>
      <c r="RQY197" s="321"/>
      <c r="RQZ197" s="321"/>
      <c r="RRA197" s="321"/>
      <c r="RRB197" s="321"/>
      <c r="RRC197" s="376"/>
      <c r="RRD197" s="319"/>
      <c r="RRE197" s="319"/>
      <c r="RRF197" s="319"/>
      <c r="RRG197" s="333"/>
      <c r="RRH197" s="376"/>
      <c r="RRI197" s="376"/>
      <c r="RRJ197" s="376"/>
      <c r="RRK197" s="321"/>
      <c r="RRL197" s="321"/>
      <c r="RRM197" s="321"/>
      <c r="RRN197" s="376"/>
      <c r="RRO197" s="321"/>
      <c r="RRP197" s="321"/>
      <c r="RRQ197" s="321"/>
      <c r="RRR197" s="321"/>
      <c r="RRS197" s="376"/>
      <c r="RRT197" s="319"/>
      <c r="RRU197" s="319"/>
      <c r="RRV197" s="319"/>
      <c r="RRW197" s="333"/>
      <c r="RRX197" s="376"/>
      <c r="RRY197" s="376"/>
      <c r="RRZ197" s="376"/>
      <c r="RSA197" s="321"/>
      <c r="RSB197" s="321"/>
      <c r="RSC197" s="321"/>
      <c r="RSD197" s="376"/>
      <c r="RSE197" s="321"/>
      <c r="RSF197" s="321"/>
      <c r="RSG197" s="321"/>
      <c r="RSH197" s="321"/>
      <c r="RSI197" s="376"/>
      <c r="RSJ197" s="319"/>
      <c r="RSK197" s="319"/>
      <c r="RSL197" s="319"/>
      <c r="RSM197" s="333"/>
      <c r="RSN197" s="376"/>
      <c r="RSO197" s="376"/>
      <c r="RSP197" s="376"/>
      <c r="RSQ197" s="321"/>
      <c r="RSR197" s="321"/>
      <c r="RSS197" s="321"/>
      <c r="RST197" s="376"/>
      <c r="RSU197" s="321"/>
      <c r="RSV197" s="321"/>
      <c r="RSW197" s="321"/>
      <c r="RSX197" s="321"/>
      <c r="RSY197" s="376"/>
      <c r="RSZ197" s="319"/>
      <c r="RTA197" s="319"/>
      <c r="RTB197" s="319"/>
      <c r="RTC197" s="333"/>
      <c r="RTD197" s="376"/>
      <c r="RTE197" s="376"/>
      <c r="RTF197" s="376"/>
      <c r="RTG197" s="321"/>
      <c r="RTH197" s="321"/>
      <c r="RTI197" s="321"/>
      <c r="RTJ197" s="376"/>
      <c r="RTK197" s="321"/>
      <c r="RTL197" s="321"/>
      <c r="RTM197" s="321"/>
      <c r="RTN197" s="321"/>
      <c r="RTO197" s="376"/>
      <c r="RTP197" s="319"/>
      <c r="RTQ197" s="319"/>
      <c r="RTR197" s="319"/>
      <c r="RTS197" s="333"/>
      <c r="RTT197" s="376"/>
      <c r="RTU197" s="376"/>
      <c r="RTV197" s="376"/>
      <c r="RTW197" s="321"/>
      <c r="RTX197" s="321"/>
      <c r="RTY197" s="321"/>
      <c r="RTZ197" s="376"/>
      <c r="RUA197" s="321"/>
      <c r="RUB197" s="321"/>
      <c r="RUC197" s="321"/>
      <c r="RUD197" s="321"/>
      <c r="RUE197" s="376"/>
      <c r="RUF197" s="319"/>
      <c r="RUG197" s="319"/>
      <c r="RUH197" s="319"/>
      <c r="RUI197" s="333"/>
      <c r="RUJ197" s="376"/>
      <c r="RUK197" s="376"/>
      <c r="RUL197" s="376"/>
      <c r="RUM197" s="321"/>
      <c r="RUN197" s="321"/>
      <c r="RUO197" s="321"/>
      <c r="RUP197" s="376"/>
      <c r="RUQ197" s="321"/>
      <c r="RUR197" s="321"/>
      <c r="RUS197" s="321"/>
      <c r="RUT197" s="321"/>
      <c r="RUU197" s="376"/>
      <c r="RUV197" s="319"/>
      <c r="RUW197" s="319"/>
      <c r="RUX197" s="319"/>
      <c r="RUY197" s="333"/>
      <c r="RUZ197" s="376"/>
      <c r="RVA197" s="376"/>
      <c r="RVB197" s="376"/>
      <c r="RVC197" s="321"/>
      <c r="RVD197" s="321"/>
      <c r="RVE197" s="321"/>
      <c r="RVF197" s="376"/>
      <c r="RVG197" s="321"/>
      <c r="RVH197" s="321"/>
      <c r="RVI197" s="321"/>
      <c r="RVJ197" s="321"/>
      <c r="RVK197" s="376"/>
      <c r="RVL197" s="319"/>
      <c r="RVM197" s="319"/>
      <c r="RVN197" s="319"/>
      <c r="RVO197" s="333"/>
      <c r="RVP197" s="376"/>
      <c r="RVQ197" s="376"/>
      <c r="RVR197" s="376"/>
      <c r="RVS197" s="321"/>
      <c r="RVT197" s="321"/>
      <c r="RVU197" s="321"/>
      <c r="RVV197" s="376"/>
      <c r="RVW197" s="321"/>
      <c r="RVX197" s="321"/>
      <c r="RVY197" s="321"/>
      <c r="RVZ197" s="321"/>
      <c r="RWA197" s="376"/>
      <c r="RWB197" s="319"/>
      <c r="RWC197" s="319"/>
      <c r="RWD197" s="319"/>
      <c r="RWE197" s="333"/>
      <c r="RWF197" s="376"/>
      <c r="RWG197" s="376"/>
      <c r="RWH197" s="376"/>
      <c r="RWI197" s="321"/>
      <c r="RWJ197" s="321"/>
      <c r="RWK197" s="321"/>
      <c r="RWL197" s="376"/>
      <c r="RWM197" s="321"/>
      <c r="RWN197" s="321"/>
      <c r="RWO197" s="321"/>
      <c r="RWP197" s="321"/>
      <c r="RWQ197" s="376"/>
      <c r="RWR197" s="319"/>
      <c r="RWS197" s="319"/>
      <c r="RWT197" s="319"/>
      <c r="RWU197" s="333"/>
      <c r="RWV197" s="376"/>
      <c r="RWW197" s="376"/>
      <c r="RWX197" s="376"/>
      <c r="RWY197" s="321"/>
      <c r="RWZ197" s="321"/>
      <c r="RXA197" s="321"/>
      <c r="RXB197" s="376"/>
      <c r="RXC197" s="321"/>
      <c r="RXD197" s="321"/>
      <c r="RXE197" s="321"/>
      <c r="RXF197" s="321"/>
      <c r="RXG197" s="376"/>
      <c r="RXH197" s="319"/>
      <c r="RXI197" s="319"/>
      <c r="RXJ197" s="319"/>
      <c r="RXK197" s="333"/>
      <c r="RXL197" s="376"/>
      <c r="RXM197" s="376"/>
      <c r="RXN197" s="376"/>
      <c r="RXO197" s="321"/>
      <c r="RXP197" s="321"/>
      <c r="RXQ197" s="321"/>
      <c r="RXR197" s="376"/>
      <c r="RXS197" s="321"/>
      <c r="RXT197" s="321"/>
      <c r="RXU197" s="321"/>
      <c r="RXV197" s="321"/>
      <c r="RXW197" s="376"/>
      <c r="RXX197" s="319"/>
      <c r="RXY197" s="319"/>
      <c r="RXZ197" s="319"/>
      <c r="RYA197" s="333"/>
      <c r="RYB197" s="376"/>
      <c r="RYC197" s="376"/>
      <c r="RYD197" s="376"/>
      <c r="RYE197" s="321"/>
      <c r="RYF197" s="321"/>
      <c r="RYG197" s="321"/>
      <c r="RYH197" s="376"/>
      <c r="RYI197" s="321"/>
      <c r="RYJ197" s="321"/>
      <c r="RYK197" s="321"/>
      <c r="RYL197" s="321"/>
      <c r="RYM197" s="376"/>
      <c r="RYN197" s="319"/>
      <c r="RYO197" s="319"/>
      <c r="RYP197" s="319"/>
      <c r="RYQ197" s="333"/>
      <c r="RYR197" s="376"/>
      <c r="RYS197" s="376"/>
      <c r="RYT197" s="376"/>
      <c r="RYU197" s="321"/>
      <c r="RYV197" s="321"/>
      <c r="RYW197" s="321"/>
      <c r="RYX197" s="376"/>
      <c r="RYY197" s="321"/>
      <c r="RYZ197" s="321"/>
      <c r="RZA197" s="321"/>
      <c r="RZB197" s="321"/>
      <c r="RZC197" s="376"/>
      <c r="RZD197" s="319"/>
      <c r="RZE197" s="319"/>
      <c r="RZF197" s="319"/>
      <c r="RZG197" s="333"/>
      <c r="RZH197" s="376"/>
      <c r="RZI197" s="376"/>
      <c r="RZJ197" s="376"/>
      <c r="RZK197" s="321"/>
      <c r="RZL197" s="321"/>
      <c r="RZM197" s="321"/>
      <c r="RZN197" s="376"/>
      <c r="RZO197" s="321"/>
      <c r="RZP197" s="321"/>
      <c r="RZQ197" s="321"/>
      <c r="RZR197" s="321"/>
      <c r="RZS197" s="376"/>
      <c r="RZT197" s="319"/>
      <c r="RZU197" s="319"/>
      <c r="RZV197" s="319"/>
      <c r="RZW197" s="333"/>
      <c r="RZX197" s="376"/>
      <c r="RZY197" s="376"/>
      <c r="RZZ197" s="376"/>
      <c r="SAA197" s="321"/>
      <c r="SAB197" s="321"/>
      <c r="SAC197" s="321"/>
      <c r="SAD197" s="376"/>
      <c r="SAE197" s="321"/>
      <c r="SAF197" s="321"/>
      <c r="SAG197" s="321"/>
      <c r="SAH197" s="321"/>
      <c r="SAI197" s="376"/>
      <c r="SAJ197" s="319"/>
      <c r="SAK197" s="319"/>
      <c r="SAL197" s="319"/>
      <c r="SAM197" s="333"/>
      <c r="SAN197" s="376"/>
      <c r="SAO197" s="376"/>
      <c r="SAP197" s="376"/>
      <c r="SAQ197" s="321"/>
      <c r="SAR197" s="321"/>
      <c r="SAS197" s="321"/>
      <c r="SAT197" s="376"/>
      <c r="SAU197" s="321"/>
      <c r="SAV197" s="321"/>
      <c r="SAW197" s="321"/>
      <c r="SAX197" s="321"/>
      <c r="SAY197" s="376"/>
      <c r="SAZ197" s="319"/>
      <c r="SBA197" s="319"/>
      <c r="SBB197" s="319"/>
      <c r="SBC197" s="333"/>
      <c r="SBD197" s="376"/>
      <c r="SBE197" s="376"/>
      <c r="SBF197" s="376"/>
      <c r="SBG197" s="321"/>
      <c r="SBH197" s="321"/>
      <c r="SBI197" s="321"/>
      <c r="SBJ197" s="376"/>
      <c r="SBK197" s="321"/>
      <c r="SBL197" s="321"/>
      <c r="SBM197" s="321"/>
      <c r="SBN197" s="321"/>
      <c r="SBO197" s="376"/>
      <c r="SBP197" s="319"/>
      <c r="SBQ197" s="319"/>
      <c r="SBR197" s="319"/>
      <c r="SBS197" s="333"/>
      <c r="SBT197" s="376"/>
      <c r="SBU197" s="376"/>
      <c r="SBV197" s="376"/>
      <c r="SBW197" s="321"/>
      <c r="SBX197" s="321"/>
      <c r="SBY197" s="321"/>
      <c r="SBZ197" s="376"/>
      <c r="SCA197" s="321"/>
      <c r="SCB197" s="321"/>
      <c r="SCC197" s="321"/>
      <c r="SCD197" s="321"/>
      <c r="SCE197" s="376"/>
      <c r="SCF197" s="319"/>
      <c r="SCG197" s="319"/>
      <c r="SCH197" s="319"/>
      <c r="SCI197" s="333"/>
      <c r="SCJ197" s="376"/>
      <c r="SCK197" s="376"/>
      <c r="SCL197" s="376"/>
      <c r="SCM197" s="321"/>
      <c r="SCN197" s="321"/>
      <c r="SCO197" s="321"/>
      <c r="SCP197" s="376"/>
      <c r="SCQ197" s="321"/>
      <c r="SCR197" s="321"/>
      <c r="SCS197" s="321"/>
      <c r="SCT197" s="321"/>
      <c r="SCU197" s="376"/>
      <c r="SCV197" s="319"/>
      <c r="SCW197" s="319"/>
      <c r="SCX197" s="319"/>
      <c r="SCY197" s="333"/>
      <c r="SCZ197" s="376"/>
      <c r="SDA197" s="376"/>
      <c r="SDB197" s="376"/>
      <c r="SDC197" s="321"/>
      <c r="SDD197" s="321"/>
      <c r="SDE197" s="321"/>
      <c r="SDF197" s="376"/>
      <c r="SDG197" s="321"/>
      <c r="SDH197" s="321"/>
      <c r="SDI197" s="321"/>
      <c r="SDJ197" s="321"/>
      <c r="SDK197" s="376"/>
      <c r="SDL197" s="319"/>
      <c r="SDM197" s="319"/>
      <c r="SDN197" s="319"/>
      <c r="SDO197" s="333"/>
      <c r="SDP197" s="376"/>
      <c r="SDQ197" s="376"/>
      <c r="SDR197" s="376"/>
      <c r="SDS197" s="321"/>
      <c r="SDT197" s="321"/>
      <c r="SDU197" s="321"/>
      <c r="SDV197" s="376"/>
      <c r="SDW197" s="321"/>
      <c r="SDX197" s="321"/>
      <c r="SDY197" s="321"/>
      <c r="SDZ197" s="321"/>
      <c r="SEA197" s="376"/>
      <c r="SEB197" s="319"/>
      <c r="SEC197" s="319"/>
      <c r="SED197" s="319"/>
      <c r="SEE197" s="333"/>
      <c r="SEF197" s="376"/>
      <c r="SEG197" s="376"/>
      <c r="SEH197" s="376"/>
      <c r="SEI197" s="321"/>
      <c r="SEJ197" s="321"/>
      <c r="SEK197" s="321"/>
      <c r="SEL197" s="376"/>
      <c r="SEM197" s="321"/>
      <c r="SEN197" s="321"/>
      <c r="SEO197" s="321"/>
      <c r="SEP197" s="321"/>
      <c r="SEQ197" s="376"/>
      <c r="SER197" s="319"/>
      <c r="SES197" s="319"/>
      <c r="SET197" s="319"/>
      <c r="SEU197" s="333"/>
      <c r="SEV197" s="376"/>
      <c r="SEW197" s="376"/>
      <c r="SEX197" s="376"/>
      <c r="SEY197" s="321"/>
      <c r="SEZ197" s="321"/>
      <c r="SFA197" s="321"/>
      <c r="SFB197" s="376"/>
      <c r="SFC197" s="321"/>
      <c r="SFD197" s="321"/>
      <c r="SFE197" s="321"/>
      <c r="SFF197" s="321"/>
      <c r="SFG197" s="376"/>
      <c r="SFH197" s="319"/>
      <c r="SFI197" s="319"/>
      <c r="SFJ197" s="319"/>
      <c r="SFK197" s="333"/>
      <c r="SFL197" s="376"/>
      <c r="SFM197" s="376"/>
      <c r="SFN197" s="376"/>
      <c r="SFO197" s="321"/>
      <c r="SFP197" s="321"/>
      <c r="SFQ197" s="321"/>
      <c r="SFR197" s="376"/>
      <c r="SFS197" s="321"/>
      <c r="SFT197" s="321"/>
      <c r="SFU197" s="321"/>
      <c r="SFV197" s="321"/>
      <c r="SFW197" s="376"/>
      <c r="SFX197" s="319"/>
      <c r="SFY197" s="319"/>
      <c r="SFZ197" s="319"/>
      <c r="SGA197" s="333"/>
      <c r="SGB197" s="376"/>
      <c r="SGC197" s="376"/>
      <c r="SGD197" s="376"/>
      <c r="SGE197" s="321"/>
      <c r="SGF197" s="321"/>
      <c r="SGG197" s="321"/>
      <c r="SGH197" s="376"/>
      <c r="SGI197" s="321"/>
      <c r="SGJ197" s="321"/>
      <c r="SGK197" s="321"/>
      <c r="SGL197" s="321"/>
      <c r="SGM197" s="376"/>
      <c r="SGN197" s="319"/>
      <c r="SGO197" s="319"/>
      <c r="SGP197" s="319"/>
      <c r="SGQ197" s="333"/>
      <c r="SGR197" s="376"/>
      <c r="SGS197" s="376"/>
      <c r="SGT197" s="376"/>
      <c r="SGU197" s="321"/>
      <c r="SGV197" s="321"/>
      <c r="SGW197" s="321"/>
      <c r="SGX197" s="376"/>
      <c r="SGY197" s="321"/>
      <c r="SGZ197" s="321"/>
      <c r="SHA197" s="321"/>
      <c r="SHB197" s="321"/>
      <c r="SHC197" s="376"/>
      <c r="SHD197" s="319"/>
      <c r="SHE197" s="319"/>
      <c r="SHF197" s="319"/>
      <c r="SHG197" s="333"/>
      <c r="SHH197" s="376"/>
      <c r="SHI197" s="376"/>
      <c r="SHJ197" s="376"/>
      <c r="SHK197" s="321"/>
      <c r="SHL197" s="321"/>
      <c r="SHM197" s="321"/>
      <c r="SHN197" s="376"/>
      <c r="SHO197" s="321"/>
      <c r="SHP197" s="321"/>
      <c r="SHQ197" s="321"/>
      <c r="SHR197" s="321"/>
      <c r="SHS197" s="376"/>
      <c r="SHT197" s="319"/>
      <c r="SHU197" s="319"/>
      <c r="SHV197" s="319"/>
      <c r="SHW197" s="333"/>
      <c r="SHX197" s="376"/>
      <c r="SHY197" s="376"/>
      <c r="SHZ197" s="376"/>
      <c r="SIA197" s="321"/>
      <c r="SIB197" s="321"/>
      <c r="SIC197" s="321"/>
      <c r="SID197" s="376"/>
      <c r="SIE197" s="321"/>
      <c r="SIF197" s="321"/>
      <c r="SIG197" s="321"/>
      <c r="SIH197" s="321"/>
      <c r="SII197" s="376"/>
      <c r="SIJ197" s="319"/>
      <c r="SIK197" s="319"/>
      <c r="SIL197" s="319"/>
      <c r="SIM197" s="333"/>
      <c r="SIN197" s="376"/>
      <c r="SIO197" s="376"/>
      <c r="SIP197" s="376"/>
      <c r="SIQ197" s="321"/>
      <c r="SIR197" s="321"/>
      <c r="SIS197" s="321"/>
      <c r="SIT197" s="376"/>
      <c r="SIU197" s="321"/>
      <c r="SIV197" s="321"/>
      <c r="SIW197" s="321"/>
      <c r="SIX197" s="321"/>
      <c r="SIY197" s="376"/>
      <c r="SIZ197" s="319"/>
      <c r="SJA197" s="319"/>
      <c r="SJB197" s="319"/>
      <c r="SJC197" s="333"/>
      <c r="SJD197" s="376"/>
      <c r="SJE197" s="376"/>
      <c r="SJF197" s="376"/>
      <c r="SJG197" s="321"/>
      <c r="SJH197" s="321"/>
      <c r="SJI197" s="321"/>
      <c r="SJJ197" s="376"/>
      <c r="SJK197" s="321"/>
      <c r="SJL197" s="321"/>
      <c r="SJM197" s="321"/>
      <c r="SJN197" s="321"/>
      <c r="SJO197" s="376"/>
      <c r="SJP197" s="319"/>
      <c r="SJQ197" s="319"/>
      <c r="SJR197" s="319"/>
      <c r="SJS197" s="333"/>
      <c r="SJT197" s="376"/>
      <c r="SJU197" s="376"/>
      <c r="SJV197" s="376"/>
      <c r="SJW197" s="321"/>
      <c r="SJX197" s="321"/>
      <c r="SJY197" s="321"/>
      <c r="SJZ197" s="376"/>
      <c r="SKA197" s="321"/>
      <c r="SKB197" s="321"/>
      <c r="SKC197" s="321"/>
      <c r="SKD197" s="321"/>
      <c r="SKE197" s="376"/>
      <c r="SKF197" s="319"/>
      <c r="SKG197" s="319"/>
      <c r="SKH197" s="319"/>
      <c r="SKI197" s="333"/>
      <c r="SKJ197" s="376"/>
      <c r="SKK197" s="376"/>
      <c r="SKL197" s="376"/>
      <c r="SKM197" s="321"/>
      <c r="SKN197" s="321"/>
      <c r="SKO197" s="321"/>
      <c r="SKP197" s="376"/>
      <c r="SKQ197" s="321"/>
      <c r="SKR197" s="321"/>
      <c r="SKS197" s="321"/>
      <c r="SKT197" s="321"/>
      <c r="SKU197" s="376"/>
      <c r="SKV197" s="319"/>
      <c r="SKW197" s="319"/>
      <c r="SKX197" s="319"/>
      <c r="SKY197" s="333"/>
      <c r="SKZ197" s="376"/>
      <c r="SLA197" s="376"/>
      <c r="SLB197" s="376"/>
      <c r="SLC197" s="321"/>
      <c r="SLD197" s="321"/>
      <c r="SLE197" s="321"/>
      <c r="SLF197" s="376"/>
      <c r="SLG197" s="321"/>
      <c r="SLH197" s="321"/>
      <c r="SLI197" s="321"/>
      <c r="SLJ197" s="321"/>
      <c r="SLK197" s="376"/>
      <c r="SLL197" s="319"/>
      <c r="SLM197" s="319"/>
      <c r="SLN197" s="319"/>
      <c r="SLO197" s="333"/>
      <c r="SLP197" s="376"/>
      <c r="SLQ197" s="376"/>
      <c r="SLR197" s="376"/>
      <c r="SLS197" s="321"/>
      <c r="SLT197" s="321"/>
      <c r="SLU197" s="321"/>
      <c r="SLV197" s="376"/>
      <c r="SLW197" s="321"/>
      <c r="SLX197" s="321"/>
      <c r="SLY197" s="321"/>
      <c r="SLZ197" s="321"/>
      <c r="SMA197" s="376"/>
      <c r="SMB197" s="319"/>
      <c r="SMC197" s="319"/>
      <c r="SMD197" s="319"/>
      <c r="SME197" s="333"/>
      <c r="SMF197" s="376"/>
      <c r="SMG197" s="376"/>
      <c r="SMH197" s="376"/>
      <c r="SMI197" s="321"/>
      <c r="SMJ197" s="321"/>
      <c r="SMK197" s="321"/>
      <c r="SML197" s="376"/>
      <c r="SMM197" s="321"/>
      <c r="SMN197" s="321"/>
      <c r="SMO197" s="321"/>
      <c r="SMP197" s="321"/>
      <c r="SMQ197" s="376"/>
      <c r="SMR197" s="319"/>
      <c r="SMS197" s="319"/>
      <c r="SMT197" s="319"/>
      <c r="SMU197" s="333"/>
      <c r="SMV197" s="376"/>
      <c r="SMW197" s="376"/>
      <c r="SMX197" s="376"/>
      <c r="SMY197" s="321"/>
      <c r="SMZ197" s="321"/>
      <c r="SNA197" s="321"/>
      <c r="SNB197" s="376"/>
      <c r="SNC197" s="321"/>
      <c r="SND197" s="321"/>
      <c r="SNE197" s="321"/>
      <c r="SNF197" s="321"/>
      <c r="SNG197" s="376"/>
      <c r="SNH197" s="319"/>
      <c r="SNI197" s="319"/>
      <c r="SNJ197" s="319"/>
      <c r="SNK197" s="333"/>
      <c r="SNL197" s="376"/>
      <c r="SNM197" s="376"/>
      <c r="SNN197" s="376"/>
      <c r="SNO197" s="321"/>
      <c r="SNP197" s="321"/>
      <c r="SNQ197" s="321"/>
      <c r="SNR197" s="376"/>
      <c r="SNS197" s="321"/>
      <c r="SNT197" s="321"/>
      <c r="SNU197" s="321"/>
      <c r="SNV197" s="321"/>
      <c r="SNW197" s="376"/>
      <c r="SNX197" s="319"/>
      <c r="SNY197" s="319"/>
      <c r="SNZ197" s="319"/>
      <c r="SOA197" s="333"/>
      <c r="SOB197" s="376"/>
      <c r="SOC197" s="376"/>
      <c r="SOD197" s="376"/>
      <c r="SOE197" s="321"/>
      <c r="SOF197" s="321"/>
      <c r="SOG197" s="321"/>
      <c r="SOH197" s="376"/>
      <c r="SOI197" s="321"/>
      <c r="SOJ197" s="321"/>
      <c r="SOK197" s="321"/>
      <c r="SOL197" s="321"/>
      <c r="SOM197" s="376"/>
      <c r="SON197" s="319"/>
      <c r="SOO197" s="319"/>
      <c r="SOP197" s="319"/>
      <c r="SOQ197" s="333"/>
      <c r="SOR197" s="376"/>
      <c r="SOS197" s="376"/>
      <c r="SOT197" s="376"/>
      <c r="SOU197" s="321"/>
      <c r="SOV197" s="321"/>
      <c r="SOW197" s="321"/>
      <c r="SOX197" s="376"/>
      <c r="SOY197" s="321"/>
      <c r="SOZ197" s="321"/>
      <c r="SPA197" s="321"/>
      <c r="SPB197" s="321"/>
      <c r="SPC197" s="376"/>
      <c r="SPD197" s="319"/>
      <c r="SPE197" s="319"/>
      <c r="SPF197" s="319"/>
      <c r="SPG197" s="333"/>
      <c r="SPH197" s="376"/>
      <c r="SPI197" s="376"/>
      <c r="SPJ197" s="376"/>
      <c r="SPK197" s="321"/>
      <c r="SPL197" s="321"/>
      <c r="SPM197" s="321"/>
      <c r="SPN197" s="376"/>
      <c r="SPO197" s="321"/>
      <c r="SPP197" s="321"/>
      <c r="SPQ197" s="321"/>
      <c r="SPR197" s="321"/>
      <c r="SPS197" s="376"/>
      <c r="SPT197" s="319"/>
      <c r="SPU197" s="319"/>
      <c r="SPV197" s="319"/>
      <c r="SPW197" s="333"/>
      <c r="SPX197" s="376"/>
      <c r="SPY197" s="376"/>
      <c r="SPZ197" s="376"/>
      <c r="SQA197" s="321"/>
      <c r="SQB197" s="321"/>
      <c r="SQC197" s="321"/>
      <c r="SQD197" s="376"/>
      <c r="SQE197" s="321"/>
      <c r="SQF197" s="321"/>
      <c r="SQG197" s="321"/>
      <c r="SQH197" s="321"/>
      <c r="SQI197" s="376"/>
      <c r="SQJ197" s="319"/>
      <c r="SQK197" s="319"/>
      <c r="SQL197" s="319"/>
      <c r="SQM197" s="333"/>
      <c r="SQN197" s="376"/>
      <c r="SQO197" s="376"/>
      <c r="SQP197" s="376"/>
      <c r="SQQ197" s="321"/>
      <c r="SQR197" s="321"/>
      <c r="SQS197" s="321"/>
      <c r="SQT197" s="376"/>
      <c r="SQU197" s="321"/>
      <c r="SQV197" s="321"/>
      <c r="SQW197" s="321"/>
      <c r="SQX197" s="321"/>
      <c r="SQY197" s="376"/>
      <c r="SQZ197" s="319"/>
      <c r="SRA197" s="319"/>
      <c r="SRB197" s="319"/>
      <c r="SRC197" s="333"/>
      <c r="SRD197" s="376"/>
      <c r="SRE197" s="376"/>
      <c r="SRF197" s="376"/>
      <c r="SRG197" s="321"/>
      <c r="SRH197" s="321"/>
      <c r="SRI197" s="321"/>
      <c r="SRJ197" s="376"/>
      <c r="SRK197" s="321"/>
      <c r="SRL197" s="321"/>
      <c r="SRM197" s="321"/>
      <c r="SRN197" s="321"/>
      <c r="SRO197" s="376"/>
      <c r="SRP197" s="319"/>
      <c r="SRQ197" s="319"/>
      <c r="SRR197" s="319"/>
      <c r="SRS197" s="333"/>
      <c r="SRT197" s="376"/>
      <c r="SRU197" s="376"/>
      <c r="SRV197" s="376"/>
      <c r="SRW197" s="321"/>
      <c r="SRX197" s="321"/>
      <c r="SRY197" s="321"/>
      <c r="SRZ197" s="376"/>
      <c r="SSA197" s="321"/>
      <c r="SSB197" s="321"/>
      <c r="SSC197" s="321"/>
      <c r="SSD197" s="321"/>
      <c r="SSE197" s="376"/>
      <c r="SSF197" s="319"/>
      <c r="SSG197" s="319"/>
      <c r="SSH197" s="319"/>
      <c r="SSI197" s="333"/>
      <c r="SSJ197" s="376"/>
      <c r="SSK197" s="376"/>
      <c r="SSL197" s="376"/>
      <c r="SSM197" s="321"/>
      <c r="SSN197" s="321"/>
      <c r="SSO197" s="321"/>
      <c r="SSP197" s="376"/>
      <c r="SSQ197" s="321"/>
      <c r="SSR197" s="321"/>
      <c r="SSS197" s="321"/>
      <c r="SST197" s="321"/>
      <c r="SSU197" s="376"/>
      <c r="SSV197" s="319"/>
      <c r="SSW197" s="319"/>
      <c r="SSX197" s="319"/>
      <c r="SSY197" s="333"/>
      <c r="SSZ197" s="376"/>
      <c r="STA197" s="376"/>
      <c r="STB197" s="376"/>
      <c r="STC197" s="321"/>
      <c r="STD197" s="321"/>
      <c r="STE197" s="321"/>
      <c r="STF197" s="376"/>
      <c r="STG197" s="321"/>
      <c r="STH197" s="321"/>
      <c r="STI197" s="321"/>
      <c r="STJ197" s="321"/>
      <c r="STK197" s="376"/>
      <c r="STL197" s="319"/>
      <c r="STM197" s="319"/>
      <c r="STN197" s="319"/>
      <c r="STO197" s="333"/>
      <c r="STP197" s="376"/>
      <c r="STQ197" s="376"/>
      <c r="STR197" s="376"/>
      <c r="STS197" s="321"/>
      <c r="STT197" s="321"/>
      <c r="STU197" s="321"/>
      <c r="STV197" s="376"/>
      <c r="STW197" s="321"/>
      <c r="STX197" s="321"/>
      <c r="STY197" s="321"/>
      <c r="STZ197" s="321"/>
      <c r="SUA197" s="376"/>
      <c r="SUB197" s="319"/>
      <c r="SUC197" s="319"/>
      <c r="SUD197" s="319"/>
      <c r="SUE197" s="333"/>
      <c r="SUF197" s="376"/>
      <c r="SUG197" s="376"/>
      <c r="SUH197" s="376"/>
      <c r="SUI197" s="321"/>
      <c r="SUJ197" s="321"/>
      <c r="SUK197" s="321"/>
      <c r="SUL197" s="376"/>
      <c r="SUM197" s="321"/>
      <c r="SUN197" s="321"/>
      <c r="SUO197" s="321"/>
      <c r="SUP197" s="321"/>
      <c r="SUQ197" s="376"/>
      <c r="SUR197" s="319"/>
      <c r="SUS197" s="319"/>
      <c r="SUT197" s="319"/>
      <c r="SUU197" s="333"/>
      <c r="SUV197" s="376"/>
      <c r="SUW197" s="376"/>
      <c r="SUX197" s="376"/>
      <c r="SUY197" s="321"/>
      <c r="SUZ197" s="321"/>
      <c r="SVA197" s="321"/>
      <c r="SVB197" s="376"/>
      <c r="SVC197" s="321"/>
      <c r="SVD197" s="321"/>
      <c r="SVE197" s="321"/>
      <c r="SVF197" s="321"/>
      <c r="SVG197" s="376"/>
      <c r="SVH197" s="319"/>
      <c r="SVI197" s="319"/>
      <c r="SVJ197" s="319"/>
      <c r="SVK197" s="333"/>
      <c r="SVL197" s="376"/>
      <c r="SVM197" s="376"/>
      <c r="SVN197" s="376"/>
      <c r="SVO197" s="321"/>
      <c r="SVP197" s="321"/>
      <c r="SVQ197" s="321"/>
      <c r="SVR197" s="376"/>
      <c r="SVS197" s="321"/>
      <c r="SVT197" s="321"/>
      <c r="SVU197" s="321"/>
      <c r="SVV197" s="321"/>
      <c r="SVW197" s="376"/>
      <c r="SVX197" s="319"/>
      <c r="SVY197" s="319"/>
      <c r="SVZ197" s="319"/>
      <c r="SWA197" s="333"/>
      <c r="SWB197" s="376"/>
      <c r="SWC197" s="376"/>
      <c r="SWD197" s="376"/>
      <c r="SWE197" s="321"/>
      <c r="SWF197" s="321"/>
      <c r="SWG197" s="321"/>
      <c r="SWH197" s="376"/>
      <c r="SWI197" s="321"/>
      <c r="SWJ197" s="321"/>
      <c r="SWK197" s="321"/>
      <c r="SWL197" s="321"/>
      <c r="SWM197" s="376"/>
      <c r="SWN197" s="319"/>
      <c r="SWO197" s="319"/>
      <c r="SWP197" s="319"/>
      <c r="SWQ197" s="333"/>
      <c r="SWR197" s="376"/>
      <c r="SWS197" s="376"/>
      <c r="SWT197" s="376"/>
      <c r="SWU197" s="321"/>
      <c r="SWV197" s="321"/>
      <c r="SWW197" s="321"/>
      <c r="SWX197" s="376"/>
      <c r="SWY197" s="321"/>
      <c r="SWZ197" s="321"/>
      <c r="SXA197" s="321"/>
      <c r="SXB197" s="321"/>
      <c r="SXC197" s="376"/>
      <c r="SXD197" s="319"/>
      <c r="SXE197" s="319"/>
      <c r="SXF197" s="319"/>
      <c r="SXG197" s="333"/>
      <c r="SXH197" s="376"/>
      <c r="SXI197" s="376"/>
      <c r="SXJ197" s="376"/>
      <c r="SXK197" s="321"/>
      <c r="SXL197" s="321"/>
      <c r="SXM197" s="321"/>
      <c r="SXN197" s="376"/>
      <c r="SXO197" s="321"/>
      <c r="SXP197" s="321"/>
      <c r="SXQ197" s="321"/>
      <c r="SXR197" s="321"/>
      <c r="SXS197" s="376"/>
      <c r="SXT197" s="319"/>
      <c r="SXU197" s="319"/>
      <c r="SXV197" s="319"/>
      <c r="SXW197" s="333"/>
      <c r="SXX197" s="376"/>
      <c r="SXY197" s="376"/>
      <c r="SXZ197" s="376"/>
      <c r="SYA197" s="321"/>
      <c r="SYB197" s="321"/>
      <c r="SYC197" s="321"/>
      <c r="SYD197" s="376"/>
      <c r="SYE197" s="321"/>
      <c r="SYF197" s="321"/>
      <c r="SYG197" s="321"/>
      <c r="SYH197" s="321"/>
      <c r="SYI197" s="376"/>
      <c r="SYJ197" s="319"/>
      <c r="SYK197" s="319"/>
      <c r="SYL197" s="319"/>
      <c r="SYM197" s="333"/>
      <c r="SYN197" s="376"/>
      <c r="SYO197" s="376"/>
      <c r="SYP197" s="376"/>
      <c r="SYQ197" s="321"/>
      <c r="SYR197" s="321"/>
      <c r="SYS197" s="321"/>
      <c r="SYT197" s="376"/>
      <c r="SYU197" s="321"/>
      <c r="SYV197" s="321"/>
      <c r="SYW197" s="321"/>
      <c r="SYX197" s="321"/>
      <c r="SYY197" s="376"/>
      <c r="SYZ197" s="319"/>
      <c r="SZA197" s="319"/>
      <c r="SZB197" s="319"/>
      <c r="SZC197" s="333"/>
      <c r="SZD197" s="376"/>
      <c r="SZE197" s="376"/>
      <c r="SZF197" s="376"/>
      <c r="SZG197" s="321"/>
      <c r="SZH197" s="321"/>
      <c r="SZI197" s="321"/>
      <c r="SZJ197" s="376"/>
      <c r="SZK197" s="321"/>
      <c r="SZL197" s="321"/>
      <c r="SZM197" s="321"/>
      <c r="SZN197" s="321"/>
      <c r="SZO197" s="376"/>
      <c r="SZP197" s="319"/>
      <c r="SZQ197" s="319"/>
      <c r="SZR197" s="319"/>
      <c r="SZS197" s="333"/>
      <c r="SZT197" s="376"/>
      <c r="SZU197" s="376"/>
      <c r="SZV197" s="376"/>
      <c r="SZW197" s="321"/>
      <c r="SZX197" s="321"/>
      <c r="SZY197" s="321"/>
      <c r="SZZ197" s="376"/>
      <c r="TAA197" s="321"/>
      <c r="TAB197" s="321"/>
      <c r="TAC197" s="321"/>
      <c r="TAD197" s="321"/>
      <c r="TAE197" s="376"/>
      <c r="TAF197" s="319"/>
      <c r="TAG197" s="319"/>
      <c r="TAH197" s="319"/>
      <c r="TAI197" s="333"/>
      <c r="TAJ197" s="376"/>
      <c r="TAK197" s="376"/>
      <c r="TAL197" s="376"/>
      <c r="TAM197" s="321"/>
      <c r="TAN197" s="321"/>
      <c r="TAO197" s="321"/>
      <c r="TAP197" s="376"/>
      <c r="TAQ197" s="321"/>
      <c r="TAR197" s="321"/>
      <c r="TAS197" s="321"/>
      <c r="TAT197" s="321"/>
      <c r="TAU197" s="376"/>
      <c r="TAV197" s="319"/>
      <c r="TAW197" s="319"/>
      <c r="TAX197" s="319"/>
      <c r="TAY197" s="333"/>
      <c r="TAZ197" s="376"/>
      <c r="TBA197" s="376"/>
      <c r="TBB197" s="376"/>
      <c r="TBC197" s="321"/>
      <c r="TBD197" s="321"/>
      <c r="TBE197" s="321"/>
      <c r="TBF197" s="376"/>
      <c r="TBG197" s="321"/>
      <c r="TBH197" s="321"/>
      <c r="TBI197" s="321"/>
      <c r="TBJ197" s="321"/>
      <c r="TBK197" s="376"/>
      <c r="TBL197" s="319"/>
      <c r="TBM197" s="319"/>
      <c r="TBN197" s="319"/>
      <c r="TBO197" s="333"/>
      <c r="TBP197" s="376"/>
      <c r="TBQ197" s="376"/>
      <c r="TBR197" s="376"/>
      <c r="TBS197" s="321"/>
      <c r="TBT197" s="321"/>
      <c r="TBU197" s="321"/>
      <c r="TBV197" s="376"/>
      <c r="TBW197" s="321"/>
      <c r="TBX197" s="321"/>
      <c r="TBY197" s="321"/>
      <c r="TBZ197" s="321"/>
      <c r="TCA197" s="376"/>
      <c r="TCB197" s="319"/>
      <c r="TCC197" s="319"/>
      <c r="TCD197" s="319"/>
      <c r="TCE197" s="333"/>
      <c r="TCF197" s="376"/>
      <c r="TCG197" s="376"/>
      <c r="TCH197" s="376"/>
      <c r="TCI197" s="321"/>
      <c r="TCJ197" s="321"/>
      <c r="TCK197" s="321"/>
      <c r="TCL197" s="376"/>
      <c r="TCM197" s="321"/>
      <c r="TCN197" s="321"/>
      <c r="TCO197" s="321"/>
      <c r="TCP197" s="321"/>
      <c r="TCQ197" s="376"/>
      <c r="TCR197" s="319"/>
      <c r="TCS197" s="319"/>
      <c r="TCT197" s="319"/>
      <c r="TCU197" s="333"/>
      <c r="TCV197" s="376"/>
      <c r="TCW197" s="376"/>
      <c r="TCX197" s="376"/>
      <c r="TCY197" s="321"/>
      <c r="TCZ197" s="321"/>
      <c r="TDA197" s="321"/>
      <c r="TDB197" s="376"/>
      <c r="TDC197" s="321"/>
      <c r="TDD197" s="321"/>
      <c r="TDE197" s="321"/>
      <c r="TDF197" s="321"/>
      <c r="TDG197" s="376"/>
      <c r="TDH197" s="319"/>
      <c r="TDI197" s="319"/>
      <c r="TDJ197" s="319"/>
      <c r="TDK197" s="333"/>
      <c r="TDL197" s="376"/>
      <c r="TDM197" s="376"/>
      <c r="TDN197" s="376"/>
      <c r="TDO197" s="321"/>
      <c r="TDP197" s="321"/>
      <c r="TDQ197" s="321"/>
      <c r="TDR197" s="376"/>
      <c r="TDS197" s="321"/>
      <c r="TDT197" s="321"/>
      <c r="TDU197" s="321"/>
      <c r="TDV197" s="321"/>
      <c r="TDW197" s="376"/>
      <c r="TDX197" s="319"/>
      <c r="TDY197" s="319"/>
      <c r="TDZ197" s="319"/>
      <c r="TEA197" s="333"/>
      <c r="TEB197" s="376"/>
      <c r="TEC197" s="376"/>
      <c r="TED197" s="376"/>
      <c r="TEE197" s="321"/>
      <c r="TEF197" s="321"/>
      <c r="TEG197" s="321"/>
      <c r="TEH197" s="376"/>
      <c r="TEI197" s="321"/>
      <c r="TEJ197" s="321"/>
      <c r="TEK197" s="321"/>
      <c r="TEL197" s="321"/>
      <c r="TEM197" s="376"/>
      <c r="TEN197" s="319"/>
      <c r="TEO197" s="319"/>
      <c r="TEP197" s="319"/>
      <c r="TEQ197" s="333"/>
      <c r="TER197" s="376"/>
      <c r="TES197" s="376"/>
      <c r="TET197" s="376"/>
      <c r="TEU197" s="321"/>
      <c r="TEV197" s="321"/>
      <c r="TEW197" s="321"/>
      <c r="TEX197" s="376"/>
      <c r="TEY197" s="321"/>
      <c r="TEZ197" s="321"/>
      <c r="TFA197" s="321"/>
      <c r="TFB197" s="321"/>
      <c r="TFC197" s="376"/>
      <c r="TFD197" s="319"/>
      <c r="TFE197" s="319"/>
      <c r="TFF197" s="319"/>
      <c r="TFG197" s="333"/>
      <c r="TFH197" s="376"/>
      <c r="TFI197" s="376"/>
      <c r="TFJ197" s="376"/>
      <c r="TFK197" s="321"/>
      <c r="TFL197" s="321"/>
      <c r="TFM197" s="321"/>
      <c r="TFN197" s="376"/>
      <c r="TFO197" s="321"/>
      <c r="TFP197" s="321"/>
      <c r="TFQ197" s="321"/>
      <c r="TFR197" s="321"/>
      <c r="TFS197" s="376"/>
      <c r="TFT197" s="319"/>
      <c r="TFU197" s="319"/>
      <c r="TFV197" s="319"/>
      <c r="TFW197" s="333"/>
      <c r="TFX197" s="376"/>
      <c r="TFY197" s="376"/>
      <c r="TFZ197" s="376"/>
      <c r="TGA197" s="321"/>
      <c r="TGB197" s="321"/>
      <c r="TGC197" s="321"/>
      <c r="TGD197" s="376"/>
      <c r="TGE197" s="321"/>
      <c r="TGF197" s="321"/>
      <c r="TGG197" s="321"/>
      <c r="TGH197" s="321"/>
      <c r="TGI197" s="376"/>
      <c r="TGJ197" s="319"/>
      <c r="TGK197" s="319"/>
      <c r="TGL197" s="319"/>
      <c r="TGM197" s="333"/>
      <c r="TGN197" s="376"/>
      <c r="TGO197" s="376"/>
      <c r="TGP197" s="376"/>
      <c r="TGQ197" s="321"/>
      <c r="TGR197" s="321"/>
      <c r="TGS197" s="321"/>
      <c r="TGT197" s="376"/>
      <c r="TGU197" s="321"/>
      <c r="TGV197" s="321"/>
      <c r="TGW197" s="321"/>
      <c r="TGX197" s="321"/>
      <c r="TGY197" s="376"/>
      <c r="TGZ197" s="319"/>
      <c r="THA197" s="319"/>
      <c r="THB197" s="319"/>
      <c r="THC197" s="333"/>
      <c r="THD197" s="376"/>
      <c r="THE197" s="376"/>
      <c r="THF197" s="376"/>
      <c r="THG197" s="321"/>
      <c r="THH197" s="321"/>
      <c r="THI197" s="321"/>
      <c r="THJ197" s="376"/>
      <c r="THK197" s="321"/>
      <c r="THL197" s="321"/>
      <c r="THM197" s="321"/>
      <c r="THN197" s="321"/>
      <c r="THO197" s="376"/>
      <c r="THP197" s="319"/>
      <c r="THQ197" s="319"/>
      <c r="THR197" s="319"/>
      <c r="THS197" s="333"/>
      <c r="THT197" s="376"/>
      <c r="THU197" s="376"/>
      <c r="THV197" s="376"/>
      <c r="THW197" s="321"/>
      <c r="THX197" s="321"/>
      <c r="THY197" s="321"/>
      <c r="THZ197" s="376"/>
      <c r="TIA197" s="321"/>
      <c r="TIB197" s="321"/>
      <c r="TIC197" s="321"/>
      <c r="TID197" s="321"/>
      <c r="TIE197" s="376"/>
      <c r="TIF197" s="319"/>
      <c r="TIG197" s="319"/>
      <c r="TIH197" s="319"/>
      <c r="TII197" s="333"/>
      <c r="TIJ197" s="376"/>
      <c r="TIK197" s="376"/>
      <c r="TIL197" s="376"/>
      <c r="TIM197" s="321"/>
      <c r="TIN197" s="321"/>
      <c r="TIO197" s="321"/>
      <c r="TIP197" s="376"/>
      <c r="TIQ197" s="321"/>
      <c r="TIR197" s="321"/>
      <c r="TIS197" s="321"/>
      <c r="TIT197" s="321"/>
      <c r="TIU197" s="376"/>
      <c r="TIV197" s="319"/>
      <c r="TIW197" s="319"/>
      <c r="TIX197" s="319"/>
      <c r="TIY197" s="333"/>
      <c r="TIZ197" s="376"/>
      <c r="TJA197" s="376"/>
      <c r="TJB197" s="376"/>
      <c r="TJC197" s="321"/>
      <c r="TJD197" s="321"/>
      <c r="TJE197" s="321"/>
      <c r="TJF197" s="376"/>
      <c r="TJG197" s="321"/>
      <c r="TJH197" s="321"/>
      <c r="TJI197" s="321"/>
      <c r="TJJ197" s="321"/>
      <c r="TJK197" s="376"/>
      <c r="TJL197" s="319"/>
      <c r="TJM197" s="319"/>
      <c r="TJN197" s="319"/>
      <c r="TJO197" s="333"/>
      <c r="TJP197" s="376"/>
      <c r="TJQ197" s="376"/>
      <c r="TJR197" s="376"/>
      <c r="TJS197" s="321"/>
      <c r="TJT197" s="321"/>
      <c r="TJU197" s="321"/>
      <c r="TJV197" s="376"/>
      <c r="TJW197" s="321"/>
      <c r="TJX197" s="321"/>
      <c r="TJY197" s="321"/>
      <c r="TJZ197" s="321"/>
      <c r="TKA197" s="376"/>
      <c r="TKB197" s="319"/>
      <c r="TKC197" s="319"/>
      <c r="TKD197" s="319"/>
      <c r="TKE197" s="333"/>
      <c r="TKF197" s="376"/>
      <c r="TKG197" s="376"/>
      <c r="TKH197" s="376"/>
      <c r="TKI197" s="321"/>
      <c r="TKJ197" s="321"/>
      <c r="TKK197" s="321"/>
      <c r="TKL197" s="376"/>
      <c r="TKM197" s="321"/>
      <c r="TKN197" s="321"/>
      <c r="TKO197" s="321"/>
      <c r="TKP197" s="321"/>
      <c r="TKQ197" s="376"/>
      <c r="TKR197" s="319"/>
      <c r="TKS197" s="319"/>
      <c r="TKT197" s="319"/>
      <c r="TKU197" s="333"/>
      <c r="TKV197" s="376"/>
      <c r="TKW197" s="376"/>
      <c r="TKX197" s="376"/>
      <c r="TKY197" s="321"/>
      <c r="TKZ197" s="321"/>
      <c r="TLA197" s="321"/>
      <c r="TLB197" s="376"/>
      <c r="TLC197" s="321"/>
      <c r="TLD197" s="321"/>
      <c r="TLE197" s="321"/>
      <c r="TLF197" s="321"/>
      <c r="TLG197" s="376"/>
      <c r="TLH197" s="319"/>
      <c r="TLI197" s="319"/>
      <c r="TLJ197" s="319"/>
      <c r="TLK197" s="333"/>
      <c r="TLL197" s="376"/>
      <c r="TLM197" s="376"/>
      <c r="TLN197" s="376"/>
      <c r="TLO197" s="321"/>
      <c r="TLP197" s="321"/>
      <c r="TLQ197" s="321"/>
      <c r="TLR197" s="376"/>
      <c r="TLS197" s="321"/>
      <c r="TLT197" s="321"/>
      <c r="TLU197" s="321"/>
      <c r="TLV197" s="321"/>
      <c r="TLW197" s="376"/>
      <c r="TLX197" s="319"/>
      <c r="TLY197" s="319"/>
      <c r="TLZ197" s="319"/>
      <c r="TMA197" s="333"/>
      <c r="TMB197" s="376"/>
      <c r="TMC197" s="376"/>
      <c r="TMD197" s="376"/>
      <c r="TME197" s="321"/>
      <c r="TMF197" s="321"/>
      <c r="TMG197" s="321"/>
      <c r="TMH197" s="376"/>
      <c r="TMI197" s="321"/>
      <c r="TMJ197" s="321"/>
      <c r="TMK197" s="321"/>
      <c r="TML197" s="321"/>
      <c r="TMM197" s="376"/>
      <c r="TMN197" s="319"/>
      <c r="TMO197" s="319"/>
      <c r="TMP197" s="319"/>
      <c r="TMQ197" s="333"/>
      <c r="TMR197" s="376"/>
      <c r="TMS197" s="376"/>
      <c r="TMT197" s="376"/>
      <c r="TMU197" s="321"/>
      <c r="TMV197" s="321"/>
      <c r="TMW197" s="321"/>
      <c r="TMX197" s="376"/>
      <c r="TMY197" s="321"/>
      <c r="TMZ197" s="321"/>
      <c r="TNA197" s="321"/>
      <c r="TNB197" s="321"/>
      <c r="TNC197" s="376"/>
      <c r="TND197" s="319"/>
      <c r="TNE197" s="319"/>
      <c r="TNF197" s="319"/>
      <c r="TNG197" s="333"/>
      <c r="TNH197" s="376"/>
      <c r="TNI197" s="376"/>
      <c r="TNJ197" s="376"/>
      <c r="TNK197" s="321"/>
      <c r="TNL197" s="321"/>
      <c r="TNM197" s="321"/>
      <c r="TNN197" s="376"/>
      <c r="TNO197" s="321"/>
      <c r="TNP197" s="321"/>
      <c r="TNQ197" s="321"/>
      <c r="TNR197" s="321"/>
      <c r="TNS197" s="376"/>
      <c r="TNT197" s="319"/>
      <c r="TNU197" s="319"/>
      <c r="TNV197" s="319"/>
      <c r="TNW197" s="333"/>
      <c r="TNX197" s="376"/>
      <c r="TNY197" s="376"/>
      <c r="TNZ197" s="376"/>
      <c r="TOA197" s="321"/>
      <c r="TOB197" s="321"/>
      <c r="TOC197" s="321"/>
      <c r="TOD197" s="376"/>
      <c r="TOE197" s="321"/>
      <c r="TOF197" s="321"/>
      <c r="TOG197" s="321"/>
      <c r="TOH197" s="321"/>
      <c r="TOI197" s="376"/>
      <c r="TOJ197" s="319"/>
      <c r="TOK197" s="319"/>
      <c r="TOL197" s="319"/>
      <c r="TOM197" s="333"/>
      <c r="TON197" s="376"/>
      <c r="TOO197" s="376"/>
      <c r="TOP197" s="376"/>
      <c r="TOQ197" s="321"/>
      <c r="TOR197" s="321"/>
      <c r="TOS197" s="321"/>
      <c r="TOT197" s="376"/>
      <c r="TOU197" s="321"/>
      <c r="TOV197" s="321"/>
      <c r="TOW197" s="321"/>
      <c r="TOX197" s="321"/>
      <c r="TOY197" s="376"/>
      <c r="TOZ197" s="319"/>
      <c r="TPA197" s="319"/>
      <c r="TPB197" s="319"/>
      <c r="TPC197" s="333"/>
      <c r="TPD197" s="376"/>
      <c r="TPE197" s="376"/>
      <c r="TPF197" s="376"/>
      <c r="TPG197" s="321"/>
      <c r="TPH197" s="321"/>
      <c r="TPI197" s="321"/>
      <c r="TPJ197" s="376"/>
      <c r="TPK197" s="321"/>
      <c r="TPL197" s="321"/>
      <c r="TPM197" s="321"/>
      <c r="TPN197" s="321"/>
      <c r="TPO197" s="376"/>
      <c r="TPP197" s="319"/>
      <c r="TPQ197" s="319"/>
      <c r="TPR197" s="319"/>
      <c r="TPS197" s="333"/>
      <c r="TPT197" s="376"/>
      <c r="TPU197" s="376"/>
      <c r="TPV197" s="376"/>
      <c r="TPW197" s="321"/>
      <c r="TPX197" s="321"/>
      <c r="TPY197" s="321"/>
      <c r="TPZ197" s="376"/>
      <c r="TQA197" s="321"/>
      <c r="TQB197" s="321"/>
      <c r="TQC197" s="321"/>
      <c r="TQD197" s="321"/>
      <c r="TQE197" s="376"/>
      <c r="TQF197" s="319"/>
      <c r="TQG197" s="319"/>
      <c r="TQH197" s="319"/>
      <c r="TQI197" s="333"/>
      <c r="TQJ197" s="376"/>
      <c r="TQK197" s="376"/>
      <c r="TQL197" s="376"/>
      <c r="TQM197" s="321"/>
      <c r="TQN197" s="321"/>
      <c r="TQO197" s="321"/>
      <c r="TQP197" s="376"/>
      <c r="TQQ197" s="321"/>
      <c r="TQR197" s="321"/>
      <c r="TQS197" s="321"/>
      <c r="TQT197" s="321"/>
      <c r="TQU197" s="376"/>
      <c r="TQV197" s="319"/>
      <c r="TQW197" s="319"/>
      <c r="TQX197" s="319"/>
      <c r="TQY197" s="333"/>
      <c r="TQZ197" s="376"/>
      <c r="TRA197" s="376"/>
      <c r="TRB197" s="376"/>
      <c r="TRC197" s="321"/>
      <c r="TRD197" s="321"/>
      <c r="TRE197" s="321"/>
      <c r="TRF197" s="376"/>
      <c r="TRG197" s="321"/>
      <c r="TRH197" s="321"/>
      <c r="TRI197" s="321"/>
      <c r="TRJ197" s="321"/>
      <c r="TRK197" s="376"/>
      <c r="TRL197" s="319"/>
      <c r="TRM197" s="319"/>
      <c r="TRN197" s="319"/>
      <c r="TRO197" s="333"/>
      <c r="TRP197" s="376"/>
      <c r="TRQ197" s="376"/>
      <c r="TRR197" s="376"/>
      <c r="TRS197" s="321"/>
      <c r="TRT197" s="321"/>
      <c r="TRU197" s="321"/>
      <c r="TRV197" s="376"/>
      <c r="TRW197" s="321"/>
      <c r="TRX197" s="321"/>
      <c r="TRY197" s="321"/>
      <c r="TRZ197" s="321"/>
      <c r="TSA197" s="376"/>
      <c r="TSB197" s="319"/>
      <c r="TSC197" s="319"/>
      <c r="TSD197" s="319"/>
      <c r="TSE197" s="333"/>
      <c r="TSF197" s="376"/>
      <c r="TSG197" s="376"/>
      <c r="TSH197" s="376"/>
      <c r="TSI197" s="321"/>
      <c r="TSJ197" s="321"/>
      <c r="TSK197" s="321"/>
      <c r="TSL197" s="376"/>
      <c r="TSM197" s="321"/>
      <c r="TSN197" s="321"/>
      <c r="TSO197" s="321"/>
      <c r="TSP197" s="321"/>
      <c r="TSQ197" s="376"/>
      <c r="TSR197" s="319"/>
      <c r="TSS197" s="319"/>
      <c r="TST197" s="319"/>
      <c r="TSU197" s="333"/>
      <c r="TSV197" s="376"/>
      <c r="TSW197" s="376"/>
      <c r="TSX197" s="376"/>
      <c r="TSY197" s="321"/>
      <c r="TSZ197" s="321"/>
      <c r="TTA197" s="321"/>
      <c r="TTB197" s="376"/>
      <c r="TTC197" s="321"/>
      <c r="TTD197" s="321"/>
      <c r="TTE197" s="321"/>
      <c r="TTF197" s="321"/>
      <c r="TTG197" s="376"/>
      <c r="TTH197" s="319"/>
      <c r="TTI197" s="319"/>
      <c r="TTJ197" s="319"/>
      <c r="TTK197" s="333"/>
      <c r="TTL197" s="376"/>
      <c r="TTM197" s="376"/>
      <c r="TTN197" s="376"/>
      <c r="TTO197" s="321"/>
      <c r="TTP197" s="321"/>
      <c r="TTQ197" s="321"/>
      <c r="TTR197" s="376"/>
      <c r="TTS197" s="321"/>
      <c r="TTT197" s="321"/>
      <c r="TTU197" s="321"/>
      <c r="TTV197" s="321"/>
      <c r="TTW197" s="376"/>
      <c r="TTX197" s="319"/>
      <c r="TTY197" s="319"/>
      <c r="TTZ197" s="319"/>
      <c r="TUA197" s="333"/>
      <c r="TUB197" s="376"/>
      <c r="TUC197" s="376"/>
      <c r="TUD197" s="376"/>
      <c r="TUE197" s="321"/>
      <c r="TUF197" s="321"/>
      <c r="TUG197" s="321"/>
      <c r="TUH197" s="376"/>
      <c r="TUI197" s="321"/>
      <c r="TUJ197" s="321"/>
      <c r="TUK197" s="321"/>
      <c r="TUL197" s="321"/>
      <c r="TUM197" s="376"/>
      <c r="TUN197" s="319"/>
      <c r="TUO197" s="319"/>
      <c r="TUP197" s="319"/>
      <c r="TUQ197" s="333"/>
      <c r="TUR197" s="376"/>
      <c r="TUS197" s="376"/>
      <c r="TUT197" s="376"/>
      <c r="TUU197" s="321"/>
      <c r="TUV197" s="321"/>
      <c r="TUW197" s="321"/>
      <c r="TUX197" s="376"/>
      <c r="TUY197" s="321"/>
      <c r="TUZ197" s="321"/>
      <c r="TVA197" s="321"/>
      <c r="TVB197" s="321"/>
      <c r="TVC197" s="376"/>
      <c r="TVD197" s="319"/>
      <c r="TVE197" s="319"/>
      <c r="TVF197" s="319"/>
      <c r="TVG197" s="333"/>
      <c r="TVH197" s="376"/>
      <c r="TVI197" s="376"/>
      <c r="TVJ197" s="376"/>
      <c r="TVK197" s="321"/>
      <c r="TVL197" s="321"/>
      <c r="TVM197" s="321"/>
      <c r="TVN197" s="376"/>
      <c r="TVO197" s="321"/>
      <c r="TVP197" s="321"/>
      <c r="TVQ197" s="321"/>
      <c r="TVR197" s="321"/>
      <c r="TVS197" s="376"/>
      <c r="TVT197" s="319"/>
      <c r="TVU197" s="319"/>
      <c r="TVV197" s="319"/>
      <c r="TVW197" s="333"/>
      <c r="TVX197" s="376"/>
      <c r="TVY197" s="376"/>
      <c r="TVZ197" s="376"/>
      <c r="TWA197" s="321"/>
      <c r="TWB197" s="321"/>
      <c r="TWC197" s="321"/>
      <c r="TWD197" s="376"/>
      <c r="TWE197" s="321"/>
      <c r="TWF197" s="321"/>
      <c r="TWG197" s="321"/>
      <c r="TWH197" s="321"/>
      <c r="TWI197" s="376"/>
      <c r="TWJ197" s="319"/>
      <c r="TWK197" s="319"/>
      <c r="TWL197" s="319"/>
      <c r="TWM197" s="333"/>
      <c r="TWN197" s="376"/>
      <c r="TWO197" s="376"/>
      <c r="TWP197" s="376"/>
      <c r="TWQ197" s="321"/>
      <c r="TWR197" s="321"/>
      <c r="TWS197" s="321"/>
      <c r="TWT197" s="376"/>
      <c r="TWU197" s="321"/>
      <c r="TWV197" s="321"/>
      <c r="TWW197" s="321"/>
      <c r="TWX197" s="321"/>
      <c r="TWY197" s="376"/>
      <c r="TWZ197" s="319"/>
      <c r="TXA197" s="319"/>
      <c r="TXB197" s="319"/>
      <c r="TXC197" s="333"/>
      <c r="TXD197" s="376"/>
      <c r="TXE197" s="376"/>
      <c r="TXF197" s="376"/>
      <c r="TXG197" s="321"/>
      <c r="TXH197" s="321"/>
      <c r="TXI197" s="321"/>
      <c r="TXJ197" s="376"/>
      <c r="TXK197" s="321"/>
      <c r="TXL197" s="321"/>
      <c r="TXM197" s="321"/>
      <c r="TXN197" s="321"/>
      <c r="TXO197" s="376"/>
      <c r="TXP197" s="319"/>
      <c r="TXQ197" s="319"/>
      <c r="TXR197" s="319"/>
      <c r="TXS197" s="333"/>
      <c r="TXT197" s="376"/>
      <c r="TXU197" s="376"/>
      <c r="TXV197" s="376"/>
      <c r="TXW197" s="321"/>
      <c r="TXX197" s="321"/>
      <c r="TXY197" s="321"/>
      <c r="TXZ197" s="376"/>
      <c r="TYA197" s="321"/>
      <c r="TYB197" s="321"/>
      <c r="TYC197" s="321"/>
      <c r="TYD197" s="321"/>
      <c r="TYE197" s="376"/>
      <c r="TYF197" s="319"/>
      <c r="TYG197" s="319"/>
      <c r="TYH197" s="319"/>
      <c r="TYI197" s="333"/>
      <c r="TYJ197" s="376"/>
      <c r="TYK197" s="376"/>
      <c r="TYL197" s="376"/>
      <c r="TYM197" s="321"/>
      <c r="TYN197" s="321"/>
      <c r="TYO197" s="321"/>
      <c r="TYP197" s="376"/>
      <c r="TYQ197" s="321"/>
      <c r="TYR197" s="321"/>
      <c r="TYS197" s="321"/>
      <c r="TYT197" s="321"/>
      <c r="TYU197" s="376"/>
      <c r="TYV197" s="319"/>
      <c r="TYW197" s="319"/>
      <c r="TYX197" s="319"/>
      <c r="TYY197" s="333"/>
      <c r="TYZ197" s="376"/>
      <c r="TZA197" s="376"/>
      <c r="TZB197" s="376"/>
      <c r="TZC197" s="321"/>
      <c r="TZD197" s="321"/>
      <c r="TZE197" s="321"/>
      <c r="TZF197" s="376"/>
      <c r="TZG197" s="321"/>
      <c r="TZH197" s="321"/>
      <c r="TZI197" s="321"/>
      <c r="TZJ197" s="321"/>
      <c r="TZK197" s="376"/>
      <c r="TZL197" s="319"/>
      <c r="TZM197" s="319"/>
      <c r="TZN197" s="319"/>
      <c r="TZO197" s="333"/>
      <c r="TZP197" s="376"/>
      <c r="TZQ197" s="376"/>
      <c r="TZR197" s="376"/>
      <c r="TZS197" s="321"/>
      <c r="TZT197" s="321"/>
      <c r="TZU197" s="321"/>
      <c r="TZV197" s="376"/>
      <c r="TZW197" s="321"/>
      <c r="TZX197" s="321"/>
      <c r="TZY197" s="321"/>
      <c r="TZZ197" s="321"/>
      <c r="UAA197" s="376"/>
      <c r="UAB197" s="319"/>
      <c r="UAC197" s="319"/>
      <c r="UAD197" s="319"/>
      <c r="UAE197" s="333"/>
      <c r="UAF197" s="376"/>
      <c r="UAG197" s="376"/>
      <c r="UAH197" s="376"/>
      <c r="UAI197" s="321"/>
      <c r="UAJ197" s="321"/>
      <c r="UAK197" s="321"/>
      <c r="UAL197" s="376"/>
      <c r="UAM197" s="321"/>
      <c r="UAN197" s="321"/>
      <c r="UAO197" s="321"/>
      <c r="UAP197" s="321"/>
      <c r="UAQ197" s="376"/>
      <c r="UAR197" s="319"/>
      <c r="UAS197" s="319"/>
      <c r="UAT197" s="319"/>
      <c r="UAU197" s="333"/>
      <c r="UAV197" s="376"/>
      <c r="UAW197" s="376"/>
      <c r="UAX197" s="376"/>
      <c r="UAY197" s="321"/>
      <c r="UAZ197" s="321"/>
      <c r="UBA197" s="321"/>
      <c r="UBB197" s="376"/>
      <c r="UBC197" s="321"/>
      <c r="UBD197" s="321"/>
      <c r="UBE197" s="321"/>
      <c r="UBF197" s="321"/>
      <c r="UBG197" s="376"/>
      <c r="UBH197" s="319"/>
      <c r="UBI197" s="319"/>
      <c r="UBJ197" s="319"/>
      <c r="UBK197" s="333"/>
      <c r="UBL197" s="376"/>
      <c r="UBM197" s="376"/>
      <c r="UBN197" s="376"/>
      <c r="UBO197" s="321"/>
      <c r="UBP197" s="321"/>
      <c r="UBQ197" s="321"/>
      <c r="UBR197" s="376"/>
      <c r="UBS197" s="321"/>
      <c r="UBT197" s="321"/>
      <c r="UBU197" s="321"/>
      <c r="UBV197" s="321"/>
      <c r="UBW197" s="376"/>
      <c r="UBX197" s="319"/>
      <c r="UBY197" s="319"/>
      <c r="UBZ197" s="319"/>
      <c r="UCA197" s="333"/>
      <c r="UCB197" s="376"/>
      <c r="UCC197" s="376"/>
      <c r="UCD197" s="376"/>
      <c r="UCE197" s="321"/>
      <c r="UCF197" s="321"/>
      <c r="UCG197" s="321"/>
      <c r="UCH197" s="376"/>
      <c r="UCI197" s="321"/>
      <c r="UCJ197" s="321"/>
      <c r="UCK197" s="321"/>
      <c r="UCL197" s="321"/>
      <c r="UCM197" s="376"/>
      <c r="UCN197" s="319"/>
      <c r="UCO197" s="319"/>
      <c r="UCP197" s="319"/>
      <c r="UCQ197" s="333"/>
      <c r="UCR197" s="376"/>
      <c r="UCS197" s="376"/>
      <c r="UCT197" s="376"/>
      <c r="UCU197" s="321"/>
      <c r="UCV197" s="321"/>
      <c r="UCW197" s="321"/>
      <c r="UCX197" s="376"/>
      <c r="UCY197" s="321"/>
      <c r="UCZ197" s="321"/>
      <c r="UDA197" s="321"/>
      <c r="UDB197" s="321"/>
      <c r="UDC197" s="376"/>
      <c r="UDD197" s="319"/>
      <c r="UDE197" s="319"/>
      <c r="UDF197" s="319"/>
      <c r="UDG197" s="333"/>
      <c r="UDH197" s="376"/>
      <c r="UDI197" s="376"/>
      <c r="UDJ197" s="376"/>
      <c r="UDK197" s="321"/>
      <c r="UDL197" s="321"/>
      <c r="UDM197" s="321"/>
      <c r="UDN197" s="376"/>
      <c r="UDO197" s="321"/>
      <c r="UDP197" s="321"/>
      <c r="UDQ197" s="321"/>
      <c r="UDR197" s="321"/>
      <c r="UDS197" s="376"/>
      <c r="UDT197" s="319"/>
      <c r="UDU197" s="319"/>
      <c r="UDV197" s="319"/>
      <c r="UDW197" s="333"/>
      <c r="UDX197" s="376"/>
      <c r="UDY197" s="376"/>
      <c r="UDZ197" s="376"/>
      <c r="UEA197" s="321"/>
      <c r="UEB197" s="321"/>
      <c r="UEC197" s="321"/>
      <c r="UED197" s="376"/>
      <c r="UEE197" s="321"/>
      <c r="UEF197" s="321"/>
      <c r="UEG197" s="321"/>
      <c r="UEH197" s="321"/>
      <c r="UEI197" s="376"/>
      <c r="UEJ197" s="319"/>
      <c r="UEK197" s="319"/>
      <c r="UEL197" s="319"/>
      <c r="UEM197" s="333"/>
      <c r="UEN197" s="376"/>
      <c r="UEO197" s="376"/>
      <c r="UEP197" s="376"/>
      <c r="UEQ197" s="321"/>
      <c r="UER197" s="321"/>
      <c r="UES197" s="321"/>
      <c r="UET197" s="376"/>
      <c r="UEU197" s="321"/>
      <c r="UEV197" s="321"/>
      <c r="UEW197" s="321"/>
      <c r="UEX197" s="321"/>
      <c r="UEY197" s="376"/>
      <c r="UEZ197" s="319"/>
      <c r="UFA197" s="319"/>
      <c r="UFB197" s="319"/>
      <c r="UFC197" s="333"/>
      <c r="UFD197" s="376"/>
      <c r="UFE197" s="376"/>
      <c r="UFF197" s="376"/>
      <c r="UFG197" s="321"/>
      <c r="UFH197" s="321"/>
      <c r="UFI197" s="321"/>
      <c r="UFJ197" s="376"/>
      <c r="UFK197" s="321"/>
      <c r="UFL197" s="321"/>
      <c r="UFM197" s="321"/>
      <c r="UFN197" s="321"/>
      <c r="UFO197" s="376"/>
      <c r="UFP197" s="319"/>
      <c r="UFQ197" s="319"/>
      <c r="UFR197" s="319"/>
      <c r="UFS197" s="333"/>
      <c r="UFT197" s="376"/>
      <c r="UFU197" s="376"/>
      <c r="UFV197" s="376"/>
      <c r="UFW197" s="321"/>
      <c r="UFX197" s="321"/>
      <c r="UFY197" s="321"/>
      <c r="UFZ197" s="376"/>
      <c r="UGA197" s="321"/>
      <c r="UGB197" s="321"/>
      <c r="UGC197" s="321"/>
      <c r="UGD197" s="321"/>
      <c r="UGE197" s="376"/>
      <c r="UGF197" s="319"/>
      <c r="UGG197" s="319"/>
      <c r="UGH197" s="319"/>
      <c r="UGI197" s="333"/>
      <c r="UGJ197" s="376"/>
      <c r="UGK197" s="376"/>
      <c r="UGL197" s="376"/>
      <c r="UGM197" s="321"/>
      <c r="UGN197" s="321"/>
      <c r="UGO197" s="321"/>
      <c r="UGP197" s="376"/>
      <c r="UGQ197" s="321"/>
      <c r="UGR197" s="321"/>
      <c r="UGS197" s="321"/>
      <c r="UGT197" s="321"/>
      <c r="UGU197" s="376"/>
      <c r="UGV197" s="319"/>
      <c r="UGW197" s="319"/>
      <c r="UGX197" s="319"/>
      <c r="UGY197" s="333"/>
      <c r="UGZ197" s="376"/>
      <c r="UHA197" s="376"/>
      <c r="UHB197" s="376"/>
      <c r="UHC197" s="321"/>
      <c r="UHD197" s="321"/>
      <c r="UHE197" s="321"/>
      <c r="UHF197" s="376"/>
      <c r="UHG197" s="321"/>
      <c r="UHH197" s="321"/>
      <c r="UHI197" s="321"/>
      <c r="UHJ197" s="321"/>
      <c r="UHK197" s="376"/>
      <c r="UHL197" s="319"/>
      <c r="UHM197" s="319"/>
      <c r="UHN197" s="319"/>
      <c r="UHO197" s="333"/>
      <c r="UHP197" s="376"/>
      <c r="UHQ197" s="376"/>
      <c r="UHR197" s="376"/>
      <c r="UHS197" s="321"/>
      <c r="UHT197" s="321"/>
      <c r="UHU197" s="321"/>
      <c r="UHV197" s="376"/>
      <c r="UHW197" s="321"/>
      <c r="UHX197" s="321"/>
      <c r="UHY197" s="321"/>
      <c r="UHZ197" s="321"/>
      <c r="UIA197" s="376"/>
      <c r="UIB197" s="319"/>
      <c r="UIC197" s="319"/>
      <c r="UID197" s="319"/>
      <c r="UIE197" s="333"/>
      <c r="UIF197" s="376"/>
      <c r="UIG197" s="376"/>
      <c r="UIH197" s="376"/>
      <c r="UII197" s="321"/>
      <c r="UIJ197" s="321"/>
      <c r="UIK197" s="321"/>
      <c r="UIL197" s="376"/>
      <c r="UIM197" s="321"/>
      <c r="UIN197" s="321"/>
      <c r="UIO197" s="321"/>
      <c r="UIP197" s="321"/>
      <c r="UIQ197" s="376"/>
      <c r="UIR197" s="319"/>
      <c r="UIS197" s="319"/>
      <c r="UIT197" s="319"/>
      <c r="UIU197" s="333"/>
      <c r="UIV197" s="376"/>
      <c r="UIW197" s="376"/>
      <c r="UIX197" s="376"/>
      <c r="UIY197" s="321"/>
      <c r="UIZ197" s="321"/>
      <c r="UJA197" s="321"/>
      <c r="UJB197" s="376"/>
      <c r="UJC197" s="321"/>
      <c r="UJD197" s="321"/>
      <c r="UJE197" s="321"/>
      <c r="UJF197" s="321"/>
      <c r="UJG197" s="376"/>
      <c r="UJH197" s="319"/>
      <c r="UJI197" s="319"/>
      <c r="UJJ197" s="319"/>
      <c r="UJK197" s="333"/>
      <c r="UJL197" s="376"/>
      <c r="UJM197" s="376"/>
      <c r="UJN197" s="376"/>
      <c r="UJO197" s="321"/>
      <c r="UJP197" s="321"/>
      <c r="UJQ197" s="321"/>
      <c r="UJR197" s="376"/>
      <c r="UJS197" s="321"/>
      <c r="UJT197" s="321"/>
      <c r="UJU197" s="321"/>
      <c r="UJV197" s="321"/>
      <c r="UJW197" s="376"/>
      <c r="UJX197" s="319"/>
      <c r="UJY197" s="319"/>
      <c r="UJZ197" s="319"/>
      <c r="UKA197" s="333"/>
      <c r="UKB197" s="376"/>
      <c r="UKC197" s="376"/>
      <c r="UKD197" s="376"/>
      <c r="UKE197" s="321"/>
      <c r="UKF197" s="321"/>
      <c r="UKG197" s="321"/>
      <c r="UKH197" s="376"/>
      <c r="UKI197" s="321"/>
      <c r="UKJ197" s="321"/>
      <c r="UKK197" s="321"/>
      <c r="UKL197" s="321"/>
      <c r="UKM197" s="376"/>
      <c r="UKN197" s="319"/>
      <c r="UKO197" s="319"/>
      <c r="UKP197" s="319"/>
      <c r="UKQ197" s="333"/>
      <c r="UKR197" s="376"/>
      <c r="UKS197" s="376"/>
      <c r="UKT197" s="376"/>
      <c r="UKU197" s="321"/>
      <c r="UKV197" s="321"/>
      <c r="UKW197" s="321"/>
      <c r="UKX197" s="376"/>
      <c r="UKY197" s="321"/>
      <c r="UKZ197" s="321"/>
      <c r="ULA197" s="321"/>
      <c r="ULB197" s="321"/>
      <c r="ULC197" s="376"/>
      <c r="ULD197" s="319"/>
      <c r="ULE197" s="319"/>
      <c r="ULF197" s="319"/>
      <c r="ULG197" s="333"/>
      <c r="ULH197" s="376"/>
      <c r="ULI197" s="376"/>
      <c r="ULJ197" s="376"/>
      <c r="ULK197" s="321"/>
      <c r="ULL197" s="321"/>
      <c r="ULM197" s="321"/>
      <c r="ULN197" s="376"/>
      <c r="ULO197" s="321"/>
      <c r="ULP197" s="321"/>
      <c r="ULQ197" s="321"/>
      <c r="ULR197" s="321"/>
      <c r="ULS197" s="376"/>
      <c r="ULT197" s="319"/>
      <c r="ULU197" s="319"/>
      <c r="ULV197" s="319"/>
      <c r="ULW197" s="333"/>
      <c r="ULX197" s="376"/>
      <c r="ULY197" s="376"/>
      <c r="ULZ197" s="376"/>
      <c r="UMA197" s="321"/>
      <c r="UMB197" s="321"/>
      <c r="UMC197" s="321"/>
      <c r="UMD197" s="376"/>
      <c r="UME197" s="321"/>
      <c r="UMF197" s="321"/>
      <c r="UMG197" s="321"/>
      <c r="UMH197" s="321"/>
      <c r="UMI197" s="376"/>
      <c r="UMJ197" s="319"/>
      <c r="UMK197" s="319"/>
      <c r="UML197" s="319"/>
      <c r="UMM197" s="333"/>
      <c r="UMN197" s="376"/>
      <c r="UMO197" s="376"/>
      <c r="UMP197" s="376"/>
      <c r="UMQ197" s="321"/>
      <c r="UMR197" s="321"/>
      <c r="UMS197" s="321"/>
      <c r="UMT197" s="376"/>
      <c r="UMU197" s="321"/>
      <c r="UMV197" s="321"/>
      <c r="UMW197" s="321"/>
      <c r="UMX197" s="321"/>
      <c r="UMY197" s="376"/>
      <c r="UMZ197" s="319"/>
      <c r="UNA197" s="319"/>
      <c r="UNB197" s="319"/>
      <c r="UNC197" s="333"/>
      <c r="UND197" s="376"/>
      <c r="UNE197" s="376"/>
      <c r="UNF197" s="376"/>
      <c r="UNG197" s="321"/>
      <c r="UNH197" s="321"/>
      <c r="UNI197" s="321"/>
      <c r="UNJ197" s="376"/>
      <c r="UNK197" s="321"/>
      <c r="UNL197" s="321"/>
      <c r="UNM197" s="321"/>
      <c r="UNN197" s="321"/>
      <c r="UNO197" s="376"/>
      <c r="UNP197" s="319"/>
      <c r="UNQ197" s="319"/>
      <c r="UNR197" s="319"/>
      <c r="UNS197" s="333"/>
      <c r="UNT197" s="376"/>
      <c r="UNU197" s="376"/>
      <c r="UNV197" s="376"/>
      <c r="UNW197" s="321"/>
      <c r="UNX197" s="321"/>
      <c r="UNY197" s="321"/>
      <c r="UNZ197" s="376"/>
      <c r="UOA197" s="321"/>
      <c r="UOB197" s="321"/>
      <c r="UOC197" s="321"/>
      <c r="UOD197" s="321"/>
      <c r="UOE197" s="376"/>
      <c r="UOF197" s="319"/>
      <c r="UOG197" s="319"/>
      <c r="UOH197" s="319"/>
      <c r="UOI197" s="333"/>
      <c r="UOJ197" s="376"/>
      <c r="UOK197" s="376"/>
      <c r="UOL197" s="376"/>
      <c r="UOM197" s="321"/>
      <c r="UON197" s="321"/>
      <c r="UOO197" s="321"/>
      <c r="UOP197" s="376"/>
      <c r="UOQ197" s="321"/>
      <c r="UOR197" s="321"/>
      <c r="UOS197" s="321"/>
      <c r="UOT197" s="321"/>
      <c r="UOU197" s="376"/>
      <c r="UOV197" s="319"/>
      <c r="UOW197" s="319"/>
      <c r="UOX197" s="319"/>
      <c r="UOY197" s="333"/>
      <c r="UOZ197" s="376"/>
      <c r="UPA197" s="376"/>
      <c r="UPB197" s="376"/>
      <c r="UPC197" s="321"/>
      <c r="UPD197" s="321"/>
      <c r="UPE197" s="321"/>
      <c r="UPF197" s="376"/>
      <c r="UPG197" s="321"/>
      <c r="UPH197" s="321"/>
      <c r="UPI197" s="321"/>
      <c r="UPJ197" s="321"/>
      <c r="UPK197" s="376"/>
      <c r="UPL197" s="319"/>
      <c r="UPM197" s="319"/>
      <c r="UPN197" s="319"/>
      <c r="UPO197" s="333"/>
      <c r="UPP197" s="376"/>
      <c r="UPQ197" s="376"/>
      <c r="UPR197" s="376"/>
      <c r="UPS197" s="321"/>
      <c r="UPT197" s="321"/>
      <c r="UPU197" s="321"/>
      <c r="UPV197" s="376"/>
      <c r="UPW197" s="321"/>
      <c r="UPX197" s="321"/>
      <c r="UPY197" s="321"/>
      <c r="UPZ197" s="321"/>
      <c r="UQA197" s="376"/>
      <c r="UQB197" s="319"/>
      <c r="UQC197" s="319"/>
      <c r="UQD197" s="319"/>
      <c r="UQE197" s="333"/>
      <c r="UQF197" s="376"/>
      <c r="UQG197" s="376"/>
      <c r="UQH197" s="376"/>
      <c r="UQI197" s="321"/>
      <c r="UQJ197" s="321"/>
      <c r="UQK197" s="321"/>
      <c r="UQL197" s="376"/>
      <c r="UQM197" s="321"/>
      <c r="UQN197" s="321"/>
      <c r="UQO197" s="321"/>
      <c r="UQP197" s="321"/>
      <c r="UQQ197" s="376"/>
      <c r="UQR197" s="319"/>
      <c r="UQS197" s="319"/>
      <c r="UQT197" s="319"/>
      <c r="UQU197" s="333"/>
      <c r="UQV197" s="376"/>
      <c r="UQW197" s="376"/>
      <c r="UQX197" s="376"/>
      <c r="UQY197" s="321"/>
      <c r="UQZ197" s="321"/>
      <c r="URA197" s="321"/>
      <c r="URB197" s="376"/>
      <c r="URC197" s="321"/>
      <c r="URD197" s="321"/>
      <c r="URE197" s="321"/>
      <c r="URF197" s="321"/>
      <c r="URG197" s="376"/>
      <c r="URH197" s="319"/>
      <c r="URI197" s="319"/>
      <c r="URJ197" s="319"/>
      <c r="URK197" s="333"/>
      <c r="URL197" s="376"/>
      <c r="URM197" s="376"/>
      <c r="URN197" s="376"/>
      <c r="URO197" s="321"/>
      <c r="URP197" s="321"/>
      <c r="URQ197" s="321"/>
      <c r="URR197" s="376"/>
      <c r="URS197" s="321"/>
      <c r="URT197" s="321"/>
      <c r="URU197" s="321"/>
      <c r="URV197" s="321"/>
      <c r="URW197" s="376"/>
      <c r="URX197" s="319"/>
      <c r="URY197" s="319"/>
      <c r="URZ197" s="319"/>
      <c r="USA197" s="333"/>
      <c r="USB197" s="376"/>
      <c r="USC197" s="376"/>
      <c r="USD197" s="376"/>
      <c r="USE197" s="321"/>
      <c r="USF197" s="321"/>
      <c r="USG197" s="321"/>
      <c r="USH197" s="376"/>
      <c r="USI197" s="321"/>
      <c r="USJ197" s="321"/>
      <c r="USK197" s="321"/>
      <c r="USL197" s="321"/>
      <c r="USM197" s="376"/>
      <c r="USN197" s="319"/>
      <c r="USO197" s="319"/>
      <c r="USP197" s="319"/>
      <c r="USQ197" s="333"/>
      <c r="USR197" s="376"/>
      <c r="USS197" s="376"/>
      <c r="UST197" s="376"/>
      <c r="USU197" s="321"/>
      <c r="USV197" s="321"/>
      <c r="USW197" s="321"/>
      <c r="USX197" s="376"/>
      <c r="USY197" s="321"/>
      <c r="USZ197" s="321"/>
      <c r="UTA197" s="321"/>
      <c r="UTB197" s="321"/>
      <c r="UTC197" s="376"/>
      <c r="UTD197" s="319"/>
      <c r="UTE197" s="319"/>
      <c r="UTF197" s="319"/>
      <c r="UTG197" s="333"/>
      <c r="UTH197" s="376"/>
      <c r="UTI197" s="376"/>
      <c r="UTJ197" s="376"/>
      <c r="UTK197" s="321"/>
      <c r="UTL197" s="321"/>
      <c r="UTM197" s="321"/>
      <c r="UTN197" s="376"/>
      <c r="UTO197" s="321"/>
      <c r="UTP197" s="321"/>
      <c r="UTQ197" s="321"/>
      <c r="UTR197" s="321"/>
      <c r="UTS197" s="376"/>
      <c r="UTT197" s="319"/>
      <c r="UTU197" s="319"/>
      <c r="UTV197" s="319"/>
      <c r="UTW197" s="333"/>
      <c r="UTX197" s="376"/>
      <c r="UTY197" s="376"/>
      <c r="UTZ197" s="376"/>
      <c r="UUA197" s="321"/>
      <c r="UUB197" s="321"/>
      <c r="UUC197" s="321"/>
      <c r="UUD197" s="376"/>
      <c r="UUE197" s="321"/>
      <c r="UUF197" s="321"/>
      <c r="UUG197" s="321"/>
      <c r="UUH197" s="321"/>
      <c r="UUI197" s="376"/>
      <c r="UUJ197" s="319"/>
      <c r="UUK197" s="319"/>
      <c r="UUL197" s="319"/>
      <c r="UUM197" s="333"/>
      <c r="UUN197" s="376"/>
      <c r="UUO197" s="376"/>
      <c r="UUP197" s="376"/>
      <c r="UUQ197" s="321"/>
      <c r="UUR197" s="321"/>
      <c r="UUS197" s="321"/>
      <c r="UUT197" s="376"/>
      <c r="UUU197" s="321"/>
      <c r="UUV197" s="321"/>
      <c r="UUW197" s="321"/>
      <c r="UUX197" s="321"/>
      <c r="UUY197" s="376"/>
      <c r="UUZ197" s="319"/>
      <c r="UVA197" s="319"/>
      <c r="UVB197" s="319"/>
      <c r="UVC197" s="333"/>
      <c r="UVD197" s="376"/>
      <c r="UVE197" s="376"/>
      <c r="UVF197" s="376"/>
      <c r="UVG197" s="321"/>
      <c r="UVH197" s="321"/>
      <c r="UVI197" s="321"/>
      <c r="UVJ197" s="376"/>
      <c r="UVK197" s="321"/>
      <c r="UVL197" s="321"/>
      <c r="UVM197" s="321"/>
      <c r="UVN197" s="321"/>
      <c r="UVO197" s="376"/>
      <c r="UVP197" s="319"/>
      <c r="UVQ197" s="319"/>
      <c r="UVR197" s="319"/>
      <c r="UVS197" s="333"/>
      <c r="UVT197" s="376"/>
      <c r="UVU197" s="376"/>
      <c r="UVV197" s="376"/>
      <c r="UVW197" s="321"/>
      <c r="UVX197" s="321"/>
      <c r="UVY197" s="321"/>
      <c r="UVZ197" s="376"/>
      <c r="UWA197" s="321"/>
      <c r="UWB197" s="321"/>
      <c r="UWC197" s="321"/>
      <c r="UWD197" s="321"/>
      <c r="UWE197" s="376"/>
      <c r="UWF197" s="319"/>
      <c r="UWG197" s="319"/>
      <c r="UWH197" s="319"/>
      <c r="UWI197" s="333"/>
      <c r="UWJ197" s="376"/>
      <c r="UWK197" s="376"/>
      <c r="UWL197" s="376"/>
      <c r="UWM197" s="321"/>
      <c r="UWN197" s="321"/>
      <c r="UWO197" s="321"/>
      <c r="UWP197" s="376"/>
      <c r="UWQ197" s="321"/>
      <c r="UWR197" s="321"/>
      <c r="UWS197" s="321"/>
      <c r="UWT197" s="321"/>
      <c r="UWU197" s="376"/>
      <c r="UWV197" s="319"/>
      <c r="UWW197" s="319"/>
      <c r="UWX197" s="319"/>
      <c r="UWY197" s="333"/>
      <c r="UWZ197" s="376"/>
      <c r="UXA197" s="376"/>
      <c r="UXB197" s="376"/>
      <c r="UXC197" s="321"/>
      <c r="UXD197" s="321"/>
      <c r="UXE197" s="321"/>
      <c r="UXF197" s="376"/>
      <c r="UXG197" s="321"/>
      <c r="UXH197" s="321"/>
      <c r="UXI197" s="321"/>
      <c r="UXJ197" s="321"/>
      <c r="UXK197" s="376"/>
      <c r="UXL197" s="319"/>
      <c r="UXM197" s="319"/>
      <c r="UXN197" s="319"/>
      <c r="UXO197" s="333"/>
      <c r="UXP197" s="376"/>
      <c r="UXQ197" s="376"/>
      <c r="UXR197" s="376"/>
      <c r="UXS197" s="321"/>
      <c r="UXT197" s="321"/>
      <c r="UXU197" s="321"/>
      <c r="UXV197" s="376"/>
      <c r="UXW197" s="321"/>
      <c r="UXX197" s="321"/>
      <c r="UXY197" s="321"/>
      <c r="UXZ197" s="321"/>
      <c r="UYA197" s="376"/>
      <c r="UYB197" s="319"/>
      <c r="UYC197" s="319"/>
      <c r="UYD197" s="319"/>
      <c r="UYE197" s="333"/>
      <c r="UYF197" s="376"/>
      <c r="UYG197" s="376"/>
      <c r="UYH197" s="376"/>
      <c r="UYI197" s="321"/>
      <c r="UYJ197" s="321"/>
      <c r="UYK197" s="321"/>
      <c r="UYL197" s="376"/>
      <c r="UYM197" s="321"/>
      <c r="UYN197" s="321"/>
      <c r="UYO197" s="321"/>
      <c r="UYP197" s="321"/>
      <c r="UYQ197" s="376"/>
      <c r="UYR197" s="319"/>
      <c r="UYS197" s="319"/>
      <c r="UYT197" s="319"/>
      <c r="UYU197" s="333"/>
      <c r="UYV197" s="376"/>
      <c r="UYW197" s="376"/>
      <c r="UYX197" s="376"/>
      <c r="UYY197" s="321"/>
      <c r="UYZ197" s="321"/>
      <c r="UZA197" s="321"/>
      <c r="UZB197" s="376"/>
      <c r="UZC197" s="321"/>
      <c r="UZD197" s="321"/>
      <c r="UZE197" s="321"/>
      <c r="UZF197" s="321"/>
      <c r="UZG197" s="376"/>
      <c r="UZH197" s="319"/>
      <c r="UZI197" s="319"/>
      <c r="UZJ197" s="319"/>
      <c r="UZK197" s="333"/>
      <c r="UZL197" s="376"/>
      <c r="UZM197" s="376"/>
      <c r="UZN197" s="376"/>
      <c r="UZO197" s="321"/>
      <c r="UZP197" s="321"/>
      <c r="UZQ197" s="321"/>
      <c r="UZR197" s="376"/>
      <c r="UZS197" s="321"/>
      <c r="UZT197" s="321"/>
      <c r="UZU197" s="321"/>
      <c r="UZV197" s="321"/>
      <c r="UZW197" s="376"/>
      <c r="UZX197" s="319"/>
      <c r="UZY197" s="319"/>
      <c r="UZZ197" s="319"/>
      <c r="VAA197" s="333"/>
      <c r="VAB197" s="376"/>
      <c r="VAC197" s="376"/>
      <c r="VAD197" s="376"/>
      <c r="VAE197" s="321"/>
      <c r="VAF197" s="321"/>
      <c r="VAG197" s="321"/>
      <c r="VAH197" s="376"/>
      <c r="VAI197" s="321"/>
      <c r="VAJ197" s="321"/>
      <c r="VAK197" s="321"/>
      <c r="VAL197" s="321"/>
      <c r="VAM197" s="376"/>
      <c r="VAN197" s="319"/>
      <c r="VAO197" s="319"/>
      <c r="VAP197" s="319"/>
      <c r="VAQ197" s="333"/>
      <c r="VAR197" s="376"/>
      <c r="VAS197" s="376"/>
      <c r="VAT197" s="376"/>
      <c r="VAU197" s="321"/>
      <c r="VAV197" s="321"/>
      <c r="VAW197" s="321"/>
      <c r="VAX197" s="376"/>
      <c r="VAY197" s="321"/>
      <c r="VAZ197" s="321"/>
      <c r="VBA197" s="321"/>
      <c r="VBB197" s="321"/>
      <c r="VBC197" s="376"/>
      <c r="VBD197" s="319"/>
      <c r="VBE197" s="319"/>
      <c r="VBF197" s="319"/>
      <c r="VBG197" s="333"/>
      <c r="VBH197" s="376"/>
      <c r="VBI197" s="376"/>
      <c r="VBJ197" s="376"/>
      <c r="VBK197" s="321"/>
      <c r="VBL197" s="321"/>
      <c r="VBM197" s="321"/>
      <c r="VBN197" s="376"/>
      <c r="VBO197" s="321"/>
      <c r="VBP197" s="321"/>
      <c r="VBQ197" s="321"/>
      <c r="VBR197" s="321"/>
      <c r="VBS197" s="376"/>
      <c r="VBT197" s="319"/>
      <c r="VBU197" s="319"/>
      <c r="VBV197" s="319"/>
      <c r="VBW197" s="333"/>
      <c r="VBX197" s="376"/>
      <c r="VBY197" s="376"/>
      <c r="VBZ197" s="376"/>
      <c r="VCA197" s="321"/>
      <c r="VCB197" s="321"/>
      <c r="VCC197" s="321"/>
      <c r="VCD197" s="376"/>
      <c r="VCE197" s="321"/>
      <c r="VCF197" s="321"/>
      <c r="VCG197" s="321"/>
      <c r="VCH197" s="321"/>
      <c r="VCI197" s="376"/>
      <c r="VCJ197" s="319"/>
      <c r="VCK197" s="319"/>
      <c r="VCL197" s="319"/>
      <c r="VCM197" s="333"/>
      <c r="VCN197" s="376"/>
      <c r="VCO197" s="376"/>
      <c r="VCP197" s="376"/>
      <c r="VCQ197" s="321"/>
      <c r="VCR197" s="321"/>
      <c r="VCS197" s="321"/>
      <c r="VCT197" s="376"/>
      <c r="VCU197" s="321"/>
      <c r="VCV197" s="321"/>
      <c r="VCW197" s="321"/>
      <c r="VCX197" s="321"/>
      <c r="VCY197" s="376"/>
      <c r="VCZ197" s="319"/>
      <c r="VDA197" s="319"/>
      <c r="VDB197" s="319"/>
      <c r="VDC197" s="333"/>
      <c r="VDD197" s="376"/>
      <c r="VDE197" s="376"/>
      <c r="VDF197" s="376"/>
      <c r="VDG197" s="321"/>
      <c r="VDH197" s="321"/>
      <c r="VDI197" s="321"/>
      <c r="VDJ197" s="376"/>
      <c r="VDK197" s="321"/>
      <c r="VDL197" s="321"/>
      <c r="VDM197" s="321"/>
      <c r="VDN197" s="321"/>
      <c r="VDO197" s="376"/>
      <c r="VDP197" s="319"/>
      <c r="VDQ197" s="319"/>
      <c r="VDR197" s="319"/>
      <c r="VDS197" s="333"/>
      <c r="VDT197" s="376"/>
      <c r="VDU197" s="376"/>
      <c r="VDV197" s="376"/>
      <c r="VDW197" s="321"/>
      <c r="VDX197" s="321"/>
      <c r="VDY197" s="321"/>
      <c r="VDZ197" s="376"/>
      <c r="VEA197" s="321"/>
      <c r="VEB197" s="321"/>
      <c r="VEC197" s="321"/>
      <c r="VED197" s="321"/>
      <c r="VEE197" s="376"/>
      <c r="VEF197" s="319"/>
      <c r="VEG197" s="319"/>
      <c r="VEH197" s="319"/>
      <c r="VEI197" s="333"/>
      <c r="VEJ197" s="376"/>
      <c r="VEK197" s="376"/>
      <c r="VEL197" s="376"/>
      <c r="VEM197" s="321"/>
      <c r="VEN197" s="321"/>
      <c r="VEO197" s="321"/>
      <c r="VEP197" s="376"/>
      <c r="VEQ197" s="321"/>
      <c r="VER197" s="321"/>
      <c r="VES197" s="321"/>
      <c r="VET197" s="321"/>
      <c r="VEU197" s="376"/>
      <c r="VEV197" s="319"/>
      <c r="VEW197" s="319"/>
      <c r="VEX197" s="319"/>
      <c r="VEY197" s="333"/>
      <c r="VEZ197" s="376"/>
      <c r="VFA197" s="376"/>
      <c r="VFB197" s="376"/>
      <c r="VFC197" s="321"/>
      <c r="VFD197" s="321"/>
      <c r="VFE197" s="321"/>
      <c r="VFF197" s="376"/>
      <c r="VFG197" s="321"/>
      <c r="VFH197" s="321"/>
      <c r="VFI197" s="321"/>
      <c r="VFJ197" s="321"/>
      <c r="VFK197" s="376"/>
      <c r="VFL197" s="319"/>
      <c r="VFM197" s="319"/>
      <c r="VFN197" s="319"/>
      <c r="VFO197" s="333"/>
      <c r="VFP197" s="376"/>
      <c r="VFQ197" s="376"/>
      <c r="VFR197" s="376"/>
      <c r="VFS197" s="321"/>
      <c r="VFT197" s="321"/>
      <c r="VFU197" s="321"/>
      <c r="VFV197" s="376"/>
      <c r="VFW197" s="321"/>
      <c r="VFX197" s="321"/>
      <c r="VFY197" s="321"/>
      <c r="VFZ197" s="321"/>
      <c r="VGA197" s="376"/>
      <c r="VGB197" s="319"/>
      <c r="VGC197" s="319"/>
      <c r="VGD197" s="319"/>
      <c r="VGE197" s="333"/>
      <c r="VGF197" s="376"/>
      <c r="VGG197" s="376"/>
      <c r="VGH197" s="376"/>
      <c r="VGI197" s="321"/>
      <c r="VGJ197" s="321"/>
      <c r="VGK197" s="321"/>
      <c r="VGL197" s="376"/>
      <c r="VGM197" s="321"/>
      <c r="VGN197" s="321"/>
      <c r="VGO197" s="321"/>
      <c r="VGP197" s="321"/>
      <c r="VGQ197" s="376"/>
      <c r="VGR197" s="319"/>
      <c r="VGS197" s="319"/>
      <c r="VGT197" s="319"/>
      <c r="VGU197" s="333"/>
      <c r="VGV197" s="376"/>
      <c r="VGW197" s="376"/>
      <c r="VGX197" s="376"/>
      <c r="VGY197" s="321"/>
      <c r="VGZ197" s="321"/>
      <c r="VHA197" s="321"/>
      <c r="VHB197" s="376"/>
      <c r="VHC197" s="321"/>
      <c r="VHD197" s="321"/>
      <c r="VHE197" s="321"/>
      <c r="VHF197" s="321"/>
      <c r="VHG197" s="376"/>
      <c r="VHH197" s="319"/>
      <c r="VHI197" s="319"/>
      <c r="VHJ197" s="319"/>
      <c r="VHK197" s="333"/>
      <c r="VHL197" s="376"/>
      <c r="VHM197" s="376"/>
      <c r="VHN197" s="376"/>
      <c r="VHO197" s="321"/>
      <c r="VHP197" s="321"/>
      <c r="VHQ197" s="321"/>
      <c r="VHR197" s="376"/>
      <c r="VHS197" s="321"/>
      <c r="VHT197" s="321"/>
      <c r="VHU197" s="321"/>
      <c r="VHV197" s="321"/>
      <c r="VHW197" s="376"/>
      <c r="VHX197" s="319"/>
      <c r="VHY197" s="319"/>
      <c r="VHZ197" s="319"/>
      <c r="VIA197" s="333"/>
      <c r="VIB197" s="376"/>
      <c r="VIC197" s="376"/>
      <c r="VID197" s="376"/>
      <c r="VIE197" s="321"/>
      <c r="VIF197" s="321"/>
      <c r="VIG197" s="321"/>
      <c r="VIH197" s="376"/>
      <c r="VII197" s="321"/>
      <c r="VIJ197" s="321"/>
      <c r="VIK197" s="321"/>
      <c r="VIL197" s="321"/>
      <c r="VIM197" s="376"/>
      <c r="VIN197" s="319"/>
      <c r="VIO197" s="319"/>
      <c r="VIP197" s="319"/>
      <c r="VIQ197" s="333"/>
      <c r="VIR197" s="376"/>
      <c r="VIS197" s="376"/>
      <c r="VIT197" s="376"/>
      <c r="VIU197" s="321"/>
      <c r="VIV197" s="321"/>
      <c r="VIW197" s="321"/>
      <c r="VIX197" s="376"/>
      <c r="VIY197" s="321"/>
      <c r="VIZ197" s="321"/>
      <c r="VJA197" s="321"/>
      <c r="VJB197" s="321"/>
      <c r="VJC197" s="376"/>
      <c r="VJD197" s="319"/>
      <c r="VJE197" s="319"/>
      <c r="VJF197" s="319"/>
      <c r="VJG197" s="333"/>
      <c r="VJH197" s="376"/>
      <c r="VJI197" s="376"/>
      <c r="VJJ197" s="376"/>
      <c r="VJK197" s="321"/>
      <c r="VJL197" s="321"/>
      <c r="VJM197" s="321"/>
      <c r="VJN197" s="376"/>
      <c r="VJO197" s="321"/>
      <c r="VJP197" s="321"/>
      <c r="VJQ197" s="321"/>
      <c r="VJR197" s="321"/>
      <c r="VJS197" s="376"/>
      <c r="VJT197" s="319"/>
      <c r="VJU197" s="319"/>
      <c r="VJV197" s="319"/>
      <c r="VJW197" s="333"/>
      <c r="VJX197" s="376"/>
      <c r="VJY197" s="376"/>
      <c r="VJZ197" s="376"/>
      <c r="VKA197" s="321"/>
      <c r="VKB197" s="321"/>
      <c r="VKC197" s="321"/>
      <c r="VKD197" s="376"/>
      <c r="VKE197" s="321"/>
      <c r="VKF197" s="321"/>
      <c r="VKG197" s="321"/>
      <c r="VKH197" s="321"/>
      <c r="VKI197" s="376"/>
      <c r="VKJ197" s="319"/>
      <c r="VKK197" s="319"/>
      <c r="VKL197" s="319"/>
      <c r="VKM197" s="333"/>
      <c r="VKN197" s="376"/>
      <c r="VKO197" s="376"/>
      <c r="VKP197" s="376"/>
      <c r="VKQ197" s="321"/>
      <c r="VKR197" s="321"/>
      <c r="VKS197" s="321"/>
      <c r="VKT197" s="376"/>
      <c r="VKU197" s="321"/>
      <c r="VKV197" s="321"/>
      <c r="VKW197" s="321"/>
      <c r="VKX197" s="321"/>
      <c r="VKY197" s="376"/>
      <c r="VKZ197" s="319"/>
      <c r="VLA197" s="319"/>
      <c r="VLB197" s="319"/>
      <c r="VLC197" s="333"/>
      <c r="VLD197" s="376"/>
      <c r="VLE197" s="376"/>
      <c r="VLF197" s="376"/>
      <c r="VLG197" s="321"/>
      <c r="VLH197" s="321"/>
      <c r="VLI197" s="321"/>
      <c r="VLJ197" s="376"/>
      <c r="VLK197" s="321"/>
      <c r="VLL197" s="321"/>
      <c r="VLM197" s="321"/>
      <c r="VLN197" s="321"/>
      <c r="VLO197" s="376"/>
      <c r="VLP197" s="319"/>
      <c r="VLQ197" s="319"/>
      <c r="VLR197" s="319"/>
      <c r="VLS197" s="333"/>
      <c r="VLT197" s="376"/>
      <c r="VLU197" s="376"/>
      <c r="VLV197" s="376"/>
      <c r="VLW197" s="321"/>
      <c r="VLX197" s="321"/>
      <c r="VLY197" s="321"/>
      <c r="VLZ197" s="376"/>
      <c r="VMA197" s="321"/>
      <c r="VMB197" s="321"/>
      <c r="VMC197" s="321"/>
      <c r="VMD197" s="321"/>
      <c r="VME197" s="376"/>
      <c r="VMF197" s="319"/>
      <c r="VMG197" s="319"/>
      <c r="VMH197" s="319"/>
      <c r="VMI197" s="333"/>
      <c r="VMJ197" s="376"/>
      <c r="VMK197" s="376"/>
      <c r="VML197" s="376"/>
      <c r="VMM197" s="321"/>
      <c r="VMN197" s="321"/>
      <c r="VMO197" s="321"/>
      <c r="VMP197" s="376"/>
      <c r="VMQ197" s="321"/>
      <c r="VMR197" s="321"/>
      <c r="VMS197" s="321"/>
      <c r="VMT197" s="321"/>
      <c r="VMU197" s="376"/>
      <c r="VMV197" s="319"/>
      <c r="VMW197" s="319"/>
      <c r="VMX197" s="319"/>
      <c r="VMY197" s="333"/>
      <c r="VMZ197" s="376"/>
      <c r="VNA197" s="376"/>
      <c r="VNB197" s="376"/>
      <c r="VNC197" s="321"/>
      <c r="VND197" s="321"/>
      <c r="VNE197" s="321"/>
      <c r="VNF197" s="376"/>
      <c r="VNG197" s="321"/>
      <c r="VNH197" s="321"/>
      <c r="VNI197" s="321"/>
      <c r="VNJ197" s="321"/>
      <c r="VNK197" s="376"/>
      <c r="VNL197" s="319"/>
      <c r="VNM197" s="319"/>
      <c r="VNN197" s="319"/>
      <c r="VNO197" s="333"/>
      <c r="VNP197" s="376"/>
      <c r="VNQ197" s="376"/>
      <c r="VNR197" s="376"/>
      <c r="VNS197" s="321"/>
      <c r="VNT197" s="321"/>
      <c r="VNU197" s="321"/>
      <c r="VNV197" s="376"/>
      <c r="VNW197" s="321"/>
      <c r="VNX197" s="321"/>
      <c r="VNY197" s="321"/>
      <c r="VNZ197" s="321"/>
      <c r="VOA197" s="376"/>
      <c r="VOB197" s="319"/>
      <c r="VOC197" s="319"/>
      <c r="VOD197" s="319"/>
      <c r="VOE197" s="333"/>
      <c r="VOF197" s="376"/>
      <c r="VOG197" s="376"/>
      <c r="VOH197" s="376"/>
      <c r="VOI197" s="321"/>
      <c r="VOJ197" s="321"/>
      <c r="VOK197" s="321"/>
      <c r="VOL197" s="376"/>
      <c r="VOM197" s="321"/>
      <c r="VON197" s="321"/>
      <c r="VOO197" s="321"/>
      <c r="VOP197" s="321"/>
      <c r="VOQ197" s="376"/>
      <c r="VOR197" s="319"/>
      <c r="VOS197" s="319"/>
      <c r="VOT197" s="319"/>
      <c r="VOU197" s="333"/>
      <c r="VOV197" s="376"/>
      <c r="VOW197" s="376"/>
      <c r="VOX197" s="376"/>
      <c r="VOY197" s="321"/>
      <c r="VOZ197" s="321"/>
      <c r="VPA197" s="321"/>
      <c r="VPB197" s="376"/>
      <c r="VPC197" s="321"/>
      <c r="VPD197" s="321"/>
      <c r="VPE197" s="321"/>
      <c r="VPF197" s="321"/>
      <c r="VPG197" s="376"/>
      <c r="VPH197" s="319"/>
      <c r="VPI197" s="319"/>
      <c r="VPJ197" s="319"/>
      <c r="VPK197" s="333"/>
      <c r="VPL197" s="376"/>
      <c r="VPM197" s="376"/>
      <c r="VPN197" s="376"/>
      <c r="VPO197" s="321"/>
      <c r="VPP197" s="321"/>
      <c r="VPQ197" s="321"/>
      <c r="VPR197" s="376"/>
      <c r="VPS197" s="321"/>
      <c r="VPT197" s="321"/>
      <c r="VPU197" s="321"/>
      <c r="VPV197" s="321"/>
      <c r="VPW197" s="376"/>
      <c r="VPX197" s="319"/>
      <c r="VPY197" s="319"/>
      <c r="VPZ197" s="319"/>
      <c r="VQA197" s="333"/>
      <c r="VQB197" s="376"/>
      <c r="VQC197" s="376"/>
      <c r="VQD197" s="376"/>
      <c r="VQE197" s="321"/>
      <c r="VQF197" s="321"/>
      <c r="VQG197" s="321"/>
      <c r="VQH197" s="376"/>
      <c r="VQI197" s="321"/>
      <c r="VQJ197" s="321"/>
      <c r="VQK197" s="321"/>
      <c r="VQL197" s="321"/>
      <c r="VQM197" s="376"/>
      <c r="VQN197" s="319"/>
      <c r="VQO197" s="319"/>
      <c r="VQP197" s="319"/>
      <c r="VQQ197" s="333"/>
      <c r="VQR197" s="376"/>
      <c r="VQS197" s="376"/>
      <c r="VQT197" s="376"/>
      <c r="VQU197" s="321"/>
      <c r="VQV197" s="321"/>
      <c r="VQW197" s="321"/>
      <c r="VQX197" s="376"/>
      <c r="VQY197" s="321"/>
      <c r="VQZ197" s="321"/>
      <c r="VRA197" s="321"/>
      <c r="VRB197" s="321"/>
      <c r="VRC197" s="376"/>
      <c r="VRD197" s="319"/>
      <c r="VRE197" s="319"/>
      <c r="VRF197" s="319"/>
      <c r="VRG197" s="333"/>
      <c r="VRH197" s="376"/>
      <c r="VRI197" s="376"/>
      <c r="VRJ197" s="376"/>
      <c r="VRK197" s="321"/>
      <c r="VRL197" s="321"/>
      <c r="VRM197" s="321"/>
      <c r="VRN197" s="376"/>
      <c r="VRO197" s="321"/>
      <c r="VRP197" s="321"/>
      <c r="VRQ197" s="321"/>
      <c r="VRR197" s="321"/>
      <c r="VRS197" s="376"/>
      <c r="VRT197" s="319"/>
      <c r="VRU197" s="319"/>
      <c r="VRV197" s="319"/>
      <c r="VRW197" s="333"/>
      <c r="VRX197" s="376"/>
      <c r="VRY197" s="376"/>
      <c r="VRZ197" s="376"/>
      <c r="VSA197" s="321"/>
      <c r="VSB197" s="321"/>
      <c r="VSC197" s="321"/>
      <c r="VSD197" s="376"/>
      <c r="VSE197" s="321"/>
      <c r="VSF197" s="321"/>
      <c r="VSG197" s="321"/>
      <c r="VSH197" s="321"/>
      <c r="VSI197" s="376"/>
      <c r="VSJ197" s="319"/>
      <c r="VSK197" s="319"/>
      <c r="VSL197" s="319"/>
      <c r="VSM197" s="333"/>
      <c r="VSN197" s="376"/>
      <c r="VSO197" s="376"/>
      <c r="VSP197" s="376"/>
      <c r="VSQ197" s="321"/>
      <c r="VSR197" s="321"/>
      <c r="VSS197" s="321"/>
      <c r="VST197" s="376"/>
      <c r="VSU197" s="321"/>
      <c r="VSV197" s="321"/>
      <c r="VSW197" s="321"/>
      <c r="VSX197" s="321"/>
      <c r="VSY197" s="376"/>
      <c r="VSZ197" s="319"/>
      <c r="VTA197" s="319"/>
      <c r="VTB197" s="319"/>
      <c r="VTC197" s="333"/>
      <c r="VTD197" s="376"/>
      <c r="VTE197" s="376"/>
      <c r="VTF197" s="376"/>
      <c r="VTG197" s="321"/>
      <c r="VTH197" s="321"/>
      <c r="VTI197" s="321"/>
      <c r="VTJ197" s="376"/>
      <c r="VTK197" s="321"/>
      <c r="VTL197" s="321"/>
      <c r="VTM197" s="321"/>
      <c r="VTN197" s="321"/>
      <c r="VTO197" s="376"/>
      <c r="VTP197" s="319"/>
      <c r="VTQ197" s="319"/>
      <c r="VTR197" s="319"/>
      <c r="VTS197" s="333"/>
      <c r="VTT197" s="376"/>
      <c r="VTU197" s="376"/>
      <c r="VTV197" s="376"/>
      <c r="VTW197" s="321"/>
      <c r="VTX197" s="321"/>
      <c r="VTY197" s="321"/>
      <c r="VTZ197" s="376"/>
      <c r="VUA197" s="321"/>
      <c r="VUB197" s="321"/>
      <c r="VUC197" s="321"/>
      <c r="VUD197" s="321"/>
      <c r="VUE197" s="376"/>
      <c r="VUF197" s="319"/>
      <c r="VUG197" s="319"/>
      <c r="VUH197" s="319"/>
      <c r="VUI197" s="333"/>
      <c r="VUJ197" s="376"/>
      <c r="VUK197" s="376"/>
      <c r="VUL197" s="376"/>
      <c r="VUM197" s="321"/>
      <c r="VUN197" s="321"/>
      <c r="VUO197" s="321"/>
      <c r="VUP197" s="376"/>
      <c r="VUQ197" s="321"/>
      <c r="VUR197" s="321"/>
      <c r="VUS197" s="321"/>
      <c r="VUT197" s="321"/>
      <c r="VUU197" s="376"/>
      <c r="VUV197" s="319"/>
      <c r="VUW197" s="319"/>
      <c r="VUX197" s="319"/>
      <c r="VUY197" s="333"/>
      <c r="VUZ197" s="376"/>
      <c r="VVA197" s="376"/>
      <c r="VVB197" s="376"/>
      <c r="VVC197" s="321"/>
      <c r="VVD197" s="321"/>
      <c r="VVE197" s="321"/>
      <c r="VVF197" s="376"/>
      <c r="VVG197" s="321"/>
      <c r="VVH197" s="321"/>
      <c r="VVI197" s="321"/>
      <c r="VVJ197" s="321"/>
      <c r="VVK197" s="376"/>
      <c r="VVL197" s="319"/>
      <c r="VVM197" s="319"/>
      <c r="VVN197" s="319"/>
      <c r="VVO197" s="333"/>
      <c r="VVP197" s="376"/>
      <c r="VVQ197" s="376"/>
      <c r="VVR197" s="376"/>
      <c r="VVS197" s="321"/>
      <c r="VVT197" s="321"/>
      <c r="VVU197" s="321"/>
      <c r="VVV197" s="376"/>
      <c r="VVW197" s="321"/>
      <c r="VVX197" s="321"/>
      <c r="VVY197" s="321"/>
      <c r="VVZ197" s="321"/>
      <c r="VWA197" s="376"/>
      <c r="VWB197" s="319"/>
      <c r="VWC197" s="319"/>
      <c r="VWD197" s="319"/>
      <c r="VWE197" s="333"/>
      <c r="VWF197" s="376"/>
      <c r="VWG197" s="376"/>
      <c r="VWH197" s="376"/>
      <c r="VWI197" s="321"/>
      <c r="VWJ197" s="321"/>
      <c r="VWK197" s="321"/>
      <c r="VWL197" s="376"/>
      <c r="VWM197" s="321"/>
      <c r="VWN197" s="321"/>
      <c r="VWO197" s="321"/>
      <c r="VWP197" s="321"/>
      <c r="VWQ197" s="376"/>
      <c r="VWR197" s="319"/>
      <c r="VWS197" s="319"/>
      <c r="VWT197" s="319"/>
      <c r="VWU197" s="333"/>
      <c r="VWV197" s="376"/>
      <c r="VWW197" s="376"/>
      <c r="VWX197" s="376"/>
      <c r="VWY197" s="321"/>
      <c r="VWZ197" s="321"/>
      <c r="VXA197" s="321"/>
      <c r="VXB197" s="376"/>
      <c r="VXC197" s="321"/>
      <c r="VXD197" s="321"/>
      <c r="VXE197" s="321"/>
      <c r="VXF197" s="321"/>
      <c r="VXG197" s="376"/>
      <c r="VXH197" s="319"/>
      <c r="VXI197" s="319"/>
      <c r="VXJ197" s="319"/>
      <c r="VXK197" s="333"/>
      <c r="VXL197" s="376"/>
      <c r="VXM197" s="376"/>
      <c r="VXN197" s="376"/>
      <c r="VXO197" s="321"/>
      <c r="VXP197" s="321"/>
      <c r="VXQ197" s="321"/>
      <c r="VXR197" s="376"/>
      <c r="VXS197" s="321"/>
      <c r="VXT197" s="321"/>
      <c r="VXU197" s="321"/>
      <c r="VXV197" s="321"/>
      <c r="VXW197" s="376"/>
      <c r="VXX197" s="319"/>
      <c r="VXY197" s="319"/>
      <c r="VXZ197" s="319"/>
      <c r="VYA197" s="333"/>
      <c r="VYB197" s="376"/>
      <c r="VYC197" s="376"/>
      <c r="VYD197" s="376"/>
      <c r="VYE197" s="321"/>
      <c r="VYF197" s="321"/>
      <c r="VYG197" s="321"/>
      <c r="VYH197" s="376"/>
      <c r="VYI197" s="321"/>
      <c r="VYJ197" s="321"/>
      <c r="VYK197" s="321"/>
      <c r="VYL197" s="321"/>
      <c r="VYM197" s="376"/>
      <c r="VYN197" s="319"/>
      <c r="VYO197" s="319"/>
      <c r="VYP197" s="319"/>
      <c r="VYQ197" s="333"/>
      <c r="VYR197" s="376"/>
      <c r="VYS197" s="376"/>
      <c r="VYT197" s="376"/>
      <c r="VYU197" s="321"/>
      <c r="VYV197" s="321"/>
      <c r="VYW197" s="321"/>
      <c r="VYX197" s="376"/>
      <c r="VYY197" s="321"/>
      <c r="VYZ197" s="321"/>
      <c r="VZA197" s="321"/>
      <c r="VZB197" s="321"/>
      <c r="VZC197" s="376"/>
      <c r="VZD197" s="319"/>
      <c r="VZE197" s="319"/>
      <c r="VZF197" s="319"/>
      <c r="VZG197" s="333"/>
      <c r="VZH197" s="376"/>
      <c r="VZI197" s="376"/>
      <c r="VZJ197" s="376"/>
      <c r="VZK197" s="321"/>
      <c r="VZL197" s="321"/>
      <c r="VZM197" s="321"/>
      <c r="VZN197" s="376"/>
      <c r="VZO197" s="321"/>
      <c r="VZP197" s="321"/>
      <c r="VZQ197" s="321"/>
      <c r="VZR197" s="321"/>
      <c r="VZS197" s="376"/>
      <c r="VZT197" s="319"/>
      <c r="VZU197" s="319"/>
      <c r="VZV197" s="319"/>
      <c r="VZW197" s="333"/>
      <c r="VZX197" s="376"/>
      <c r="VZY197" s="376"/>
      <c r="VZZ197" s="376"/>
      <c r="WAA197" s="321"/>
      <c r="WAB197" s="321"/>
      <c r="WAC197" s="321"/>
      <c r="WAD197" s="376"/>
      <c r="WAE197" s="321"/>
      <c r="WAF197" s="321"/>
      <c r="WAG197" s="321"/>
      <c r="WAH197" s="321"/>
      <c r="WAI197" s="376"/>
      <c r="WAJ197" s="319"/>
      <c r="WAK197" s="319"/>
      <c r="WAL197" s="319"/>
      <c r="WAM197" s="333"/>
      <c r="WAN197" s="376"/>
      <c r="WAO197" s="376"/>
      <c r="WAP197" s="376"/>
      <c r="WAQ197" s="321"/>
      <c r="WAR197" s="321"/>
      <c r="WAS197" s="321"/>
      <c r="WAT197" s="376"/>
      <c r="WAU197" s="321"/>
      <c r="WAV197" s="321"/>
      <c r="WAW197" s="321"/>
      <c r="WAX197" s="321"/>
      <c r="WAY197" s="376"/>
      <c r="WAZ197" s="319"/>
      <c r="WBA197" s="319"/>
      <c r="WBB197" s="319"/>
      <c r="WBC197" s="333"/>
      <c r="WBD197" s="376"/>
      <c r="WBE197" s="376"/>
      <c r="WBF197" s="376"/>
      <c r="WBG197" s="321"/>
      <c r="WBH197" s="321"/>
      <c r="WBI197" s="321"/>
      <c r="WBJ197" s="376"/>
      <c r="WBK197" s="321"/>
      <c r="WBL197" s="321"/>
      <c r="WBM197" s="321"/>
      <c r="WBN197" s="321"/>
      <c r="WBO197" s="376"/>
      <c r="WBP197" s="319"/>
      <c r="WBQ197" s="319"/>
      <c r="WBR197" s="319"/>
      <c r="WBS197" s="333"/>
      <c r="WBT197" s="376"/>
      <c r="WBU197" s="376"/>
      <c r="WBV197" s="376"/>
      <c r="WBW197" s="321"/>
      <c r="WBX197" s="321"/>
      <c r="WBY197" s="321"/>
      <c r="WBZ197" s="376"/>
      <c r="WCA197" s="321"/>
      <c r="WCB197" s="321"/>
      <c r="WCC197" s="321"/>
      <c r="WCD197" s="321"/>
      <c r="WCE197" s="376"/>
      <c r="WCF197" s="319"/>
      <c r="WCG197" s="319"/>
      <c r="WCH197" s="319"/>
      <c r="WCI197" s="333"/>
      <c r="WCJ197" s="376"/>
      <c r="WCK197" s="376"/>
      <c r="WCL197" s="376"/>
      <c r="WCM197" s="321"/>
      <c r="WCN197" s="321"/>
      <c r="WCO197" s="321"/>
      <c r="WCP197" s="376"/>
      <c r="WCQ197" s="321"/>
      <c r="WCR197" s="321"/>
      <c r="WCS197" s="321"/>
      <c r="WCT197" s="321"/>
      <c r="WCU197" s="376"/>
      <c r="WCV197" s="319"/>
      <c r="WCW197" s="319"/>
      <c r="WCX197" s="319"/>
      <c r="WCY197" s="333"/>
      <c r="WCZ197" s="376"/>
      <c r="WDA197" s="376"/>
      <c r="WDB197" s="376"/>
      <c r="WDC197" s="321"/>
      <c r="WDD197" s="321"/>
      <c r="WDE197" s="321"/>
      <c r="WDF197" s="376"/>
      <c r="WDG197" s="321"/>
      <c r="WDH197" s="321"/>
      <c r="WDI197" s="321"/>
      <c r="WDJ197" s="321"/>
      <c r="WDK197" s="376"/>
      <c r="WDL197" s="319"/>
      <c r="WDM197" s="319"/>
      <c r="WDN197" s="319"/>
      <c r="WDO197" s="333"/>
      <c r="WDP197" s="376"/>
      <c r="WDQ197" s="376"/>
      <c r="WDR197" s="376"/>
      <c r="WDS197" s="321"/>
      <c r="WDT197" s="321"/>
      <c r="WDU197" s="321"/>
      <c r="WDV197" s="376"/>
      <c r="WDW197" s="321"/>
      <c r="WDX197" s="321"/>
      <c r="WDY197" s="321"/>
      <c r="WDZ197" s="321"/>
      <c r="WEA197" s="376"/>
      <c r="WEB197" s="319"/>
      <c r="WEC197" s="319"/>
      <c r="WED197" s="319"/>
      <c r="WEE197" s="333"/>
      <c r="WEF197" s="376"/>
      <c r="WEG197" s="376"/>
      <c r="WEH197" s="376"/>
      <c r="WEI197" s="321"/>
      <c r="WEJ197" s="321"/>
      <c r="WEK197" s="321"/>
      <c r="WEL197" s="376"/>
      <c r="WEM197" s="321"/>
      <c r="WEN197" s="321"/>
      <c r="WEO197" s="321"/>
      <c r="WEP197" s="321"/>
      <c r="WEQ197" s="376"/>
      <c r="WER197" s="319"/>
      <c r="WES197" s="319"/>
      <c r="WET197" s="319"/>
      <c r="WEU197" s="333"/>
      <c r="WEV197" s="376"/>
      <c r="WEW197" s="376"/>
      <c r="WEX197" s="376"/>
      <c r="WEY197" s="321"/>
      <c r="WEZ197" s="321"/>
      <c r="WFA197" s="321"/>
      <c r="WFB197" s="376"/>
      <c r="WFC197" s="321"/>
      <c r="WFD197" s="321"/>
      <c r="WFE197" s="321"/>
      <c r="WFF197" s="321"/>
      <c r="WFG197" s="376"/>
      <c r="WFH197" s="319"/>
      <c r="WFI197" s="319"/>
      <c r="WFJ197" s="319"/>
      <c r="WFK197" s="333"/>
      <c r="WFL197" s="376"/>
      <c r="WFM197" s="376"/>
      <c r="WFN197" s="376"/>
      <c r="WFO197" s="321"/>
      <c r="WFP197" s="321"/>
      <c r="WFQ197" s="321"/>
      <c r="WFR197" s="376"/>
      <c r="WFS197" s="321"/>
      <c r="WFT197" s="321"/>
      <c r="WFU197" s="321"/>
      <c r="WFV197" s="321"/>
      <c r="WFW197" s="376"/>
      <c r="WFX197" s="319"/>
      <c r="WFY197" s="319"/>
      <c r="WFZ197" s="319"/>
      <c r="WGA197" s="333"/>
      <c r="WGB197" s="376"/>
      <c r="WGC197" s="376"/>
      <c r="WGD197" s="376"/>
      <c r="WGE197" s="321"/>
      <c r="WGF197" s="321"/>
      <c r="WGG197" s="321"/>
      <c r="WGH197" s="376"/>
      <c r="WGI197" s="321"/>
      <c r="WGJ197" s="321"/>
      <c r="WGK197" s="321"/>
      <c r="WGL197" s="321"/>
      <c r="WGM197" s="376"/>
      <c r="WGN197" s="319"/>
      <c r="WGO197" s="319"/>
      <c r="WGP197" s="319"/>
      <c r="WGQ197" s="333"/>
      <c r="WGR197" s="376"/>
      <c r="WGS197" s="376"/>
      <c r="WGT197" s="376"/>
      <c r="WGU197" s="321"/>
      <c r="WGV197" s="321"/>
      <c r="WGW197" s="321"/>
      <c r="WGX197" s="376"/>
      <c r="WGY197" s="321"/>
      <c r="WGZ197" s="321"/>
      <c r="WHA197" s="321"/>
      <c r="WHB197" s="321"/>
      <c r="WHC197" s="376"/>
      <c r="WHD197" s="319"/>
      <c r="WHE197" s="319"/>
      <c r="WHF197" s="319"/>
      <c r="WHG197" s="333"/>
      <c r="WHH197" s="376"/>
      <c r="WHI197" s="376"/>
      <c r="WHJ197" s="376"/>
      <c r="WHK197" s="321"/>
      <c r="WHL197" s="321"/>
      <c r="WHM197" s="321"/>
      <c r="WHN197" s="376"/>
      <c r="WHO197" s="321"/>
      <c r="WHP197" s="321"/>
      <c r="WHQ197" s="321"/>
      <c r="WHR197" s="321"/>
      <c r="WHS197" s="376"/>
      <c r="WHT197" s="319"/>
      <c r="WHU197" s="319"/>
      <c r="WHV197" s="319"/>
      <c r="WHW197" s="333"/>
      <c r="WHX197" s="376"/>
      <c r="WHY197" s="376"/>
      <c r="WHZ197" s="376"/>
      <c r="WIA197" s="321"/>
      <c r="WIB197" s="321"/>
      <c r="WIC197" s="321"/>
      <c r="WID197" s="376"/>
      <c r="WIE197" s="321"/>
      <c r="WIF197" s="321"/>
      <c r="WIG197" s="321"/>
      <c r="WIH197" s="321"/>
      <c r="WII197" s="376"/>
      <c r="WIJ197" s="319"/>
      <c r="WIK197" s="319"/>
      <c r="WIL197" s="319"/>
      <c r="WIM197" s="333"/>
      <c r="WIN197" s="376"/>
      <c r="WIO197" s="376"/>
      <c r="WIP197" s="376"/>
      <c r="WIQ197" s="321"/>
      <c r="WIR197" s="321"/>
      <c r="WIS197" s="321"/>
      <c r="WIT197" s="376"/>
      <c r="WIU197" s="321"/>
      <c r="WIV197" s="321"/>
      <c r="WIW197" s="321"/>
      <c r="WIX197" s="321"/>
      <c r="WIY197" s="376"/>
      <c r="WIZ197" s="319"/>
      <c r="WJA197" s="319"/>
      <c r="WJB197" s="319"/>
      <c r="WJC197" s="333"/>
      <c r="WJD197" s="376"/>
      <c r="WJE197" s="376"/>
      <c r="WJF197" s="376"/>
      <c r="WJG197" s="321"/>
      <c r="WJH197" s="321"/>
      <c r="WJI197" s="321"/>
      <c r="WJJ197" s="376"/>
      <c r="WJK197" s="321"/>
      <c r="WJL197" s="321"/>
      <c r="WJM197" s="321"/>
      <c r="WJN197" s="321"/>
      <c r="WJO197" s="376"/>
      <c r="WJP197" s="319"/>
      <c r="WJQ197" s="319"/>
      <c r="WJR197" s="319"/>
      <c r="WJS197" s="333"/>
      <c r="WJT197" s="376"/>
      <c r="WJU197" s="376"/>
      <c r="WJV197" s="376"/>
      <c r="WJW197" s="321"/>
      <c r="WJX197" s="321"/>
      <c r="WJY197" s="321"/>
      <c r="WJZ197" s="376"/>
      <c r="WKA197" s="321"/>
      <c r="WKB197" s="321"/>
      <c r="WKC197" s="321"/>
      <c r="WKD197" s="321"/>
      <c r="WKE197" s="376"/>
      <c r="WKF197" s="319"/>
      <c r="WKG197" s="319"/>
      <c r="WKH197" s="319"/>
      <c r="WKI197" s="333"/>
      <c r="WKJ197" s="376"/>
      <c r="WKK197" s="376"/>
      <c r="WKL197" s="376"/>
      <c r="WKM197" s="321"/>
      <c r="WKN197" s="321"/>
      <c r="WKO197" s="321"/>
      <c r="WKP197" s="376"/>
      <c r="WKQ197" s="321"/>
      <c r="WKR197" s="321"/>
      <c r="WKS197" s="321"/>
      <c r="WKT197" s="321"/>
      <c r="WKU197" s="376"/>
      <c r="WKV197" s="319"/>
      <c r="WKW197" s="319"/>
      <c r="WKX197" s="319"/>
      <c r="WKY197" s="333"/>
      <c r="WKZ197" s="376"/>
      <c r="WLA197" s="376"/>
      <c r="WLB197" s="376"/>
      <c r="WLC197" s="321"/>
      <c r="WLD197" s="321"/>
      <c r="WLE197" s="321"/>
      <c r="WLF197" s="376"/>
      <c r="WLG197" s="321"/>
      <c r="WLH197" s="321"/>
      <c r="WLI197" s="321"/>
      <c r="WLJ197" s="321"/>
      <c r="WLK197" s="376"/>
      <c r="WLL197" s="319"/>
      <c r="WLM197" s="319"/>
      <c r="WLN197" s="319"/>
      <c r="WLO197" s="333"/>
      <c r="WLP197" s="376"/>
      <c r="WLQ197" s="376"/>
      <c r="WLR197" s="376"/>
      <c r="WLS197" s="321"/>
      <c r="WLT197" s="321"/>
      <c r="WLU197" s="321"/>
      <c r="WLV197" s="376"/>
      <c r="WLW197" s="321"/>
      <c r="WLX197" s="321"/>
      <c r="WLY197" s="321"/>
      <c r="WLZ197" s="321"/>
      <c r="WMA197" s="376"/>
      <c r="WMB197" s="319"/>
      <c r="WMC197" s="319"/>
      <c r="WMD197" s="319"/>
      <c r="WME197" s="333"/>
      <c r="WMF197" s="376"/>
      <c r="WMG197" s="376"/>
      <c r="WMH197" s="376"/>
      <c r="WMI197" s="321"/>
      <c r="WMJ197" s="321"/>
      <c r="WMK197" s="321"/>
      <c r="WML197" s="376"/>
      <c r="WMM197" s="321"/>
      <c r="WMN197" s="321"/>
      <c r="WMO197" s="321"/>
      <c r="WMP197" s="321"/>
      <c r="WMQ197" s="376"/>
      <c r="WMR197" s="319"/>
      <c r="WMS197" s="319"/>
      <c r="WMT197" s="319"/>
      <c r="WMU197" s="333"/>
      <c r="WMV197" s="376"/>
      <c r="WMW197" s="376"/>
      <c r="WMX197" s="376"/>
      <c r="WMY197" s="321"/>
      <c r="WMZ197" s="321"/>
      <c r="WNA197" s="321"/>
      <c r="WNB197" s="376"/>
      <c r="WNC197" s="321"/>
      <c r="WND197" s="321"/>
      <c r="WNE197" s="321"/>
      <c r="WNF197" s="321"/>
      <c r="WNG197" s="376"/>
      <c r="WNH197" s="319"/>
      <c r="WNI197" s="319"/>
      <c r="WNJ197" s="319"/>
      <c r="WNK197" s="333"/>
      <c r="WNL197" s="376"/>
      <c r="WNM197" s="376"/>
      <c r="WNN197" s="376"/>
      <c r="WNO197" s="321"/>
      <c r="WNP197" s="321"/>
      <c r="WNQ197" s="321"/>
      <c r="WNR197" s="376"/>
      <c r="WNS197" s="321"/>
      <c r="WNT197" s="321"/>
      <c r="WNU197" s="321"/>
      <c r="WNV197" s="321"/>
      <c r="WNW197" s="376"/>
      <c r="WNX197" s="319"/>
      <c r="WNY197" s="319"/>
      <c r="WNZ197" s="319"/>
      <c r="WOA197" s="333"/>
      <c r="WOB197" s="376"/>
      <c r="WOC197" s="376"/>
      <c r="WOD197" s="376"/>
      <c r="WOE197" s="321"/>
      <c r="WOF197" s="321"/>
      <c r="WOG197" s="321"/>
      <c r="WOH197" s="376"/>
      <c r="WOI197" s="321"/>
      <c r="WOJ197" s="321"/>
      <c r="WOK197" s="321"/>
      <c r="WOL197" s="321"/>
      <c r="WOM197" s="376"/>
      <c r="WON197" s="319"/>
      <c r="WOO197" s="319"/>
      <c r="WOP197" s="319"/>
      <c r="WOQ197" s="333"/>
      <c r="WOR197" s="376"/>
      <c r="WOS197" s="376"/>
      <c r="WOT197" s="376"/>
      <c r="WOU197" s="321"/>
      <c r="WOV197" s="321"/>
      <c r="WOW197" s="321"/>
      <c r="WOX197" s="376"/>
      <c r="WOY197" s="321"/>
      <c r="WOZ197" s="321"/>
      <c r="WPA197" s="321"/>
      <c r="WPB197" s="321"/>
      <c r="WPC197" s="376"/>
      <c r="WPD197" s="319"/>
      <c r="WPE197" s="319"/>
      <c r="WPF197" s="319"/>
      <c r="WPG197" s="333"/>
      <c r="WPH197" s="376"/>
      <c r="WPI197" s="376"/>
      <c r="WPJ197" s="376"/>
      <c r="WPK197" s="321"/>
      <c r="WPL197" s="321"/>
      <c r="WPM197" s="321"/>
      <c r="WPN197" s="376"/>
      <c r="WPO197" s="321"/>
      <c r="WPP197" s="321"/>
      <c r="WPQ197" s="321"/>
      <c r="WPR197" s="321"/>
      <c r="WPS197" s="376"/>
      <c r="WPT197" s="319"/>
      <c r="WPU197" s="319"/>
      <c r="WPV197" s="319"/>
      <c r="WPW197" s="333"/>
      <c r="WPX197" s="376"/>
      <c r="WPY197" s="376"/>
      <c r="WPZ197" s="376"/>
      <c r="WQA197" s="321"/>
      <c r="WQB197" s="321"/>
      <c r="WQC197" s="321"/>
      <c r="WQD197" s="376"/>
      <c r="WQE197" s="321"/>
      <c r="WQF197" s="321"/>
      <c r="WQG197" s="321"/>
      <c r="WQH197" s="321"/>
      <c r="WQI197" s="376"/>
      <c r="WQJ197" s="319"/>
      <c r="WQK197" s="319"/>
      <c r="WQL197" s="319"/>
      <c r="WQM197" s="333"/>
      <c r="WQN197" s="376"/>
      <c r="WQO197" s="376"/>
      <c r="WQP197" s="376"/>
      <c r="WQQ197" s="321"/>
      <c r="WQR197" s="321"/>
      <c r="WQS197" s="321"/>
      <c r="WQT197" s="376"/>
      <c r="WQU197" s="321"/>
      <c r="WQV197" s="321"/>
      <c r="WQW197" s="321"/>
      <c r="WQX197" s="321"/>
      <c r="WQY197" s="376"/>
      <c r="WQZ197" s="319"/>
      <c r="WRA197" s="319"/>
      <c r="WRB197" s="319"/>
      <c r="WRC197" s="333"/>
      <c r="WRD197" s="376"/>
      <c r="WRE197" s="376"/>
      <c r="WRF197" s="376"/>
      <c r="WRG197" s="321"/>
      <c r="WRH197" s="321"/>
      <c r="WRI197" s="321"/>
      <c r="WRJ197" s="376"/>
      <c r="WRK197" s="321"/>
      <c r="WRL197" s="321"/>
      <c r="WRM197" s="321"/>
      <c r="WRN197" s="321"/>
      <c r="WRO197" s="376"/>
      <c r="WRP197" s="319"/>
      <c r="WRQ197" s="319"/>
      <c r="WRR197" s="319"/>
      <c r="WRS197" s="333"/>
      <c r="WRT197" s="376"/>
      <c r="WRU197" s="376"/>
      <c r="WRV197" s="376"/>
      <c r="WRW197" s="321"/>
      <c r="WRX197" s="321"/>
      <c r="WRY197" s="321"/>
      <c r="WRZ197" s="376"/>
      <c r="WSA197" s="321"/>
      <c r="WSB197" s="321"/>
      <c r="WSC197" s="321"/>
      <c r="WSD197" s="321"/>
      <c r="WSE197" s="376"/>
      <c r="WSF197" s="319"/>
      <c r="WSG197" s="319"/>
      <c r="WSH197" s="319"/>
      <c r="WSI197" s="333"/>
      <c r="WSJ197" s="376"/>
      <c r="WSK197" s="376"/>
      <c r="WSL197" s="376"/>
      <c r="WSM197" s="321"/>
      <c r="WSN197" s="321"/>
      <c r="WSO197" s="321"/>
      <c r="WSP197" s="376"/>
      <c r="WSQ197" s="321"/>
      <c r="WSR197" s="321"/>
      <c r="WSS197" s="321"/>
      <c r="WST197" s="321"/>
      <c r="WSU197" s="376"/>
      <c r="WSV197" s="319"/>
      <c r="WSW197" s="319"/>
      <c r="WSX197" s="319"/>
      <c r="WSY197" s="333"/>
      <c r="WSZ197" s="376"/>
      <c r="WTA197" s="376"/>
      <c r="WTB197" s="376"/>
      <c r="WTC197" s="321"/>
      <c r="WTD197" s="321"/>
      <c r="WTE197" s="321"/>
      <c r="WTF197" s="376"/>
      <c r="WTG197" s="321"/>
      <c r="WTH197" s="321"/>
      <c r="WTI197" s="321"/>
      <c r="WTJ197" s="321"/>
      <c r="WTK197" s="376"/>
      <c r="WTL197" s="319"/>
      <c r="WTM197" s="319"/>
      <c r="WTN197" s="319"/>
      <c r="WTO197" s="333"/>
      <c r="WTP197" s="376"/>
      <c r="WTQ197" s="376"/>
      <c r="WTR197" s="376"/>
      <c r="WTS197" s="321"/>
      <c r="WTT197" s="321"/>
      <c r="WTU197" s="321"/>
      <c r="WTV197" s="376"/>
      <c r="WTW197" s="321"/>
      <c r="WTX197" s="321"/>
      <c r="WTY197" s="321"/>
      <c r="WTZ197" s="321"/>
      <c r="WUA197" s="376"/>
      <c r="WUB197" s="319"/>
      <c r="WUC197" s="319"/>
      <c r="WUD197" s="319"/>
      <c r="WUE197" s="333"/>
      <c r="WUF197" s="376"/>
      <c r="WUG197" s="376"/>
      <c r="WUH197" s="376"/>
      <c r="WUI197" s="321"/>
      <c r="WUJ197" s="321"/>
      <c r="WUK197" s="321"/>
      <c r="WUL197" s="376"/>
      <c r="WUM197" s="321"/>
      <c r="WUN197" s="321"/>
      <c r="WUO197" s="321"/>
      <c r="WUP197" s="321"/>
      <c r="WUQ197" s="376"/>
      <c r="WUR197" s="319"/>
      <c r="WUS197" s="319"/>
      <c r="WUT197" s="319"/>
      <c r="WUU197" s="333"/>
      <c r="WUV197" s="376"/>
      <c r="WUW197" s="376"/>
      <c r="WUX197" s="376"/>
      <c r="WUY197" s="321"/>
      <c r="WUZ197" s="321"/>
      <c r="WVA197" s="321"/>
      <c r="WVB197" s="376"/>
      <c r="WVC197" s="321"/>
      <c r="WVD197" s="321"/>
      <c r="WVE197" s="321"/>
      <c r="WVF197" s="321"/>
      <c r="WVG197" s="376"/>
      <c r="WVH197" s="319"/>
      <c r="WVI197" s="319"/>
      <c r="WVJ197" s="319"/>
      <c r="WVK197" s="333"/>
      <c r="WVL197" s="376"/>
      <c r="WVM197" s="376"/>
      <c r="WVN197" s="376"/>
      <c r="WVO197" s="321"/>
      <c r="WVP197" s="321"/>
      <c r="WVQ197" s="321"/>
      <c r="WVR197" s="376"/>
      <c r="WVS197" s="321"/>
      <c r="WVT197" s="321"/>
      <c r="WVU197" s="321"/>
      <c r="WVV197" s="321"/>
      <c r="WVW197" s="376"/>
      <c r="WVX197" s="319"/>
      <c r="WVY197" s="319"/>
      <c r="WVZ197" s="319"/>
      <c r="WWA197" s="333"/>
      <c r="WWB197" s="376"/>
      <c r="WWC197" s="376"/>
      <c r="WWD197" s="376"/>
      <c r="WWE197" s="321"/>
      <c r="WWF197" s="321"/>
      <c r="WWG197" s="321"/>
      <c r="WWH197" s="376"/>
      <c r="WWI197" s="321"/>
      <c r="WWJ197" s="321"/>
      <c r="WWK197" s="321"/>
      <c r="WWL197" s="321"/>
      <c r="WWM197" s="376"/>
      <c r="WWN197" s="319"/>
      <c r="WWO197" s="319"/>
      <c r="WWP197" s="319"/>
      <c r="WWQ197" s="333"/>
      <c r="WWR197" s="376"/>
      <c r="WWS197" s="376"/>
      <c r="WWT197" s="376"/>
      <c r="WWU197" s="321"/>
      <c r="WWV197" s="321"/>
      <c r="WWW197" s="321"/>
      <c r="WWX197" s="376"/>
      <c r="WWY197" s="321"/>
      <c r="WWZ197" s="321"/>
      <c r="WXA197" s="321"/>
      <c r="WXB197" s="321"/>
      <c r="WXC197" s="376"/>
      <c r="WXD197" s="319"/>
      <c r="WXE197" s="319"/>
      <c r="WXF197" s="319"/>
      <c r="WXG197" s="333"/>
      <c r="WXH197" s="376"/>
      <c r="WXI197" s="376"/>
      <c r="WXJ197" s="376"/>
      <c r="WXK197" s="321"/>
      <c r="WXL197" s="321"/>
      <c r="WXM197" s="321"/>
      <c r="WXN197" s="376"/>
      <c r="WXO197" s="321"/>
      <c r="WXP197" s="321"/>
      <c r="WXQ197" s="321"/>
      <c r="WXR197" s="321"/>
      <c r="WXS197" s="376"/>
      <c r="WXT197" s="319"/>
      <c r="WXU197" s="319"/>
      <c r="WXV197" s="319"/>
      <c r="WXW197" s="333"/>
      <c r="WXX197" s="376"/>
      <c r="WXY197" s="376"/>
      <c r="WXZ197" s="376"/>
      <c r="WYA197" s="321"/>
      <c r="WYB197" s="321"/>
      <c r="WYC197" s="321"/>
      <c r="WYD197" s="376"/>
      <c r="WYE197" s="321"/>
      <c r="WYF197" s="321"/>
      <c r="WYG197" s="321"/>
      <c r="WYH197" s="321"/>
      <c r="WYI197" s="376"/>
      <c r="WYJ197" s="319"/>
      <c r="WYK197" s="319"/>
      <c r="WYL197" s="319"/>
      <c r="WYM197" s="333"/>
      <c r="WYN197" s="376"/>
      <c r="WYO197" s="376"/>
      <c r="WYP197" s="376"/>
      <c r="WYQ197" s="321"/>
      <c r="WYR197" s="321"/>
      <c r="WYS197" s="321"/>
      <c r="WYT197" s="376"/>
      <c r="WYU197" s="321"/>
      <c r="WYV197" s="321"/>
      <c r="WYW197" s="321"/>
      <c r="WYX197" s="321"/>
      <c r="WYY197" s="376"/>
      <c r="WYZ197" s="319"/>
      <c r="WZA197" s="319"/>
      <c r="WZB197" s="319"/>
      <c r="WZC197" s="333"/>
      <c r="WZD197" s="376"/>
      <c r="WZE197" s="376"/>
      <c r="WZF197" s="376"/>
      <c r="WZG197" s="321"/>
      <c r="WZH197" s="321"/>
      <c r="WZI197" s="321"/>
      <c r="WZJ197" s="376"/>
      <c r="WZK197" s="321"/>
      <c r="WZL197" s="321"/>
      <c r="WZM197" s="321"/>
      <c r="WZN197" s="321"/>
      <c r="WZO197" s="376"/>
      <c r="WZP197" s="319"/>
      <c r="WZQ197" s="319"/>
      <c r="WZR197" s="319"/>
      <c r="WZS197" s="333"/>
      <c r="WZT197" s="376"/>
      <c r="WZU197" s="376"/>
      <c r="WZV197" s="376"/>
      <c r="WZW197" s="321"/>
      <c r="WZX197" s="321"/>
      <c r="WZY197" s="321"/>
      <c r="WZZ197" s="376"/>
      <c r="XAA197" s="321"/>
      <c r="XAB197" s="321"/>
      <c r="XAC197" s="321"/>
      <c r="XAD197" s="321"/>
      <c r="XAE197" s="376"/>
      <c r="XAF197" s="319"/>
      <c r="XAG197" s="319"/>
      <c r="XAH197" s="319"/>
      <c r="XAI197" s="333"/>
      <c r="XAJ197" s="376"/>
      <c r="XAK197" s="376"/>
      <c r="XAL197" s="376"/>
      <c r="XAM197" s="321"/>
      <c r="XAN197" s="321"/>
      <c r="XAO197" s="321"/>
      <c r="XAP197" s="376"/>
      <c r="XAQ197" s="321"/>
      <c r="XAR197" s="321"/>
      <c r="XAS197" s="321"/>
      <c r="XAT197" s="321"/>
      <c r="XAU197" s="376"/>
      <c r="XAV197" s="319"/>
      <c r="XAW197" s="319"/>
      <c r="XAX197" s="319"/>
      <c r="XAY197" s="333"/>
      <c r="XAZ197" s="376"/>
      <c r="XBA197" s="376"/>
      <c r="XBB197" s="376"/>
      <c r="XBC197" s="321"/>
      <c r="XBD197" s="321"/>
      <c r="XBE197" s="321"/>
      <c r="XBF197" s="376"/>
      <c r="XBG197" s="321"/>
      <c r="XBH197" s="321"/>
      <c r="XBI197" s="321"/>
      <c r="XBJ197" s="321"/>
      <c r="XBK197" s="376"/>
      <c r="XBL197" s="319"/>
      <c r="XBM197" s="319"/>
      <c r="XBN197" s="319"/>
      <c r="XBO197" s="333"/>
      <c r="XBP197" s="376"/>
      <c r="XBQ197" s="376"/>
      <c r="XBR197" s="376"/>
      <c r="XBS197" s="321"/>
      <c r="XBT197" s="321"/>
      <c r="XBU197" s="321"/>
      <c r="XBV197" s="376"/>
      <c r="XBW197" s="321"/>
      <c r="XBX197" s="321"/>
      <c r="XBY197" s="321"/>
      <c r="XBZ197" s="321"/>
      <c r="XCA197" s="376"/>
      <c r="XCB197" s="319"/>
      <c r="XCC197" s="319"/>
      <c r="XCD197" s="319"/>
      <c r="XCE197" s="333"/>
      <c r="XCF197" s="376"/>
      <c r="XCG197" s="376"/>
      <c r="XCH197" s="376"/>
      <c r="XCI197" s="321"/>
      <c r="XCJ197" s="321"/>
      <c r="XCK197" s="321"/>
      <c r="XCL197" s="376"/>
      <c r="XCM197" s="321"/>
      <c r="XCN197" s="321"/>
      <c r="XCO197" s="321"/>
      <c r="XCP197" s="321"/>
      <c r="XCQ197" s="376"/>
      <c r="XCR197" s="319"/>
      <c r="XCS197" s="319"/>
      <c r="XCT197" s="319"/>
      <c r="XCU197" s="333"/>
      <c r="XCV197" s="376"/>
      <c r="XCW197" s="376"/>
      <c r="XCX197" s="376"/>
      <c r="XCY197" s="321"/>
      <c r="XCZ197" s="321"/>
      <c r="XDA197" s="321"/>
      <c r="XDB197" s="376"/>
      <c r="XDC197" s="321"/>
      <c r="XDD197" s="321"/>
      <c r="XDE197" s="321"/>
      <c r="XDF197" s="321"/>
      <c r="XDG197" s="376"/>
      <c r="XDH197" s="319"/>
      <c r="XDI197" s="319"/>
      <c r="XDJ197" s="319"/>
      <c r="XDK197" s="333"/>
      <c r="XDL197" s="376"/>
      <c r="XDM197" s="376"/>
      <c r="XDN197" s="376"/>
      <c r="XDO197" s="321"/>
      <c r="XDP197" s="321"/>
      <c r="XDQ197" s="321"/>
      <c r="XDR197" s="376"/>
      <c r="XDS197" s="321"/>
      <c r="XDT197" s="321"/>
      <c r="XDU197" s="321"/>
      <c r="XDV197" s="321"/>
      <c r="XDW197" s="376"/>
      <c r="XDX197" s="319"/>
      <c r="XDY197" s="319"/>
      <c r="XDZ197" s="319"/>
      <c r="XEA197" s="333"/>
      <c r="XEB197" s="376"/>
      <c r="XEC197" s="376"/>
      <c r="XED197" s="376"/>
      <c r="XEE197" s="321"/>
      <c r="XEF197" s="321"/>
      <c r="XEG197" s="321"/>
      <c r="XEH197" s="376"/>
      <c r="XEI197" s="321"/>
      <c r="XEJ197" s="321"/>
      <c r="XEK197" s="321"/>
      <c r="XEL197" s="321"/>
      <c r="XEM197" s="376"/>
      <c r="XEN197" s="319"/>
      <c r="XEO197" s="319"/>
      <c r="XEP197" s="319"/>
      <c r="XEQ197" s="333"/>
      <c r="XER197" s="376"/>
      <c r="XES197" s="376"/>
      <c r="XET197" s="376"/>
      <c r="XEU197" s="321"/>
      <c r="XEV197" s="321"/>
      <c r="XEW197" s="321"/>
      <c r="XEX197" s="376"/>
      <c r="XEY197" s="321"/>
      <c r="XEZ197" s="321"/>
      <c r="XFA197" s="321"/>
      <c r="XFB197" s="321"/>
      <c r="XFC197" s="376"/>
    </row>
    <row r="198" spans="1:16383" s="230" customFormat="1" ht="17.25" customHeight="1">
      <c r="A198" s="316" t="s">
        <v>468</v>
      </c>
      <c r="B198" s="316" t="s">
        <v>469</v>
      </c>
      <c r="D198" s="383" t="s">
        <v>618</v>
      </c>
      <c r="E198" s="318">
        <f>E199</f>
        <v>29292300</v>
      </c>
      <c r="F198" s="318">
        <f t="shared" ref="F198:P198" si="77">F199</f>
        <v>29292300</v>
      </c>
      <c r="G198" s="318">
        <f t="shared" si="77"/>
        <v>5342200</v>
      </c>
      <c r="H198" s="318">
        <f t="shared" si="77"/>
        <v>34400</v>
      </c>
      <c r="I198" s="318">
        <f t="shared" si="77"/>
        <v>0</v>
      </c>
      <c r="J198" s="318">
        <f t="shared" si="77"/>
        <v>0</v>
      </c>
      <c r="K198" s="318">
        <f t="shared" si="77"/>
        <v>0</v>
      </c>
      <c r="L198" s="318">
        <f t="shared" si="77"/>
        <v>0</v>
      </c>
      <c r="M198" s="318">
        <f t="shared" si="77"/>
        <v>0</v>
      </c>
      <c r="N198" s="318">
        <f t="shared" si="77"/>
        <v>0</v>
      </c>
      <c r="O198" s="318">
        <f t="shared" si="77"/>
        <v>0</v>
      </c>
      <c r="P198" s="318">
        <f t="shared" si="77"/>
        <v>29292300</v>
      </c>
      <c r="Q198" s="377"/>
      <c r="R198" s="377"/>
      <c r="S198" s="378"/>
      <c r="T198" s="379"/>
      <c r="U198" s="379"/>
      <c r="V198" s="380"/>
      <c r="W198" s="318"/>
      <c r="X198" s="318"/>
      <c r="Y198" s="318"/>
      <c r="Z198" s="381"/>
      <c r="AA198" s="318"/>
      <c r="AB198" s="318"/>
      <c r="AC198" s="318"/>
      <c r="AD198" s="318"/>
      <c r="AE198" s="381"/>
      <c r="AF198" s="316"/>
      <c r="AG198" s="316"/>
      <c r="AH198" s="316"/>
      <c r="AI198" s="317"/>
      <c r="AJ198" s="381"/>
      <c r="AK198" s="381"/>
      <c r="AL198" s="381"/>
      <c r="AM198" s="318"/>
      <c r="AN198" s="318"/>
      <c r="AO198" s="318"/>
      <c r="AP198" s="381"/>
      <c r="AQ198" s="318"/>
      <c r="AR198" s="318"/>
      <c r="AS198" s="318"/>
      <c r="AT198" s="318"/>
      <c r="AU198" s="381"/>
      <c r="AV198" s="316"/>
      <c r="AW198" s="316"/>
      <c r="AX198" s="316"/>
      <c r="AY198" s="317"/>
      <c r="AZ198" s="381"/>
      <c r="BA198" s="381"/>
      <c r="BB198" s="381"/>
      <c r="BC198" s="318"/>
      <c r="BD198" s="318"/>
      <c r="BE198" s="318"/>
      <c r="BF198" s="381"/>
      <c r="BG198" s="318"/>
      <c r="BH198" s="318"/>
      <c r="BI198" s="318"/>
      <c r="BJ198" s="318"/>
      <c r="BK198" s="381"/>
      <c r="BL198" s="316"/>
      <c r="BM198" s="316"/>
      <c r="BN198" s="316"/>
      <c r="BO198" s="317"/>
      <c r="BP198" s="381"/>
      <c r="BQ198" s="381"/>
      <c r="BR198" s="381"/>
      <c r="BS198" s="318"/>
      <c r="BT198" s="318"/>
      <c r="BU198" s="318"/>
      <c r="BV198" s="381"/>
      <c r="BW198" s="318"/>
      <c r="BX198" s="318"/>
      <c r="BY198" s="318"/>
      <c r="BZ198" s="318"/>
      <c r="CA198" s="381"/>
      <c r="CB198" s="316"/>
      <c r="CC198" s="316"/>
      <c r="CD198" s="316"/>
      <c r="CE198" s="317"/>
      <c r="CF198" s="381"/>
      <c r="CG198" s="381"/>
      <c r="CH198" s="381"/>
      <c r="CI198" s="318"/>
      <c r="CJ198" s="318"/>
      <c r="CK198" s="318"/>
      <c r="CL198" s="381"/>
      <c r="CM198" s="318"/>
      <c r="CN198" s="318"/>
      <c r="CO198" s="318"/>
      <c r="CP198" s="318"/>
      <c r="CQ198" s="381"/>
      <c r="CR198" s="316"/>
      <c r="CS198" s="316"/>
      <c r="CT198" s="316"/>
      <c r="CU198" s="317"/>
      <c r="CV198" s="381"/>
      <c r="CW198" s="381"/>
      <c r="CX198" s="381"/>
      <c r="CY198" s="318"/>
      <c r="CZ198" s="318"/>
      <c r="DA198" s="318"/>
      <c r="DB198" s="381"/>
      <c r="DC198" s="318"/>
      <c r="DD198" s="318"/>
      <c r="DE198" s="318"/>
      <c r="DF198" s="318"/>
      <c r="DG198" s="381"/>
      <c r="DH198" s="316"/>
      <c r="DI198" s="316"/>
      <c r="DJ198" s="316"/>
      <c r="DK198" s="317"/>
      <c r="DL198" s="381"/>
      <c r="DM198" s="381"/>
      <c r="DN198" s="381"/>
      <c r="DO198" s="318"/>
      <c r="DP198" s="318"/>
      <c r="DQ198" s="318"/>
      <c r="DR198" s="381"/>
      <c r="DS198" s="318"/>
      <c r="DT198" s="318"/>
      <c r="DU198" s="318"/>
      <c r="DV198" s="318"/>
      <c r="DW198" s="381"/>
      <c r="DX198" s="316"/>
      <c r="DY198" s="316"/>
      <c r="DZ198" s="316"/>
      <c r="EA198" s="317"/>
      <c r="EB198" s="381"/>
      <c r="EC198" s="381"/>
      <c r="ED198" s="381"/>
      <c r="EE198" s="318"/>
      <c r="EF198" s="318"/>
      <c r="EG198" s="318"/>
      <c r="EH198" s="381"/>
      <c r="EI198" s="318"/>
      <c r="EJ198" s="318"/>
      <c r="EK198" s="318"/>
      <c r="EL198" s="318"/>
      <c r="EM198" s="381"/>
      <c r="EN198" s="316"/>
      <c r="EO198" s="316"/>
      <c r="EP198" s="316"/>
      <c r="EQ198" s="317"/>
      <c r="ER198" s="381"/>
      <c r="ES198" s="381"/>
      <c r="ET198" s="381"/>
      <c r="EU198" s="318"/>
      <c r="EV198" s="318"/>
      <c r="EW198" s="318"/>
      <c r="EX198" s="381"/>
      <c r="EY198" s="318"/>
      <c r="EZ198" s="318"/>
      <c r="FA198" s="318"/>
      <c r="FB198" s="318"/>
      <c r="FC198" s="381"/>
      <c r="FD198" s="316"/>
      <c r="FE198" s="316"/>
      <c r="FF198" s="316"/>
      <c r="FG198" s="317"/>
      <c r="FH198" s="381"/>
      <c r="FI198" s="381"/>
      <c r="FJ198" s="381"/>
      <c r="FK198" s="318"/>
      <c r="FL198" s="318"/>
      <c r="FM198" s="318"/>
      <c r="FN198" s="381"/>
      <c r="FO198" s="318"/>
      <c r="FP198" s="318"/>
      <c r="FQ198" s="318"/>
      <c r="FR198" s="318"/>
      <c r="FS198" s="381"/>
      <c r="FT198" s="316"/>
      <c r="FU198" s="316"/>
      <c r="FV198" s="316"/>
      <c r="FW198" s="317"/>
      <c r="FX198" s="381"/>
      <c r="FY198" s="381"/>
      <c r="FZ198" s="381"/>
      <c r="GA198" s="318"/>
      <c r="GB198" s="318"/>
      <c r="GC198" s="318"/>
      <c r="GD198" s="381"/>
      <c r="GE198" s="318"/>
      <c r="GF198" s="318"/>
      <c r="GG198" s="318"/>
      <c r="GH198" s="318"/>
      <c r="GI198" s="381"/>
      <c r="GJ198" s="316"/>
      <c r="GK198" s="316"/>
      <c r="GL198" s="316"/>
      <c r="GM198" s="317"/>
      <c r="GN198" s="381"/>
      <c r="GO198" s="381"/>
      <c r="GP198" s="381"/>
      <c r="GQ198" s="318"/>
      <c r="GR198" s="318"/>
      <c r="GS198" s="318"/>
      <c r="GT198" s="381"/>
      <c r="GU198" s="318"/>
      <c r="GV198" s="318"/>
      <c r="GW198" s="318"/>
      <c r="GX198" s="318"/>
      <c r="GY198" s="381"/>
      <c r="GZ198" s="316"/>
      <c r="HA198" s="316"/>
      <c r="HB198" s="316"/>
      <c r="HC198" s="317"/>
      <c r="HD198" s="381"/>
      <c r="HE198" s="381"/>
      <c r="HF198" s="381"/>
      <c r="HG198" s="318"/>
      <c r="HH198" s="318"/>
      <c r="HI198" s="318"/>
      <c r="HJ198" s="381"/>
      <c r="HK198" s="318"/>
      <c r="HL198" s="318"/>
      <c r="HM198" s="318"/>
      <c r="HN198" s="318"/>
      <c r="HO198" s="381"/>
      <c r="HP198" s="316"/>
      <c r="HQ198" s="316"/>
      <c r="HR198" s="316"/>
      <c r="HS198" s="317"/>
      <c r="HT198" s="381"/>
      <c r="HU198" s="381"/>
      <c r="HV198" s="381"/>
      <c r="HW198" s="318"/>
      <c r="HX198" s="318"/>
      <c r="HY198" s="318"/>
      <c r="HZ198" s="381"/>
      <c r="IA198" s="318"/>
      <c r="IB198" s="318"/>
      <c r="IC198" s="318"/>
      <c r="ID198" s="318"/>
      <c r="IE198" s="381"/>
      <c r="IF198" s="316"/>
      <c r="IG198" s="316"/>
      <c r="IH198" s="316"/>
      <c r="II198" s="317"/>
      <c r="IJ198" s="381"/>
      <c r="IK198" s="381"/>
      <c r="IL198" s="381"/>
      <c r="IM198" s="318"/>
      <c r="IN198" s="318"/>
      <c r="IO198" s="318"/>
      <c r="IP198" s="381"/>
      <c r="IQ198" s="318"/>
      <c r="IR198" s="318"/>
      <c r="IS198" s="318"/>
      <c r="IT198" s="318"/>
      <c r="IU198" s="381"/>
      <c r="IV198" s="316"/>
      <c r="IW198" s="316"/>
      <c r="IX198" s="316"/>
      <c r="IY198" s="317"/>
      <c r="IZ198" s="381"/>
      <c r="JA198" s="381"/>
      <c r="JB198" s="381"/>
      <c r="JC198" s="318"/>
      <c r="JD198" s="318"/>
      <c r="JE198" s="318"/>
      <c r="JF198" s="381"/>
      <c r="JG198" s="318"/>
      <c r="JH198" s="318"/>
      <c r="JI198" s="318"/>
      <c r="JJ198" s="318"/>
      <c r="JK198" s="381"/>
      <c r="JL198" s="316"/>
      <c r="JM198" s="316"/>
      <c r="JN198" s="316"/>
      <c r="JO198" s="317"/>
      <c r="JP198" s="381"/>
      <c r="JQ198" s="381"/>
      <c r="JR198" s="381"/>
      <c r="JS198" s="318"/>
      <c r="JT198" s="318"/>
      <c r="JU198" s="318"/>
      <c r="JV198" s="381"/>
      <c r="JW198" s="318"/>
      <c r="JX198" s="318"/>
      <c r="JY198" s="318"/>
      <c r="JZ198" s="318"/>
      <c r="KA198" s="381"/>
      <c r="KB198" s="316"/>
      <c r="KC198" s="316"/>
      <c r="KD198" s="316"/>
      <c r="KE198" s="317"/>
      <c r="KF198" s="381"/>
      <c r="KG198" s="381"/>
      <c r="KH198" s="381"/>
      <c r="KI198" s="318"/>
      <c r="KJ198" s="318"/>
      <c r="KK198" s="318"/>
      <c r="KL198" s="381"/>
      <c r="KM198" s="318"/>
      <c r="KN198" s="318"/>
      <c r="KO198" s="318"/>
      <c r="KP198" s="318"/>
      <c r="KQ198" s="381"/>
      <c r="KR198" s="316"/>
      <c r="KS198" s="316"/>
      <c r="KT198" s="316"/>
      <c r="KU198" s="317"/>
      <c r="KV198" s="381"/>
      <c r="KW198" s="381"/>
      <c r="KX198" s="381"/>
      <c r="KY198" s="318"/>
      <c r="KZ198" s="318"/>
      <c r="LA198" s="318"/>
      <c r="LB198" s="381"/>
      <c r="LC198" s="318"/>
      <c r="LD198" s="318"/>
      <c r="LE198" s="318"/>
      <c r="LF198" s="318"/>
      <c r="LG198" s="381"/>
      <c r="LH198" s="316"/>
      <c r="LI198" s="316"/>
      <c r="LJ198" s="316"/>
      <c r="LK198" s="317"/>
      <c r="LL198" s="381"/>
      <c r="LM198" s="381"/>
      <c r="LN198" s="381"/>
      <c r="LO198" s="318"/>
      <c r="LP198" s="318"/>
      <c r="LQ198" s="318"/>
      <c r="LR198" s="381"/>
      <c r="LS198" s="318"/>
      <c r="LT198" s="318"/>
      <c r="LU198" s="318"/>
      <c r="LV198" s="318"/>
      <c r="LW198" s="381"/>
      <c r="LX198" s="316"/>
      <c r="LY198" s="316"/>
      <c r="LZ198" s="316"/>
      <c r="MA198" s="317"/>
      <c r="MB198" s="381"/>
      <c r="MC198" s="381"/>
      <c r="MD198" s="381"/>
      <c r="ME198" s="318"/>
      <c r="MF198" s="318"/>
      <c r="MG198" s="318"/>
      <c r="MH198" s="381"/>
      <c r="MI198" s="318"/>
      <c r="MJ198" s="318"/>
      <c r="MK198" s="318"/>
      <c r="ML198" s="318"/>
      <c r="MM198" s="381"/>
      <c r="MN198" s="316"/>
      <c r="MO198" s="316"/>
      <c r="MP198" s="316"/>
      <c r="MQ198" s="317"/>
      <c r="MR198" s="381"/>
      <c r="MS198" s="381"/>
      <c r="MT198" s="381"/>
      <c r="MU198" s="318"/>
      <c r="MV198" s="318"/>
      <c r="MW198" s="318"/>
      <c r="MX198" s="381"/>
      <c r="MY198" s="318"/>
      <c r="MZ198" s="318"/>
      <c r="NA198" s="318"/>
      <c r="NB198" s="318"/>
      <c r="NC198" s="381"/>
      <c r="ND198" s="316"/>
      <c r="NE198" s="316"/>
      <c r="NF198" s="316"/>
      <c r="NG198" s="317"/>
      <c r="NH198" s="381"/>
      <c r="NI198" s="381"/>
      <c r="NJ198" s="381"/>
      <c r="NK198" s="318"/>
      <c r="NL198" s="318"/>
      <c r="NM198" s="318"/>
      <c r="NN198" s="381"/>
      <c r="NO198" s="318"/>
      <c r="NP198" s="318"/>
      <c r="NQ198" s="318"/>
      <c r="NR198" s="318"/>
      <c r="NS198" s="381"/>
      <c r="NT198" s="316"/>
      <c r="NU198" s="316"/>
      <c r="NV198" s="316"/>
      <c r="NW198" s="317"/>
      <c r="NX198" s="381"/>
      <c r="NY198" s="381"/>
      <c r="NZ198" s="381"/>
      <c r="OA198" s="318"/>
      <c r="OB198" s="318"/>
      <c r="OC198" s="318"/>
      <c r="OD198" s="381"/>
      <c r="OE198" s="318"/>
      <c r="OF198" s="318"/>
      <c r="OG198" s="318"/>
      <c r="OH198" s="318"/>
      <c r="OI198" s="381"/>
      <c r="OJ198" s="316"/>
      <c r="OK198" s="316"/>
      <c r="OL198" s="316"/>
      <c r="OM198" s="317"/>
      <c r="ON198" s="381"/>
      <c r="OO198" s="381"/>
      <c r="OP198" s="381"/>
      <c r="OQ198" s="318"/>
      <c r="OR198" s="318"/>
      <c r="OS198" s="318"/>
      <c r="OT198" s="381"/>
      <c r="OU198" s="318"/>
      <c r="OV198" s="318"/>
      <c r="OW198" s="318"/>
      <c r="OX198" s="318"/>
      <c r="OY198" s="381"/>
      <c r="OZ198" s="316"/>
      <c r="PA198" s="316"/>
      <c r="PB198" s="316"/>
      <c r="PC198" s="317"/>
      <c r="PD198" s="381"/>
      <c r="PE198" s="381"/>
      <c r="PF198" s="381"/>
      <c r="PG198" s="318"/>
      <c r="PH198" s="318"/>
      <c r="PI198" s="318"/>
      <c r="PJ198" s="381"/>
      <c r="PK198" s="318"/>
      <c r="PL198" s="318"/>
      <c r="PM198" s="318"/>
      <c r="PN198" s="318"/>
      <c r="PO198" s="381"/>
      <c r="PP198" s="316"/>
      <c r="PQ198" s="316"/>
      <c r="PR198" s="316"/>
      <c r="PS198" s="317"/>
      <c r="PT198" s="381"/>
      <c r="PU198" s="381"/>
      <c r="PV198" s="381"/>
      <c r="PW198" s="318"/>
      <c r="PX198" s="318"/>
      <c r="PY198" s="318"/>
      <c r="PZ198" s="381"/>
      <c r="QA198" s="318"/>
      <c r="QB198" s="318"/>
      <c r="QC198" s="318"/>
      <c r="QD198" s="318"/>
      <c r="QE198" s="381"/>
      <c r="QF198" s="316"/>
      <c r="QG198" s="316"/>
      <c r="QH198" s="316"/>
      <c r="QI198" s="317"/>
      <c r="QJ198" s="381"/>
      <c r="QK198" s="381"/>
      <c r="QL198" s="381"/>
      <c r="QM198" s="318"/>
      <c r="QN198" s="318"/>
      <c r="QO198" s="318"/>
      <c r="QP198" s="381"/>
      <c r="QQ198" s="318"/>
      <c r="QR198" s="318"/>
      <c r="QS198" s="318"/>
      <c r="QT198" s="318"/>
      <c r="QU198" s="381"/>
      <c r="QV198" s="316"/>
      <c r="QW198" s="316"/>
      <c r="QX198" s="316"/>
      <c r="QY198" s="317"/>
      <c r="QZ198" s="381"/>
      <c r="RA198" s="381"/>
      <c r="RB198" s="381"/>
      <c r="RC198" s="318"/>
      <c r="RD198" s="318"/>
      <c r="RE198" s="318"/>
      <c r="RF198" s="381"/>
      <c r="RG198" s="318"/>
      <c r="RH198" s="318"/>
      <c r="RI198" s="318"/>
      <c r="RJ198" s="318"/>
      <c r="RK198" s="381"/>
      <c r="RL198" s="316"/>
      <c r="RM198" s="316"/>
      <c r="RN198" s="316"/>
      <c r="RO198" s="317"/>
      <c r="RP198" s="381"/>
      <c r="RQ198" s="381"/>
      <c r="RR198" s="381"/>
      <c r="RS198" s="318"/>
      <c r="RT198" s="318"/>
      <c r="RU198" s="318"/>
      <c r="RV198" s="381"/>
      <c r="RW198" s="318"/>
      <c r="RX198" s="318"/>
      <c r="RY198" s="318"/>
      <c r="RZ198" s="318"/>
      <c r="SA198" s="381"/>
      <c r="SB198" s="316"/>
      <c r="SC198" s="316"/>
      <c r="SD198" s="316"/>
      <c r="SE198" s="317"/>
      <c r="SF198" s="381"/>
      <c r="SG198" s="381"/>
      <c r="SH198" s="381"/>
      <c r="SI198" s="318"/>
      <c r="SJ198" s="318"/>
      <c r="SK198" s="318"/>
      <c r="SL198" s="381"/>
      <c r="SM198" s="318"/>
      <c r="SN198" s="318"/>
      <c r="SO198" s="318"/>
      <c r="SP198" s="318"/>
      <c r="SQ198" s="381"/>
      <c r="SR198" s="316"/>
      <c r="SS198" s="316"/>
      <c r="ST198" s="316"/>
      <c r="SU198" s="317"/>
      <c r="SV198" s="381"/>
      <c r="SW198" s="381"/>
      <c r="SX198" s="381"/>
      <c r="SY198" s="318"/>
      <c r="SZ198" s="318"/>
      <c r="TA198" s="318"/>
      <c r="TB198" s="381"/>
      <c r="TC198" s="318"/>
      <c r="TD198" s="318"/>
      <c r="TE198" s="318"/>
      <c r="TF198" s="318"/>
      <c r="TG198" s="381"/>
      <c r="TH198" s="316"/>
      <c r="TI198" s="316"/>
      <c r="TJ198" s="316"/>
      <c r="TK198" s="317"/>
      <c r="TL198" s="381"/>
      <c r="TM198" s="381"/>
      <c r="TN198" s="381"/>
      <c r="TO198" s="318"/>
      <c r="TP198" s="318"/>
      <c r="TQ198" s="318"/>
      <c r="TR198" s="381"/>
      <c r="TS198" s="318"/>
      <c r="TT198" s="318"/>
      <c r="TU198" s="318"/>
      <c r="TV198" s="318"/>
      <c r="TW198" s="381"/>
      <c r="TX198" s="316"/>
      <c r="TY198" s="316"/>
      <c r="TZ198" s="316"/>
      <c r="UA198" s="317"/>
      <c r="UB198" s="381"/>
      <c r="UC198" s="381"/>
      <c r="UD198" s="381"/>
      <c r="UE198" s="318"/>
      <c r="UF198" s="318"/>
      <c r="UG198" s="318"/>
      <c r="UH198" s="381"/>
      <c r="UI198" s="318"/>
      <c r="UJ198" s="318"/>
      <c r="UK198" s="318"/>
      <c r="UL198" s="318"/>
      <c r="UM198" s="381"/>
      <c r="UN198" s="316"/>
      <c r="UO198" s="316"/>
      <c r="UP198" s="316"/>
      <c r="UQ198" s="317"/>
      <c r="UR198" s="381"/>
      <c r="US198" s="381"/>
      <c r="UT198" s="381"/>
      <c r="UU198" s="318"/>
      <c r="UV198" s="318"/>
      <c r="UW198" s="318"/>
      <c r="UX198" s="381"/>
      <c r="UY198" s="318"/>
      <c r="UZ198" s="318"/>
      <c r="VA198" s="318"/>
      <c r="VB198" s="318"/>
      <c r="VC198" s="381"/>
      <c r="VD198" s="316"/>
      <c r="VE198" s="316"/>
      <c r="VF198" s="316"/>
      <c r="VG198" s="317"/>
      <c r="VH198" s="381"/>
      <c r="VI198" s="381"/>
      <c r="VJ198" s="381"/>
      <c r="VK198" s="318"/>
      <c r="VL198" s="318"/>
      <c r="VM198" s="318"/>
      <c r="VN198" s="381"/>
      <c r="VO198" s="318"/>
      <c r="VP198" s="318"/>
      <c r="VQ198" s="318"/>
      <c r="VR198" s="318"/>
      <c r="VS198" s="381"/>
      <c r="VT198" s="316"/>
      <c r="VU198" s="316"/>
      <c r="VV198" s="316"/>
      <c r="VW198" s="317"/>
      <c r="VX198" s="381"/>
      <c r="VY198" s="381"/>
      <c r="VZ198" s="381"/>
      <c r="WA198" s="318"/>
      <c r="WB198" s="318"/>
      <c r="WC198" s="318"/>
      <c r="WD198" s="381"/>
      <c r="WE198" s="318"/>
      <c r="WF198" s="318"/>
      <c r="WG198" s="318"/>
      <c r="WH198" s="318"/>
      <c r="WI198" s="381"/>
      <c r="WJ198" s="316"/>
      <c r="WK198" s="316"/>
      <c r="WL198" s="316"/>
      <c r="WM198" s="317"/>
      <c r="WN198" s="381"/>
      <c r="WO198" s="381"/>
      <c r="WP198" s="381"/>
      <c r="WQ198" s="318"/>
      <c r="WR198" s="318"/>
      <c r="WS198" s="318"/>
      <c r="WT198" s="381"/>
      <c r="WU198" s="318"/>
      <c r="WV198" s="318"/>
      <c r="WW198" s="318"/>
      <c r="WX198" s="318"/>
      <c r="WY198" s="381"/>
      <c r="WZ198" s="316"/>
      <c r="XA198" s="316"/>
      <c r="XB198" s="316"/>
      <c r="XC198" s="317"/>
      <c r="XD198" s="381"/>
      <c r="XE198" s="381"/>
      <c r="XF198" s="381"/>
      <c r="XG198" s="318"/>
      <c r="XH198" s="318"/>
      <c r="XI198" s="318"/>
      <c r="XJ198" s="381"/>
      <c r="XK198" s="318"/>
      <c r="XL198" s="318"/>
      <c r="XM198" s="318"/>
      <c r="XN198" s="318"/>
      <c r="XO198" s="381"/>
      <c r="XP198" s="316"/>
      <c r="XQ198" s="316"/>
      <c r="XR198" s="316"/>
      <c r="XS198" s="317"/>
      <c r="XT198" s="381"/>
      <c r="XU198" s="381"/>
      <c r="XV198" s="381"/>
      <c r="XW198" s="318"/>
      <c r="XX198" s="318"/>
      <c r="XY198" s="318"/>
      <c r="XZ198" s="381"/>
      <c r="YA198" s="318"/>
      <c r="YB198" s="318"/>
      <c r="YC198" s="318"/>
      <c r="YD198" s="318"/>
      <c r="YE198" s="381"/>
      <c r="YF198" s="316"/>
      <c r="YG198" s="316"/>
      <c r="YH198" s="316"/>
      <c r="YI198" s="317"/>
      <c r="YJ198" s="381"/>
      <c r="YK198" s="381"/>
      <c r="YL198" s="381"/>
      <c r="YM198" s="318"/>
      <c r="YN198" s="318"/>
      <c r="YO198" s="318"/>
      <c r="YP198" s="381"/>
      <c r="YQ198" s="318"/>
      <c r="YR198" s="318"/>
      <c r="YS198" s="318"/>
      <c r="YT198" s="318"/>
      <c r="YU198" s="381"/>
      <c r="YV198" s="316"/>
      <c r="YW198" s="316"/>
      <c r="YX198" s="316"/>
      <c r="YY198" s="317"/>
      <c r="YZ198" s="381"/>
      <c r="ZA198" s="381"/>
      <c r="ZB198" s="381"/>
      <c r="ZC198" s="318"/>
      <c r="ZD198" s="318"/>
      <c r="ZE198" s="318"/>
      <c r="ZF198" s="381"/>
      <c r="ZG198" s="318"/>
      <c r="ZH198" s="318"/>
      <c r="ZI198" s="318"/>
      <c r="ZJ198" s="318"/>
      <c r="ZK198" s="381"/>
      <c r="ZL198" s="316"/>
      <c r="ZM198" s="316"/>
      <c r="ZN198" s="316"/>
      <c r="ZO198" s="317"/>
      <c r="ZP198" s="381"/>
      <c r="ZQ198" s="381"/>
      <c r="ZR198" s="381"/>
      <c r="ZS198" s="318"/>
      <c r="ZT198" s="318"/>
      <c r="ZU198" s="318"/>
      <c r="ZV198" s="381"/>
      <c r="ZW198" s="318"/>
      <c r="ZX198" s="318"/>
      <c r="ZY198" s="318"/>
      <c r="ZZ198" s="318"/>
      <c r="AAA198" s="381"/>
      <c r="AAB198" s="316"/>
      <c r="AAC198" s="316"/>
      <c r="AAD198" s="316"/>
      <c r="AAE198" s="317"/>
      <c r="AAF198" s="381"/>
      <c r="AAG198" s="381"/>
      <c r="AAH198" s="381"/>
      <c r="AAI198" s="318"/>
      <c r="AAJ198" s="318"/>
      <c r="AAK198" s="318"/>
      <c r="AAL198" s="381"/>
      <c r="AAM198" s="318"/>
      <c r="AAN198" s="318"/>
      <c r="AAO198" s="318"/>
      <c r="AAP198" s="318"/>
      <c r="AAQ198" s="381"/>
      <c r="AAR198" s="316"/>
      <c r="AAS198" s="316"/>
      <c r="AAT198" s="316"/>
      <c r="AAU198" s="317"/>
      <c r="AAV198" s="381"/>
      <c r="AAW198" s="381"/>
      <c r="AAX198" s="381"/>
      <c r="AAY198" s="318"/>
      <c r="AAZ198" s="318"/>
      <c r="ABA198" s="318"/>
      <c r="ABB198" s="381"/>
      <c r="ABC198" s="318"/>
      <c r="ABD198" s="318"/>
      <c r="ABE198" s="318"/>
      <c r="ABF198" s="318"/>
      <c r="ABG198" s="381"/>
      <c r="ABH198" s="316"/>
      <c r="ABI198" s="316"/>
      <c r="ABJ198" s="316"/>
      <c r="ABK198" s="317"/>
      <c r="ABL198" s="381"/>
      <c r="ABM198" s="381"/>
      <c r="ABN198" s="381"/>
      <c r="ABO198" s="318"/>
      <c r="ABP198" s="318"/>
      <c r="ABQ198" s="318"/>
      <c r="ABR198" s="381"/>
      <c r="ABS198" s="318"/>
      <c r="ABT198" s="318"/>
      <c r="ABU198" s="318"/>
      <c r="ABV198" s="318"/>
      <c r="ABW198" s="381"/>
      <c r="ABX198" s="316"/>
      <c r="ABY198" s="316"/>
      <c r="ABZ198" s="316"/>
      <c r="ACA198" s="317"/>
      <c r="ACB198" s="381"/>
      <c r="ACC198" s="381"/>
      <c r="ACD198" s="381"/>
      <c r="ACE198" s="318"/>
      <c r="ACF198" s="318"/>
      <c r="ACG198" s="318"/>
      <c r="ACH198" s="381"/>
      <c r="ACI198" s="318"/>
      <c r="ACJ198" s="318"/>
      <c r="ACK198" s="318"/>
      <c r="ACL198" s="318"/>
      <c r="ACM198" s="381"/>
      <c r="ACN198" s="316"/>
      <c r="ACO198" s="316"/>
      <c r="ACP198" s="316"/>
      <c r="ACQ198" s="317"/>
      <c r="ACR198" s="381"/>
      <c r="ACS198" s="381"/>
      <c r="ACT198" s="381"/>
      <c r="ACU198" s="318"/>
      <c r="ACV198" s="318"/>
      <c r="ACW198" s="318"/>
      <c r="ACX198" s="381"/>
      <c r="ACY198" s="318"/>
      <c r="ACZ198" s="318"/>
      <c r="ADA198" s="318"/>
      <c r="ADB198" s="318"/>
      <c r="ADC198" s="381"/>
      <c r="ADD198" s="316"/>
      <c r="ADE198" s="316"/>
      <c r="ADF198" s="316"/>
      <c r="ADG198" s="317"/>
      <c r="ADH198" s="381"/>
      <c r="ADI198" s="381"/>
      <c r="ADJ198" s="381"/>
      <c r="ADK198" s="318"/>
      <c r="ADL198" s="318"/>
      <c r="ADM198" s="318"/>
      <c r="ADN198" s="381"/>
      <c r="ADO198" s="318"/>
      <c r="ADP198" s="318"/>
      <c r="ADQ198" s="318"/>
      <c r="ADR198" s="318"/>
      <c r="ADS198" s="381"/>
      <c r="ADT198" s="316"/>
      <c r="ADU198" s="316"/>
      <c r="ADV198" s="316"/>
      <c r="ADW198" s="317"/>
      <c r="ADX198" s="381"/>
      <c r="ADY198" s="381"/>
      <c r="ADZ198" s="381"/>
      <c r="AEA198" s="318"/>
      <c r="AEB198" s="318"/>
      <c r="AEC198" s="318"/>
      <c r="AED198" s="381"/>
      <c r="AEE198" s="318"/>
      <c r="AEF198" s="318"/>
      <c r="AEG198" s="318"/>
      <c r="AEH198" s="318"/>
      <c r="AEI198" s="381"/>
      <c r="AEJ198" s="316"/>
      <c r="AEK198" s="316"/>
      <c r="AEL198" s="316"/>
      <c r="AEM198" s="317"/>
      <c r="AEN198" s="381"/>
      <c r="AEO198" s="381"/>
      <c r="AEP198" s="381"/>
      <c r="AEQ198" s="318"/>
      <c r="AER198" s="318"/>
      <c r="AES198" s="318"/>
      <c r="AET198" s="381"/>
      <c r="AEU198" s="318"/>
      <c r="AEV198" s="318"/>
      <c r="AEW198" s="318"/>
      <c r="AEX198" s="318"/>
      <c r="AEY198" s="381"/>
      <c r="AEZ198" s="316"/>
      <c r="AFA198" s="316"/>
      <c r="AFB198" s="316"/>
      <c r="AFC198" s="317"/>
      <c r="AFD198" s="381"/>
      <c r="AFE198" s="381"/>
      <c r="AFF198" s="381"/>
      <c r="AFG198" s="318"/>
      <c r="AFH198" s="318"/>
      <c r="AFI198" s="318"/>
      <c r="AFJ198" s="381"/>
      <c r="AFK198" s="318"/>
      <c r="AFL198" s="318"/>
      <c r="AFM198" s="318"/>
      <c r="AFN198" s="318"/>
      <c r="AFO198" s="381"/>
      <c r="AFP198" s="316"/>
      <c r="AFQ198" s="316"/>
      <c r="AFR198" s="316"/>
      <c r="AFS198" s="317"/>
      <c r="AFT198" s="381"/>
      <c r="AFU198" s="381"/>
      <c r="AFV198" s="381"/>
      <c r="AFW198" s="318"/>
      <c r="AFX198" s="318"/>
      <c r="AFY198" s="318"/>
      <c r="AFZ198" s="381"/>
      <c r="AGA198" s="318"/>
      <c r="AGB198" s="318"/>
      <c r="AGC198" s="318"/>
      <c r="AGD198" s="318"/>
      <c r="AGE198" s="381"/>
      <c r="AGF198" s="316"/>
      <c r="AGG198" s="316"/>
      <c r="AGH198" s="316"/>
      <c r="AGI198" s="317"/>
      <c r="AGJ198" s="381"/>
      <c r="AGK198" s="381"/>
      <c r="AGL198" s="381"/>
      <c r="AGM198" s="318"/>
      <c r="AGN198" s="318"/>
      <c r="AGO198" s="318"/>
      <c r="AGP198" s="381"/>
      <c r="AGQ198" s="318"/>
      <c r="AGR198" s="318"/>
      <c r="AGS198" s="318"/>
      <c r="AGT198" s="318"/>
      <c r="AGU198" s="381"/>
      <c r="AGV198" s="316"/>
      <c r="AGW198" s="316"/>
      <c r="AGX198" s="316"/>
      <c r="AGY198" s="317"/>
      <c r="AGZ198" s="381"/>
      <c r="AHA198" s="381"/>
      <c r="AHB198" s="381"/>
      <c r="AHC198" s="318"/>
      <c r="AHD198" s="318"/>
      <c r="AHE198" s="318"/>
      <c r="AHF198" s="381"/>
      <c r="AHG198" s="318"/>
      <c r="AHH198" s="318"/>
      <c r="AHI198" s="318"/>
      <c r="AHJ198" s="318"/>
      <c r="AHK198" s="381"/>
      <c r="AHL198" s="316"/>
      <c r="AHM198" s="316"/>
      <c r="AHN198" s="316"/>
      <c r="AHO198" s="317"/>
      <c r="AHP198" s="381"/>
      <c r="AHQ198" s="381"/>
      <c r="AHR198" s="381"/>
      <c r="AHS198" s="318"/>
      <c r="AHT198" s="318"/>
      <c r="AHU198" s="318"/>
      <c r="AHV198" s="381"/>
      <c r="AHW198" s="318"/>
      <c r="AHX198" s="318"/>
      <c r="AHY198" s="318"/>
      <c r="AHZ198" s="318"/>
      <c r="AIA198" s="381"/>
      <c r="AIB198" s="316"/>
      <c r="AIC198" s="316"/>
      <c r="AID198" s="316"/>
      <c r="AIE198" s="317"/>
      <c r="AIF198" s="381"/>
      <c r="AIG198" s="381"/>
      <c r="AIH198" s="381"/>
      <c r="AII198" s="318"/>
      <c r="AIJ198" s="318"/>
      <c r="AIK198" s="318"/>
      <c r="AIL198" s="381"/>
      <c r="AIM198" s="318"/>
      <c r="AIN198" s="318"/>
      <c r="AIO198" s="318"/>
      <c r="AIP198" s="318"/>
      <c r="AIQ198" s="381"/>
      <c r="AIR198" s="316"/>
      <c r="AIS198" s="316"/>
      <c r="AIT198" s="316"/>
      <c r="AIU198" s="317"/>
      <c r="AIV198" s="381"/>
      <c r="AIW198" s="381"/>
      <c r="AIX198" s="381"/>
      <c r="AIY198" s="318"/>
      <c r="AIZ198" s="318"/>
      <c r="AJA198" s="318"/>
      <c r="AJB198" s="381"/>
      <c r="AJC198" s="318"/>
      <c r="AJD198" s="318"/>
      <c r="AJE198" s="318"/>
      <c r="AJF198" s="318"/>
      <c r="AJG198" s="381"/>
      <c r="AJH198" s="316"/>
      <c r="AJI198" s="316"/>
      <c r="AJJ198" s="316"/>
      <c r="AJK198" s="317"/>
      <c r="AJL198" s="381"/>
      <c r="AJM198" s="381"/>
      <c r="AJN198" s="381"/>
      <c r="AJO198" s="318"/>
      <c r="AJP198" s="318"/>
      <c r="AJQ198" s="318"/>
      <c r="AJR198" s="381"/>
      <c r="AJS198" s="318"/>
      <c r="AJT198" s="318"/>
      <c r="AJU198" s="318"/>
      <c r="AJV198" s="318"/>
      <c r="AJW198" s="381"/>
      <c r="AJX198" s="316"/>
      <c r="AJY198" s="316"/>
      <c r="AJZ198" s="316"/>
      <c r="AKA198" s="317"/>
      <c r="AKB198" s="381"/>
      <c r="AKC198" s="381"/>
      <c r="AKD198" s="381"/>
      <c r="AKE198" s="318"/>
      <c r="AKF198" s="318"/>
      <c r="AKG198" s="318"/>
      <c r="AKH198" s="381"/>
      <c r="AKI198" s="318"/>
      <c r="AKJ198" s="318"/>
      <c r="AKK198" s="318"/>
      <c r="AKL198" s="318"/>
      <c r="AKM198" s="381"/>
      <c r="AKN198" s="316"/>
      <c r="AKO198" s="316"/>
      <c r="AKP198" s="316"/>
      <c r="AKQ198" s="317"/>
      <c r="AKR198" s="381"/>
      <c r="AKS198" s="381"/>
      <c r="AKT198" s="381"/>
      <c r="AKU198" s="318"/>
      <c r="AKV198" s="318"/>
      <c r="AKW198" s="318"/>
      <c r="AKX198" s="381"/>
      <c r="AKY198" s="318"/>
      <c r="AKZ198" s="318"/>
      <c r="ALA198" s="318"/>
      <c r="ALB198" s="318"/>
      <c r="ALC198" s="381"/>
      <c r="ALD198" s="316"/>
      <c r="ALE198" s="316"/>
      <c r="ALF198" s="316"/>
      <c r="ALG198" s="317"/>
      <c r="ALH198" s="381"/>
      <c r="ALI198" s="381"/>
      <c r="ALJ198" s="381"/>
      <c r="ALK198" s="318"/>
      <c r="ALL198" s="318"/>
      <c r="ALM198" s="318"/>
      <c r="ALN198" s="381"/>
      <c r="ALO198" s="318"/>
      <c r="ALP198" s="318"/>
      <c r="ALQ198" s="318"/>
      <c r="ALR198" s="318"/>
      <c r="ALS198" s="381"/>
      <c r="ALT198" s="316"/>
      <c r="ALU198" s="316"/>
      <c r="ALV198" s="316"/>
      <c r="ALW198" s="317"/>
      <c r="ALX198" s="381"/>
      <c r="ALY198" s="381"/>
      <c r="ALZ198" s="381"/>
      <c r="AMA198" s="318"/>
      <c r="AMB198" s="318"/>
      <c r="AMC198" s="318"/>
      <c r="AMD198" s="381"/>
      <c r="AME198" s="318"/>
      <c r="AMF198" s="318"/>
      <c r="AMG198" s="318"/>
      <c r="AMH198" s="318"/>
      <c r="AMI198" s="381"/>
      <c r="AMJ198" s="316"/>
      <c r="AMK198" s="316"/>
      <c r="AML198" s="316"/>
      <c r="AMM198" s="317"/>
      <c r="AMN198" s="381"/>
      <c r="AMO198" s="381"/>
      <c r="AMP198" s="381"/>
      <c r="AMQ198" s="318"/>
      <c r="AMR198" s="318"/>
      <c r="AMS198" s="318"/>
      <c r="AMT198" s="381"/>
      <c r="AMU198" s="318"/>
      <c r="AMV198" s="318"/>
      <c r="AMW198" s="318"/>
      <c r="AMX198" s="318"/>
      <c r="AMY198" s="381"/>
      <c r="AMZ198" s="316"/>
      <c r="ANA198" s="316"/>
      <c r="ANB198" s="316"/>
      <c r="ANC198" s="317"/>
      <c r="AND198" s="381"/>
      <c r="ANE198" s="381"/>
      <c r="ANF198" s="381"/>
      <c r="ANG198" s="318"/>
      <c r="ANH198" s="318"/>
      <c r="ANI198" s="318"/>
      <c r="ANJ198" s="381"/>
      <c r="ANK198" s="318"/>
      <c r="ANL198" s="318"/>
      <c r="ANM198" s="318"/>
      <c r="ANN198" s="318"/>
      <c r="ANO198" s="381"/>
      <c r="ANP198" s="316"/>
      <c r="ANQ198" s="316"/>
      <c r="ANR198" s="316"/>
      <c r="ANS198" s="317"/>
      <c r="ANT198" s="381"/>
      <c r="ANU198" s="381"/>
      <c r="ANV198" s="381"/>
      <c r="ANW198" s="318"/>
      <c r="ANX198" s="318"/>
      <c r="ANY198" s="318"/>
      <c r="ANZ198" s="381"/>
      <c r="AOA198" s="318"/>
      <c r="AOB198" s="318"/>
      <c r="AOC198" s="318"/>
      <c r="AOD198" s="318"/>
      <c r="AOE198" s="381"/>
      <c r="AOF198" s="316"/>
      <c r="AOG198" s="316"/>
      <c r="AOH198" s="316"/>
      <c r="AOI198" s="317"/>
      <c r="AOJ198" s="381"/>
      <c r="AOK198" s="381"/>
      <c r="AOL198" s="381"/>
      <c r="AOM198" s="318"/>
      <c r="AON198" s="318"/>
      <c r="AOO198" s="318"/>
      <c r="AOP198" s="381"/>
      <c r="AOQ198" s="318"/>
      <c r="AOR198" s="318"/>
      <c r="AOS198" s="318"/>
      <c r="AOT198" s="318"/>
      <c r="AOU198" s="381"/>
      <c r="AOV198" s="316"/>
      <c r="AOW198" s="316"/>
      <c r="AOX198" s="316"/>
      <c r="AOY198" s="317"/>
      <c r="AOZ198" s="381"/>
      <c r="APA198" s="381"/>
      <c r="APB198" s="381"/>
      <c r="APC198" s="318"/>
      <c r="APD198" s="318"/>
      <c r="APE198" s="318"/>
      <c r="APF198" s="381"/>
      <c r="APG198" s="318"/>
      <c r="APH198" s="318"/>
      <c r="API198" s="318"/>
      <c r="APJ198" s="318"/>
      <c r="APK198" s="381"/>
      <c r="APL198" s="316"/>
      <c r="APM198" s="316"/>
      <c r="APN198" s="316"/>
      <c r="APO198" s="317"/>
      <c r="APP198" s="381"/>
      <c r="APQ198" s="381"/>
      <c r="APR198" s="381"/>
      <c r="APS198" s="318"/>
      <c r="APT198" s="318"/>
      <c r="APU198" s="318"/>
      <c r="APV198" s="381"/>
      <c r="APW198" s="318"/>
      <c r="APX198" s="318"/>
      <c r="APY198" s="318"/>
      <c r="APZ198" s="318"/>
      <c r="AQA198" s="381"/>
      <c r="AQB198" s="316"/>
      <c r="AQC198" s="316"/>
      <c r="AQD198" s="316"/>
      <c r="AQE198" s="317"/>
      <c r="AQF198" s="381"/>
      <c r="AQG198" s="381"/>
      <c r="AQH198" s="381"/>
      <c r="AQI198" s="318"/>
      <c r="AQJ198" s="318"/>
      <c r="AQK198" s="318"/>
      <c r="AQL198" s="381"/>
      <c r="AQM198" s="318"/>
      <c r="AQN198" s="318"/>
      <c r="AQO198" s="318"/>
      <c r="AQP198" s="318"/>
      <c r="AQQ198" s="381"/>
      <c r="AQR198" s="316"/>
      <c r="AQS198" s="316"/>
      <c r="AQT198" s="316"/>
      <c r="AQU198" s="317"/>
      <c r="AQV198" s="381"/>
      <c r="AQW198" s="381"/>
      <c r="AQX198" s="381"/>
      <c r="AQY198" s="318"/>
      <c r="AQZ198" s="318"/>
      <c r="ARA198" s="318"/>
      <c r="ARB198" s="381"/>
      <c r="ARC198" s="318"/>
      <c r="ARD198" s="318"/>
      <c r="ARE198" s="318"/>
      <c r="ARF198" s="318"/>
      <c r="ARG198" s="381"/>
      <c r="ARH198" s="316"/>
      <c r="ARI198" s="316"/>
      <c r="ARJ198" s="316"/>
      <c r="ARK198" s="317"/>
      <c r="ARL198" s="381"/>
      <c r="ARM198" s="381"/>
      <c r="ARN198" s="381"/>
      <c r="ARO198" s="318"/>
      <c r="ARP198" s="318"/>
      <c r="ARQ198" s="318"/>
      <c r="ARR198" s="381"/>
      <c r="ARS198" s="318"/>
      <c r="ART198" s="318"/>
      <c r="ARU198" s="318"/>
      <c r="ARV198" s="318"/>
      <c r="ARW198" s="381"/>
      <c r="ARX198" s="316"/>
      <c r="ARY198" s="316"/>
      <c r="ARZ198" s="316"/>
      <c r="ASA198" s="317"/>
      <c r="ASB198" s="381"/>
      <c r="ASC198" s="381"/>
      <c r="ASD198" s="381"/>
      <c r="ASE198" s="318"/>
      <c r="ASF198" s="318"/>
      <c r="ASG198" s="318"/>
      <c r="ASH198" s="381"/>
      <c r="ASI198" s="318"/>
      <c r="ASJ198" s="318"/>
      <c r="ASK198" s="318"/>
      <c r="ASL198" s="318"/>
      <c r="ASM198" s="381"/>
      <c r="ASN198" s="316"/>
      <c r="ASO198" s="316"/>
      <c r="ASP198" s="316"/>
      <c r="ASQ198" s="317"/>
      <c r="ASR198" s="381"/>
      <c r="ASS198" s="381"/>
      <c r="AST198" s="381"/>
      <c r="ASU198" s="318"/>
      <c r="ASV198" s="318"/>
      <c r="ASW198" s="318"/>
      <c r="ASX198" s="381"/>
      <c r="ASY198" s="318"/>
      <c r="ASZ198" s="318"/>
      <c r="ATA198" s="318"/>
      <c r="ATB198" s="318"/>
      <c r="ATC198" s="381"/>
      <c r="ATD198" s="316"/>
      <c r="ATE198" s="316"/>
      <c r="ATF198" s="316"/>
      <c r="ATG198" s="317"/>
      <c r="ATH198" s="381"/>
      <c r="ATI198" s="381"/>
      <c r="ATJ198" s="381"/>
      <c r="ATK198" s="318"/>
      <c r="ATL198" s="318"/>
      <c r="ATM198" s="318"/>
      <c r="ATN198" s="381"/>
      <c r="ATO198" s="318"/>
      <c r="ATP198" s="318"/>
      <c r="ATQ198" s="318"/>
      <c r="ATR198" s="318"/>
      <c r="ATS198" s="381"/>
      <c r="ATT198" s="316"/>
      <c r="ATU198" s="316"/>
      <c r="ATV198" s="316"/>
      <c r="ATW198" s="317"/>
      <c r="ATX198" s="381"/>
      <c r="ATY198" s="381"/>
      <c r="ATZ198" s="381"/>
      <c r="AUA198" s="318"/>
      <c r="AUB198" s="318"/>
      <c r="AUC198" s="318"/>
      <c r="AUD198" s="381"/>
      <c r="AUE198" s="318"/>
      <c r="AUF198" s="318"/>
      <c r="AUG198" s="318"/>
      <c r="AUH198" s="318"/>
      <c r="AUI198" s="381"/>
      <c r="AUJ198" s="316"/>
      <c r="AUK198" s="316"/>
      <c r="AUL198" s="316"/>
      <c r="AUM198" s="317"/>
      <c r="AUN198" s="381"/>
      <c r="AUO198" s="381"/>
      <c r="AUP198" s="381"/>
      <c r="AUQ198" s="318"/>
      <c r="AUR198" s="318"/>
      <c r="AUS198" s="318"/>
      <c r="AUT198" s="381"/>
      <c r="AUU198" s="318"/>
      <c r="AUV198" s="318"/>
      <c r="AUW198" s="318"/>
      <c r="AUX198" s="318"/>
      <c r="AUY198" s="381"/>
      <c r="AUZ198" s="316"/>
      <c r="AVA198" s="316"/>
      <c r="AVB198" s="316"/>
      <c r="AVC198" s="317"/>
      <c r="AVD198" s="381"/>
      <c r="AVE198" s="381"/>
      <c r="AVF198" s="381"/>
      <c r="AVG198" s="318"/>
      <c r="AVH198" s="318"/>
      <c r="AVI198" s="318"/>
      <c r="AVJ198" s="381"/>
      <c r="AVK198" s="318"/>
      <c r="AVL198" s="318"/>
      <c r="AVM198" s="318"/>
      <c r="AVN198" s="318"/>
      <c r="AVO198" s="381"/>
      <c r="AVP198" s="316"/>
      <c r="AVQ198" s="316"/>
      <c r="AVR198" s="316"/>
      <c r="AVS198" s="317"/>
      <c r="AVT198" s="381"/>
      <c r="AVU198" s="381"/>
      <c r="AVV198" s="381"/>
      <c r="AVW198" s="318"/>
      <c r="AVX198" s="318"/>
      <c r="AVY198" s="318"/>
      <c r="AVZ198" s="381"/>
      <c r="AWA198" s="318"/>
      <c r="AWB198" s="318"/>
      <c r="AWC198" s="318"/>
      <c r="AWD198" s="318"/>
      <c r="AWE198" s="381"/>
      <c r="AWF198" s="316"/>
      <c r="AWG198" s="316"/>
      <c r="AWH198" s="316"/>
      <c r="AWI198" s="317"/>
      <c r="AWJ198" s="381"/>
      <c r="AWK198" s="381"/>
      <c r="AWL198" s="381"/>
      <c r="AWM198" s="318"/>
      <c r="AWN198" s="318"/>
      <c r="AWO198" s="318"/>
      <c r="AWP198" s="381"/>
      <c r="AWQ198" s="318"/>
      <c r="AWR198" s="318"/>
      <c r="AWS198" s="318"/>
      <c r="AWT198" s="318"/>
      <c r="AWU198" s="381"/>
      <c r="AWV198" s="316"/>
      <c r="AWW198" s="316"/>
      <c r="AWX198" s="316"/>
      <c r="AWY198" s="317"/>
      <c r="AWZ198" s="381"/>
      <c r="AXA198" s="381"/>
      <c r="AXB198" s="381"/>
      <c r="AXC198" s="318"/>
      <c r="AXD198" s="318"/>
      <c r="AXE198" s="318"/>
      <c r="AXF198" s="381"/>
      <c r="AXG198" s="318"/>
      <c r="AXH198" s="318"/>
      <c r="AXI198" s="318"/>
      <c r="AXJ198" s="318"/>
      <c r="AXK198" s="381"/>
      <c r="AXL198" s="316"/>
      <c r="AXM198" s="316"/>
      <c r="AXN198" s="316"/>
      <c r="AXO198" s="317"/>
      <c r="AXP198" s="381"/>
      <c r="AXQ198" s="381"/>
      <c r="AXR198" s="381"/>
      <c r="AXS198" s="318"/>
      <c r="AXT198" s="318"/>
      <c r="AXU198" s="318"/>
      <c r="AXV198" s="381"/>
      <c r="AXW198" s="318"/>
      <c r="AXX198" s="318"/>
      <c r="AXY198" s="318"/>
      <c r="AXZ198" s="318"/>
      <c r="AYA198" s="381"/>
      <c r="AYB198" s="316"/>
      <c r="AYC198" s="316"/>
      <c r="AYD198" s="316"/>
      <c r="AYE198" s="317"/>
      <c r="AYF198" s="381"/>
      <c r="AYG198" s="381"/>
      <c r="AYH198" s="381"/>
      <c r="AYI198" s="318"/>
      <c r="AYJ198" s="318"/>
      <c r="AYK198" s="318"/>
      <c r="AYL198" s="381"/>
      <c r="AYM198" s="318"/>
      <c r="AYN198" s="318"/>
      <c r="AYO198" s="318"/>
      <c r="AYP198" s="318"/>
      <c r="AYQ198" s="381"/>
      <c r="AYR198" s="316"/>
      <c r="AYS198" s="316"/>
      <c r="AYT198" s="316"/>
      <c r="AYU198" s="317"/>
      <c r="AYV198" s="381"/>
      <c r="AYW198" s="381"/>
      <c r="AYX198" s="381"/>
      <c r="AYY198" s="318"/>
      <c r="AYZ198" s="318"/>
      <c r="AZA198" s="318"/>
      <c r="AZB198" s="381"/>
      <c r="AZC198" s="318"/>
      <c r="AZD198" s="318"/>
      <c r="AZE198" s="318"/>
      <c r="AZF198" s="318"/>
      <c r="AZG198" s="381"/>
      <c r="AZH198" s="316"/>
      <c r="AZI198" s="316"/>
      <c r="AZJ198" s="316"/>
      <c r="AZK198" s="317"/>
      <c r="AZL198" s="381"/>
      <c r="AZM198" s="381"/>
      <c r="AZN198" s="381"/>
      <c r="AZO198" s="318"/>
      <c r="AZP198" s="318"/>
      <c r="AZQ198" s="318"/>
      <c r="AZR198" s="381"/>
      <c r="AZS198" s="318"/>
      <c r="AZT198" s="318"/>
      <c r="AZU198" s="318"/>
      <c r="AZV198" s="318"/>
      <c r="AZW198" s="381"/>
      <c r="AZX198" s="316"/>
      <c r="AZY198" s="316"/>
      <c r="AZZ198" s="316"/>
      <c r="BAA198" s="317"/>
      <c r="BAB198" s="381"/>
      <c r="BAC198" s="381"/>
      <c r="BAD198" s="381"/>
      <c r="BAE198" s="318"/>
      <c r="BAF198" s="318"/>
      <c r="BAG198" s="318"/>
      <c r="BAH198" s="381"/>
      <c r="BAI198" s="318"/>
      <c r="BAJ198" s="318"/>
      <c r="BAK198" s="318"/>
      <c r="BAL198" s="318"/>
      <c r="BAM198" s="381"/>
      <c r="BAN198" s="316"/>
      <c r="BAO198" s="316"/>
      <c r="BAP198" s="316"/>
      <c r="BAQ198" s="317"/>
      <c r="BAR198" s="381"/>
      <c r="BAS198" s="381"/>
      <c r="BAT198" s="381"/>
      <c r="BAU198" s="318"/>
      <c r="BAV198" s="318"/>
      <c r="BAW198" s="318"/>
      <c r="BAX198" s="381"/>
      <c r="BAY198" s="318"/>
      <c r="BAZ198" s="318"/>
      <c r="BBA198" s="318"/>
      <c r="BBB198" s="318"/>
      <c r="BBC198" s="381"/>
      <c r="BBD198" s="316"/>
      <c r="BBE198" s="316"/>
      <c r="BBF198" s="316"/>
      <c r="BBG198" s="317"/>
      <c r="BBH198" s="381"/>
      <c r="BBI198" s="381"/>
      <c r="BBJ198" s="381"/>
      <c r="BBK198" s="318"/>
      <c r="BBL198" s="318"/>
      <c r="BBM198" s="318"/>
      <c r="BBN198" s="381"/>
      <c r="BBO198" s="318"/>
      <c r="BBP198" s="318"/>
      <c r="BBQ198" s="318"/>
      <c r="BBR198" s="318"/>
      <c r="BBS198" s="381"/>
      <c r="BBT198" s="316"/>
      <c r="BBU198" s="316"/>
      <c r="BBV198" s="316"/>
      <c r="BBW198" s="317"/>
      <c r="BBX198" s="381"/>
      <c r="BBY198" s="381"/>
      <c r="BBZ198" s="381"/>
      <c r="BCA198" s="318"/>
      <c r="BCB198" s="318"/>
      <c r="BCC198" s="318"/>
      <c r="BCD198" s="381"/>
      <c r="BCE198" s="318"/>
      <c r="BCF198" s="318"/>
      <c r="BCG198" s="318"/>
      <c r="BCH198" s="318"/>
      <c r="BCI198" s="381"/>
      <c r="BCJ198" s="316"/>
      <c r="BCK198" s="316"/>
      <c r="BCL198" s="316"/>
      <c r="BCM198" s="317"/>
      <c r="BCN198" s="381"/>
      <c r="BCO198" s="381"/>
      <c r="BCP198" s="381"/>
      <c r="BCQ198" s="318"/>
      <c r="BCR198" s="318"/>
      <c r="BCS198" s="318"/>
      <c r="BCT198" s="381"/>
      <c r="BCU198" s="318"/>
      <c r="BCV198" s="318"/>
      <c r="BCW198" s="318"/>
      <c r="BCX198" s="318"/>
      <c r="BCY198" s="381"/>
      <c r="BCZ198" s="316"/>
      <c r="BDA198" s="316"/>
      <c r="BDB198" s="316"/>
      <c r="BDC198" s="317"/>
      <c r="BDD198" s="381"/>
      <c r="BDE198" s="381"/>
      <c r="BDF198" s="381"/>
      <c r="BDG198" s="318"/>
      <c r="BDH198" s="318"/>
      <c r="BDI198" s="318"/>
      <c r="BDJ198" s="381"/>
      <c r="BDK198" s="318"/>
      <c r="BDL198" s="318"/>
      <c r="BDM198" s="318"/>
      <c r="BDN198" s="318"/>
      <c r="BDO198" s="381"/>
      <c r="BDP198" s="316"/>
      <c r="BDQ198" s="316"/>
      <c r="BDR198" s="316"/>
      <c r="BDS198" s="317"/>
      <c r="BDT198" s="381"/>
      <c r="BDU198" s="381"/>
      <c r="BDV198" s="381"/>
      <c r="BDW198" s="318"/>
      <c r="BDX198" s="318"/>
      <c r="BDY198" s="318"/>
      <c r="BDZ198" s="381"/>
      <c r="BEA198" s="318"/>
      <c r="BEB198" s="318"/>
      <c r="BEC198" s="318"/>
      <c r="BED198" s="318"/>
      <c r="BEE198" s="381"/>
      <c r="BEF198" s="316"/>
      <c r="BEG198" s="316"/>
      <c r="BEH198" s="316"/>
      <c r="BEI198" s="317"/>
      <c r="BEJ198" s="381"/>
      <c r="BEK198" s="381"/>
      <c r="BEL198" s="381"/>
      <c r="BEM198" s="318"/>
      <c r="BEN198" s="318"/>
      <c r="BEO198" s="318"/>
      <c r="BEP198" s="381"/>
      <c r="BEQ198" s="318"/>
      <c r="BER198" s="318"/>
      <c r="BES198" s="318"/>
      <c r="BET198" s="318"/>
      <c r="BEU198" s="381"/>
      <c r="BEV198" s="316"/>
      <c r="BEW198" s="316"/>
      <c r="BEX198" s="316"/>
      <c r="BEY198" s="317"/>
      <c r="BEZ198" s="381"/>
      <c r="BFA198" s="381"/>
      <c r="BFB198" s="381"/>
      <c r="BFC198" s="318"/>
      <c r="BFD198" s="318"/>
      <c r="BFE198" s="318"/>
      <c r="BFF198" s="381"/>
      <c r="BFG198" s="318"/>
      <c r="BFH198" s="318"/>
      <c r="BFI198" s="318"/>
      <c r="BFJ198" s="318"/>
      <c r="BFK198" s="381"/>
      <c r="BFL198" s="316"/>
      <c r="BFM198" s="316"/>
      <c r="BFN198" s="316"/>
      <c r="BFO198" s="317"/>
      <c r="BFP198" s="381"/>
      <c r="BFQ198" s="381"/>
      <c r="BFR198" s="381"/>
      <c r="BFS198" s="318"/>
      <c r="BFT198" s="318"/>
      <c r="BFU198" s="318"/>
      <c r="BFV198" s="381"/>
      <c r="BFW198" s="318"/>
      <c r="BFX198" s="318"/>
      <c r="BFY198" s="318"/>
      <c r="BFZ198" s="318"/>
      <c r="BGA198" s="381"/>
      <c r="BGB198" s="316"/>
      <c r="BGC198" s="316"/>
      <c r="BGD198" s="316"/>
      <c r="BGE198" s="317"/>
      <c r="BGF198" s="381"/>
      <c r="BGG198" s="381"/>
      <c r="BGH198" s="381"/>
      <c r="BGI198" s="318"/>
      <c r="BGJ198" s="318"/>
      <c r="BGK198" s="318"/>
      <c r="BGL198" s="381"/>
      <c r="BGM198" s="318"/>
      <c r="BGN198" s="318"/>
      <c r="BGO198" s="318"/>
      <c r="BGP198" s="318"/>
      <c r="BGQ198" s="381"/>
      <c r="BGR198" s="316"/>
      <c r="BGS198" s="316"/>
      <c r="BGT198" s="316"/>
      <c r="BGU198" s="317"/>
      <c r="BGV198" s="381"/>
      <c r="BGW198" s="381"/>
      <c r="BGX198" s="381"/>
      <c r="BGY198" s="318"/>
      <c r="BGZ198" s="318"/>
      <c r="BHA198" s="318"/>
      <c r="BHB198" s="381"/>
      <c r="BHC198" s="318"/>
      <c r="BHD198" s="318"/>
      <c r="BHE198" s="318"/>
      <c r="BHF198" s="318"/>
      <c r="BHG198" s="381"/>
      <c r="BHH198" s="316"/>
      <c r="BHI198" s="316"/>
      <c r="BHJ198" s="316"/>
      <c r="BHK198" s="317"/>
      <c r="BHL198" s="381"/>
      <c r="BHM198" s="381"/>
      <c r="BHN198" s="381"/>
      <c r="BHO198" s="318"/>
      <c r="BHP198" s="318"/>
      <c r="BHQ198" s="318"/>
      <c r="BHR198" s="381"/>
      <c r="BHS198" s="318"/>
      <c r="BHT198" s="318"/>
      <c r="BHU198" s="318"/>
      <c r="BHV198" s="318"/>
      <c r="BHW198" s="381"/>
      <c r="BHX198" s="316"/>
      <c r="BHY198" s="316"/>
      <c r="BHZ198" s="316"/>
      <c r="BIA198" s="317"/>
      <c r="BIB198" s="381"/>
      <c r="BIC198" s="381"/>
      <c r="BID198" s="381"/>
      <c r="BIE198" s="318"/>
      <c r="BIF198" s="318"/>
      <c r="BIG198" s="318"/>
      <c r="BIH198" s="381"/>
      <c r="BII198" s="318"/>
      <c r="BIJ198" s="318"/>
      <c r="BIK198" s="318"/>
      <c r="BIL198" s="318"/>
      <c r="BIM198" s="381"/>
      <c r="BIN198" s="316"/>
      <c r="BIO198" s="316"/>
      <c r="BIP198" s="316"/>
      <c r="BIQ198" s="317"/>
      <c r="BIR198" s="381"/>
      <c r="BIS198" s="381"/>
      <c r="BIT198" s="381"/>
      <c r="BIU198" s="318"/>
      <c r="BIV198" s="318"/>
      <c r="BIW198" s="318"/>
      <c r="BIX198" s="381"/>
      <c r="BIY198" s="318"/>
      <c r="BIZ198" s="318"/>
      <c r="BJA198" s="318"/>
      <c r="BJB198" s="318"/>
      <c r="BJC198" s="381"/>
      <c r="BJD198" s="316"/>
      <c r="BJE198" s="316"/>
      <c r="BJF198" s="316"/>
      <c r="BJG198" s="317"/>
      <c r="BJH198" s="381"/>
      <c r="BJI198" s="381"/>
      <c r="BJJ198" s="381"/>
      <c r="BJK198" s="318"/>
      <c r="BJL198" s="318"/>
      <c r="BJM198" s="318"/>
      <c r="BJN198" s="381"/>
      <c r="BJO198" s="318"/>
      <c r="BJP198" s="318"/>
      <c r="BJQ198" s="318"/>
      <c r="BJR198" s="318"/>
      <c r="BJS198" s="381"/>
      <c r="BJT198" s="316"/>
      <c r="BJU198" s="316"/>
      <c r="BJV198" s="316"/>
      <c r="BJW198" s="317"/>
      <c r="BJX198" s="381"/>
      <c r="BJY198" s="381"/>
      <c r="BJZ198" s="381"/>
      <c r="BKA198" s="318"/>
      <c r="BKB198" s="318"/>
      <c r="BKC198" s="318"/>
      <c r="BKD198" s="381"/>
      <c r="BKE198" s="318"/>
      <c r="BKF198" s="318"/>
      <c r="BKG198" s="318"/>
      <c r="BKH198" s="318"/>
      <c r="BKI198" s="381"/>
      <c r="BKJ198" s="316"/>
      <c r="BKK198" s="316"/>
      <c r="BKL198" s="316"/>
      <c r="BKM198" s="317"/>
      <c r="BKN198" s="381"/>
      <c r="BKO198" s="381"/>
      <c r="BKP198" s="381"/>
      <c r="BKQ198" s="318"/>
      <c r="BKR198" s="318"/>
      <c r="BKS198" s="318"/>
      <c r="BKT198" s="381"/>
      <c r="BKU198" s="318"/>
      <c r="BKV198" s="318"/>
      <c r="BKW198" s="318"/>
      <c r="BKX198" s="318"/>
      <c r="BKY198" s="381"/>
      <c r="BKZ198" s="316"/>
      <c r="BLA198" s="316"/>
      <c r="BLB198" s="316"/>
      <c r="BLC198" s="317"/>
      <c r="BLD198" s="381"/>
      <c r="BLE198" s="381"/>
      <c r="BLF198" s="381"/>
      <c r="BLG198" s="318"/>
      <c r="BLH198" s="318"/>
      <c r="BLI198" s="318"/>
      <c r="BLJ198" s="381"/>
      <c r="BLK198" s="318"/>
      <c r="BLL198" s="318"/>
      <c r="BLM198" s="318"/>
      <c r="BLN198" s="318"/>
      <c r="BLO198" s="381"/>
      <c r="BLP198" s="316"/>
      <c r="BLQ198" s="316"/>
      <c r="BLR198" s="316"/>
      <c r="BLS198" s="317"/>
      <c r="BLT198" s="381"/>
      <c r="BLU198" s="381"/>
      <c r="BLV198" s="381"/>
      <c r="BLW198" s="318"/>
      <c r="BLX198" s="318"/>
      <c r="BLY198" s="318"/>
      <c r="BLZ198" s="381"/>
      <c r="BMA198" s="318"/>
      <c r="BMB198" s="318"/>
      <c r="BMC198" s="318"/>
      <c r="BMD198" s="318"/>
      <c r="BME198" s="381"/>
      <c r="BMF198" s="316"/>
      <c r="BMG198" s="316"/>
      <c r="BMH198" s="316"/>
      <c r="BMI198" s="317"/>
      <c r="BMJ198" s="381"/>
      <c r="BMK198" s="381"/>
      <c r="BML198" s="381"/>
      <c r="BMM198" s="318"/>
      <c r="BMN198" s="318"/>
      <c r="BMO198" s="318"/>
      <c r="BMP198" s="381"/>
      <c r="BMQ198" s="318"/>
      <c r="BMR198" s="318"/>
      <c r="BMS198" s="318"/>
      <c r="BMT198" s="318"/>
      <c r="BMU198" s="381"/>
      <c r="BMV198" s="316"/>
      <c r="BMW198" s="316"/>
      <c r="BMX198" s="316"/>
      <c r="BMY198" s="317"/>
      <c r="BMZ198" s="381"/>
      <c r="BNA198" s="381"/>
      <c r="BNB198" s="381"/>
      <c r="BNC198" s="318"/>
      <c r="BND198" s="318"/>
      <c r="BNE198" s="318"/>
      <c r="BNF198" s="381"/>
      <c r="BNG198" s="318"/>
      <c r="BNH198" s="318"/>
      <c r="BNI198" s="318"/>
      <c r="BNJ198" s="318"/>
      <c r="BNK198" s="381"/>
      <c r="BNL198" s="316"/>
      <c r="BNM198" s="316"/>
      <c r="BNN198" s="316"/>
      <c r="BNO198" s="317"/>
      <c r="BNP198" s="381"/>
      <c r="BNQ198" s="381"/>
      <c r="BNR198" s="381"/>
      <c r="BNS198" s="318"/>
      <c r="BNT198" s="318"/>
      <c r="BNU198" s="318"/>
      <c r="BNV198" s="381"/>
      <c r="BNW198" s="318"/>
      <c r="BNX198" s="318"/>
      <c r="BNY198" s="318"/>
      <c r="BNZ198" s="318"/>
      <c r="BOA198" s="381"/>
      <c r="BOB198" s="316"/>
      <c r="BOC198" s="316"/>
      <c r="BOD198" s="316"/>
      <c r="BOE198" s="317"/>
      <c r="BOF198" s="381"/>
      <c r="BOG198" s="381"/>
      <c r="BOH198" s="381"/>
      <c r="BOI198" s="318"/>
      <c r="BOJ198" s="318"/>
      <c r="BOK198" s="318"/>
      <c r="BOL198" s="381"/>
      <c r="BOM198" s="318"/>
      <c r="BON198" s="318"/>
      <c r="BOO198" s="318"/>
      <c r="BOP198" s="318"/>
      <c r="BOQ198" s="381"/>
      <c r="BOR198" s="316"/>
      <c r="BOS198" s="316"/>
      <c r="BOT198" s="316"/>
      <c r="BOU198" s="317"/>
      <c r="BOV198" s="381"/>
      <c r="BOW198" s="381"/>
      <c r="BOX198" s="381"/>
      <c r="BOY198" s="318"/>
      <c r="BOZ198" s="318"/>
      <c r="BPA198" s="318"/>
      <c r="BPB198" s="381"/>
      <c r="BPC198" s="318"/>
      <c r="BPD198" s="318"/>
      <c r="BPE198" s="318"/>
      <c r="BPF198" s="318"/>
      <c r="BPG198" s="381"/>
      <c r="BPH198" s="316"/>
      <c r="BPI198" s="316"/>
      <c r="BPJ198" s="316"/>
      <c r="BPK198" s="317"/>
      <c r="BPL198" s="381"/>
      <c r="BPM198" s="381"/>
      <c r="BPN198" s="381"/>
      <c r="BPO198" s="318"/>
      <c r="BPP198" s="318"/>
      <c r="BPQ198" s="318"/>
      <c r="BPR198" s="381"/>
      <c r="BPS198" s="318"/>
      <c r="BPT198" s="318"/>
      <c r="BPU198" s="318"/>
      <c r="BPV198" s="318"/>
      <c r="BPW198" s="381"/>
      <c r="BPX198" s="316"/>
      <c r="BPY198" s="316"/>
      <c r="BPZ198" s="316"/>
      <c r="BQA198" s="317"/>
      <c r="BQB198" s="381"/>
      <c r="BQC198" s="381"/>
      <c r="BQD198" s="381"/>
      <c r="BQE198" s="318"/>
      <c r="BQF198" s="318"/>
      <c r="BQG198" s="318"/>
      <c r="BQH198" s="381"/>
      <c r="BQI198" s="318"/>
      <c r="BQJ198" s="318"/>
      <c r="BQK198" s="318"/>
      <c r="BQL198" s="318"/>
      <c r="BQM198" s="381"/>
      <c r="BQN198" s="316"/>
      <c r="BQO198" s="316"/>
      <c r="BQP198" s="316"/>
      <c r="BQQ198" s="317"/>
      <c r="BQR198" s="381"/>
      <c r="BQS198" s="381"/>
      <c r="BQT198" s="381"/>
      <c r="BQU198" s="318"/>
      <c r="BQV198" s="318"/>
      <c r="BQW198" s="318"/>
      <c r="BQX198" s="381"/>
      <c r="BQY198" s="318"/>
      <c r="BQZ198" s="318"/>
      <c r="BRA198" s="318"/>
      <c r="BRB198" s="318"/>
      <c r="BRC198" s="381"/>
      <c r="BRD198" s="316"/>
      <c r="BRE198" s="316"/>
      <c r="BRF198" s="316"/>
      <c r="BRG198" s="317"/>
      <c r="BRH198" s="381"/>
      <c r="BRI198" s="381"/>
      <c r="BRJ198" s="381"/>
      <c r="BRK198" s="318"/>
      <c r="BRL198" s="318"/>
      <c r="BRM198" s="318"/>
      <c r="BRN198" s="381"/>
      <c r="BRO198" s="318"/>
      <c r="BRP198" s="318"/>
      <c r="BRQ198" s="318"/>
      <c r="BRR198" s="318"/>
      <c r="BRS198" s="381"/>
      <c r="BRT198" s="316"/>
      <c r="BRU198" s="316"/>
      <c r="BRV198" s="316"/>
      <c r="BRW198" s="317"/>
      <c r="BRX198" s="381"/>
      <c r="BRY198" s="381"/>
      <c r="BRZ198" s="381"/>
      <c r="BSA198" s="318"/>
      <c r="BSB198" s="318"/>
      <c r="BSC198" s="318"/>
      <c r="BSD198" s="381"/>
      <c r="BSE198" s="318"/>
      <c r="BSF198" s="318"/>
      <c r="BSG198" s="318"/>
      <c r="BSH198" s="318"/>
      <c r="BSI198" s="381"/>
      <c r="BSJ198" s="316"/>
      <c r="BSK198" s="316"/>
      <c r="BSL198" s="316"/>
      <c r="BSM198" s="317"/>
      <c r="BSN198" s="381"/>
      <c r="BSO198" s="381"/>
      <c r="BSP198" s="381"/>
      <c r="BSQ198" s="318"/>
      <c r="BSR198" s="318"/>
      <c r="BSS198" s="318"/>
      <c r="BST198" s="381"/>
      <c r="BSU198" s="318"/>
      <c r="BSV198" s="318"/>
      <c r="BSW198" s="318"/>
      <c r="BSX198" s="318"/>
      <c r="BSY198" s="381"/>
      <c r="BSZ198" s="316"/>
      <c r="BTA198" s="316"/>
      <c r="BTB198" s="316"/>
      <c r="BTC198" s="317"/>
      <c r="BTD198" s="381"/>
      <c r="BTE198" s="381"/>
      <c r="BTF198" s="381"/>
      <c r="BTG198" s="318"/>
      <c r="BTH198" s="318"/>
      <c r="BTI198" s="318"/>
      <c r="BTJ198" s="381"/>
      <c r="BTK198" s="318"/>
      <c r="BTL198" s="318"/>
      <c r="BTM198" s="318"/>
      <c r="BTN198" s="318"/>
      <c r="BTO198" s="381"/>
      <c r="BTP198" s="316"/>
      <c r="BTQ198" s="316"/>
      <c r="BTR198" s="316"/>
      <c r="BTS198" s="317"/>
      <c r="BTT198" s="381"/>
      <c r="BTU198" s="381"/>
      <c r="BTV198" s="381"/>
      <c r="BTW198" s="318"/>
      <c r="BTX198" s="318"/>
      <c r="BTY198" s="318"/>
      <c r="BTZ198" s="381"/>
      <c r="BUA198" s="318"/>
      <c r="BUB198" s="318"/>
      <c r="BUC198" s="318"/>
      <c r="BUD198" s="318"/>
      <c r="BUE198" s="381"/>
      <c r="BUF198" s="316"/>
      <c r="BUG198" s="316"/>
      <c r="BUH198" s="316"/>
      <c r="BUI198" s="317"/>
      <c r="BUJ198" s="381"/>
      <c r="BUK198" s="381"/>
      <c r="BUL198" s="381"/>
      <c r="BUM198" s="318"/>
      <c r="BUN198" s="318"/>
      <c r="BUO198" s="318"/>
      <c r="BUP198" s="381"/>
      <c r="BUQ198" s="318"/>
      <c r="BUR198" s="318"/>
      <c r="BUS198" s="318"/>
      <c r="BUT198" s="318"/>
      <c r="BUU198" s="381"/>
      <c r="BUV198" s="316"/>
      <c r="BUW198" s="316"/>
      <c r="BUX198" s="316"/>
      <c r="BUY198" s="317"/>
      <c r="BUZ198" s="381"/>
      <c r="BVA198" s="381"/>
      <c r="BVB198" s="381"/>
      <c r="BVC198" s="318"/>
      <c r="BVD198" s="318"/>
      <c r="BVE198" s="318"/>
      <c r="BVF198" s="381"/>
      <c r="BVG198" s="318"/>
      <c r="BVH198" s="318"/>
      <c r="BVI198" s="318"/>
      <c r="BVJ198" s="318"/>
      <c r="BVK198" s="381"/>
      <c r="BVL198" s="316"/>
      <c r="BVM198" s="316"/>
      <c r="BVN198" s="316"/>
      <c r="BVO198" s="317"/>
      <c r="BVP198" s="381"/>
      <c r="BVQ198" s="381"/>
      <c r="BVR198" s="381"/>
      <c r="BVS198" s="318"/>
      <c r="BVT198" s="318"/>
      <c r="BVU198" s="318"/>
      <c r="BVV198" s="381"/>
      <c r="BVW198" s="318"/>
      <c r="BVX198" s="318"/>
      <c r="BVY198" s="318"/>
      <c r="BVZ198" s="318"/>
      <c r="BWA198" s="381"/>
      <c r="BWB198" s="316"/>
      <c r="BWC198" s="316"/>
      <c r="BWD198" s="316"/>
      <c r="BWE198" s="317"/>
      <c r="BWF198" s="381"/>
      <c r="BWG198" s="381"/>
      <c r="BWH198" s="381"/>
      <c r="BWI198" s="318"/>
      <c r="BWJ198" s="318"/>
      <c r="BWK198" s="318"/>
      <c r="BWL198" s="381"/>
      <c r="BWM198" s="318"/>
      <c r="BWN198" s="318"/>
      <c r="BWO198" s="318"/>
      <c r="BWP198" s="318"/>
      <c r="BWQ198" s="381"/>
      <c r="BWR198" s="316"/>
      <c r="BWS198" s="316"/>
      <c r="BWT198" s="316"/>
      <c r="BWU198" s="317"/>
      <c r="BWV198" s="381"/>
      <c r="BWW198" s="381"/>
      <c r="BWX198" s="381"/>
      <c r="BWY198" s="318"/>
      <c r="BWZ198" s="318"/>
      <c r="BXA198" s="318"/>
      <c r="BXB198" s="381"/>
      <c r="BXC198" s="318"/>
      <c r="BXD198" s="318"/>
      <c r="BXE198" s="318"/>
      <c r="BXF198" s="318"/>
      <c r="BXG198" s="381"/>
      <c r="BXH198" s="316"/>
      <c r="BXI198" s="316"/>
      <c r="BXJ198" s="316"/>
      <c r="BXK198" s="317"/>
      <c r="BXL198" s="381"/>
      <c r="BXM198" s="381"/>
      <c r="BXN198" s="381"/>
      <c r="BXO198" s="318"/>
      <c r="BXP198" s="318"/>
      <c r="BXQ198" s="318"/>
      <c r="BXR198" s="381"/>
      <c r="BXS198" s="318"/>
      <c r="BXT198" s="318"/>
      <c r="BXU198" s="318"/>
      <c r="BXV198" s="318"/>
      <c r="BXW198" s="381"/>
      <c r="BXX198" s="316"/>
      <c r="BXY198" s="316"/>
      <c r="BXZ198" s="316"/>
      <c r="BYA198" s="317"/>
      <c r="BYB198" s="381"/>
      <c r="BYC198" s="381"/>
      <c r="BYD198" s="381"/>
      <c r="BYE198" s="318"/>
      <c r="BYF198" s="318"/>
      <c r="BYG198" s="318"/>
      <c r="BYH198" s="381"/>
      <c r="BYI198" s="318"/>
      <c r="BYJ198" s="318"/>
      <c r="BYK198" s="318"/>
      <c r="BYL198" s="318"/>
      <c r="BYM198" s="381"/>
      <c r="BYN198" s="316"/>
      <c r="BYO198" s="316"/>
      <c r="BYP198" s="316"/>
      <c r="BYQ198" s="317"/>
      <c r="BYR198" s="381"/>
      <c r="BYS198" s="381"/>
      <c r="BYT198" s="381"/>
      <c r="BYU198" s="318"/>
      <c r="BYV198" s="318"/>
      <c r="BYW198" s="318"/>
      <c r="BYX198" s="381"/>
      <c r="BYY198" s="318"/>
      <c r="BYZ198" s="318"/>
      <c r="BZA198" s="318"/>
      <c r="BZB198" s="318"/>
      <c r="BZC198" s="381"/>
      <c r="BZD198" s="316"/>
      <c r="BZE198" s="316"/>
      <c r="BZF198" s="316"/>
      <c r="BZG198" s="317"/>
      <c r="BZH198" s="381"/>
      <c r="BZI198" s="381"/>
      <c r="BZJ198" s="381"/>
      <c r="BZK198" s="318"/>
      <c r="BZL198" s="318"/>
      <c r="BZM198" s="318"/>
      <c r="BZN198" s="381"/>
      <c r="BZO198" s="318"/>
      <c r="BZP198" s="318"/>
      <c r="BZQ198" s="318"/>
      <c r="BZR198" s="318"/>
      <c r="BZS198" s="381"/>
      <c r="BZT198" s="316"/>
      <c r="BZU198" s="316"/>
      <c r="BZV198" s="316"/>
      <c r="BZW198" s="317"/>
      <c r="BZX198" s="381"/>
      <c r="BZY198" s="381"/>
      <c r="BZZ198" s="381"/>
      <c r="CAA198" s="318"/>
      <c r="CAB198" s="318"/>
      <c r="CAC198" s="318"/>
      <c r="CAD198" s="381"/>
      <c r="CAE198" s="318"/>
      <c r="CAF198" s="318"/>
      <c r="CAG198" s="318"/>
      <c r="CAH198" s="318"/>
      <c r="CAI198" s="381"/>
      <c r="CAJ198" s="316"/>
      <c r="CAK198" s="316"/>
      <c r="CAL198" s="316"/>
      <c r="CAM198" s="317"/>
      <c r="CAN198" s="381"/>
      <c r="CAO198" s="381"/>
      <c r="CAP198" s="381"/>
      <c r="CAQ198" s="318"/>
      <c r="CAR198" s="318"/>
      <c r="CAS198" s="318"/>
      <c r="CAT198" s="381"/>
      <c r="CAU198" s="318"/>
      <c r="CAV198" s="318"/>
      <c r="CAW198" s="318"/>
      <c r="CAX198" s="318"/>
      <c r="CAY198" s="381"/>
      <c r="CAZ198" s="316"/>
      <c r="CBA198" s="316"/>
      <c r="CBB198" s="316"/>
      <c r="CBC198" s="317"/>
      <c r="CBD198" s="381"/>
      <c r="CBE198" s="381"/>
      <c r="CBF198" s="381"/>
      <c r="CBG198" s="318"/>
      <c r="CBH198" s="318"/>
      <c r="CBI198" s="318"/>
      <c r="CBJ198" s="381"/>
      <c r="CBK198" s="318"/>
      <c r="CBL198" s="318"/>
      <c r="CBM198" s="318"/>
      <c r="CBN198" s="318"/>
      <c r="CBO198" s="381"/>
      <c r="CBP198" s="316"/>
      <c r="CBQ198" s="316"/>
      <c r="CBR198" s="316"/>
      <c r="CBS198" s="317"/>
      <c r="CBT198" s="381"/>
      <c r="CBU198" s="381"/>
      <c r="CBV198" s="381"/>
      <c r="CBW198" s="318"/>
      <c r="CBX198" s="318"/>
      <c r="CBY198" s="318"/>
      <c r="CBZ198" s="381"/>
      <c r="CCA198" s="318"/>
      <c r="CCB198" s="318"/>
      <c r="CCC198" s="318"/>
      <c r="CCD198" s="318"/>
      <c r="CCE198" s="381"/>
      <c r="CCF198" s="316"/>
      <c r="CCG198" s="316"/>
      <c r="CCH198" s="316"/>
      <c r="CCI198" s="317"/>
      <c r="CCJ198" s="381"/>
      <c r="CCK198" s="381"/>
      <c r="CCL198" s="381"/>
      <c r="CCM198" s="318"/>
      <c r="CCN198" s="318"/>
      <c r="CCO198" s="318"/>
      <c r="CCP198" s="381"/>
      <c r="CCQ198" s="318"/>
      <c r="CCR198" s="318"/>
      <c r="CCS198" s="318"/>
      <c r="CCT198" s="318"/>
      <c r="CCU198" s="381"/>
      <c r="CCV198" s="316"/>
      <c r="CCW198" s="316"/>
      <c r="CCX198" s="316"/>
      <c r="CCY198" s="317"/>
      <c r="CCZ198" s="381"/>
      <c r="CDA198" s="381"/>
      <c r="CDB198" s="381"/>
      <c r="CDC198" s="318"/>
      <c r="CDD198" s="318"/>
      <c r="CDE198" s="318"/>
      <c r="CDF198" s="381"/>
      <c r="CDG198" s="318"/>
      <c r="CDH198" s="318"/>
      <c r="CDI198" s="318"/>
      <c r="CDJ198" s="318"/>
      <c r="CDK198" s="381"/>
      <c r="CDL198" s="316"/>
      <c r="CDM198" s="316"/>
      <c r="CDN198" s="316"/>
      <c r="CDO198" s="317"/>
      <c r="CDP198" s="381"/>
      <c r="CDQ198" s="381"/>
      <c r="CDR198" s="381"/>
      <c r="CDS198" s="318"/>
      <c r="CDT198" s="318"/>
      <c r="CDU198" s="318"/>
      <c r="CDV198" s="381"/>
      <c r="CDW198" s="318"/>
      <c r="CDX198" s="318"/>
      <c r="CDY198" s="318"/>
      <c r="CDZ198" s="318"/>
      <c r="CEA198" s="381"/>
      <c r="CEB198" s="316"/>
      <c r="CEC198" s="316"/>
      <c r="CED198" s="316"/>
      <c r="CEE198" s="317"/>
      <c r="CEF198" s="381"/>
      <c r="CEG198" s="381"/>
      <c r="CEH198" s="381"/>
      <c r="CEI198" s="318"/>
      <c r="CEJ198" s="318"/>
      <c r="CEK198" s="318"/>
      <c r="CEL198" s="381"/>
      <c r="CEM198" s="318"/>
      <c r="CEN198" s="318"/>
      <c r="CEO198" s="318"/>
      <c r="CEP198" s="318"/>
      <c r="CEQ198" s="381"/>
      <c r="CER198" s="316"/>
      <c r="CES198" s="316"/>
      <c r="CET198" s="316"/>
      <c r="CEU198" s="317"/>
      <c r="CEV198" s="381"/>
      <c r="CEW198" s="381"/>
      <c r="CEX198" s="381"/>
      <c r="CEY198" s="318"/>
      <c r="CEZ198" s="318"/>
      <c r="CFA198" s="318"/>
      <c r="CFB198" s="381"/>
      <c r="CFC198" s="318"/>
      <c r="CFD198" s="318"/>
      <c r="CFE198" s="318"/>
      <c r="CFF198" s="318"/>
      <c r="CFG198" s="381"/>
      <c r="CFH198" s="316"/>
      <c r="CFI198" s="316"/>
      <c r="CFJ198" s="316"/>
      <c r="CFK198" s="317"/>
      <c r="CFL198" s="381"/>
      <c r="CFM198" s="381"/>
      <c r="CFN198" s="381"/>
      <c r="CFO198" s="318"/>
      <c r="CFP198" s="318"/>
      <c r="CFQ198" s="318"/>
      <c r="CFR198" s="381"/>
      <c r="CFS198" s="318"/>
      <c r="CFT198" s="318"/>
      <c r="CFU198" s="318"/>
      <c r="CFV198" s="318"/>
      <c r="CFW198" s="381"/>
      <c r="CFX198" s="316"/>
      <c r="CFY198" s="316"/>
      <c r="CFZ198" s="316"/>
      <c r="CGA198" s="317"/>
      <c r="CGB198" s="381"/>
      <c r="CGC198" s="381"/>
      <c r="CGD198" s="381"/>
      <c r="CGE198" s="318"/>
      <c r="CGF198" s="318"/>
      <c r="CGG198" s="318"/>
      <c r="CGH198" s="381"/>
      <c r="CGI198" s="318"/>
      <c r="CGJ198" s="318"/>
      <c r="CGK198" s="318"/>
      <c r="CGL198" s="318"/>
      <c r="CGM198" s="381"/>
      <c r="CGN198" s="316"/>
      <c r="CGO198" s="316"/>
      <c r="CGP198" s="316"/>
      <c r="CGQ198" s="317"/>
      <c r="CGR198" s="381"/>
      <c r="CGS198" s="381"/>
      <c r="CGT198" s="381"/>
      <c r="CGU198" s="318"/>
      <c r="CGV198" s="318"/>
      <c r="CGW198" s="318"/>
      <c r="CGX198" s="381"/>
      <c r="CGY198" s="318"/>
      <c r="CGZ198" s="318"/>
      <c r="CHA198" s="318"/>
      <c r="CHB198" s="318"/>
      <c r="CHC198" s="381"/>
      <c r="CHD198" s="316"/>
      <c r="CHE198" s="316"/>
      <c r="CHF198" s="316"/>
      <c r="CHG198" s="317"/>
      <c r="CHH198" s="381"/>
      <c r="CHI198" s="381"/>
      <c r="CHJ198" s="381"/>
      <c r="CHK198" s="318"/>
      <c r="CHL198" s="318"/>
      <c r="CHM198" s="318"/>
      <c r="CHN198" s="381"/>
      <c r="CHO198" s="318"/>
      <c r="CHP198" s="318"/>
      <c r="CHQ198" s="318"/>
      <c r="CHR198" s="318"/>
      <c r="CHS198" s="381"/>
      <c r="CHT198" s="316"/>
      <c r="CHU198" s="316"/>
      <c r="CHV198" s="316"/>
      <c r="CHW198" s="317"/>
      <c r="CHX198" s="381"/>
      <c r="CHY198" s="381"/>
      <c r="CHZ198" s="381"/>
      <c r="CIA198" s="318"/>
      <c r="CIB198" s="318"/>
      <c r="CIC198" s="318"/>
      <c r="CID198" s="381"/>
      <c r="CIE198" s="318"/>
      <c r="CIF198" s="318"/>
      <c r="CIG198" s="318"/>
      <c r="CIH198" s="318"/>
      <c r="CII198" s="381"/>
      <c r="CIJ198" s="316"/>
      <c r="CIK198" s="316"/>
      <c r="CIL198" s="316"/>
      <c r="CIM198" s="317"/>
      <c r="CIN198" s="381"/>
      <c r="CIO198" s="381"/>
      <c r="CIP198" s="381"/>
      <c r="CIQ198" s="318"/>
      <c r="CIR198" s="318"/>
      <c r="CIS198" s="318"/>
      <c r="CIT198" s="381"/>
      <c r="CIU198" s="318"/>
      <c r="CIV198" s="318"/>
      <c r="CIW198" s="318"/>
      <c r="CIX198" s="318"/>
      <c r="CIY198" s="381"/>
      <c r="CIZ198" s="316"/>
      <c r="CJA198" s="316"/>
      <c r="CJB198" s="316"/>
      <c r="CJC198" s="317"/>
      <c r="CJD198" s="381"/>
      <c r="CJE198" s="381"/>
      <c r="CJF198" s="381"/>
      <c r="CJG198" s="318"/>
      <c r="CJH198" s="318"/>
      <c r="CJI198" s="318"/>
      <c r="CJJ198" s="381"/>
      <c r="CJK198" s="318"/>
      <c r="CJL198" s="318"/>
      <c r="CJM198" s="318"/>
      <c r="CJN198" s="318"/>
      <c r="CJO198" s="381"/>
      <c r="CJP198" s="316"/>
      <c r="CJQ198" s="316"/>
      <c r="CJR198" s="316"/>
      <c r="CJS198" s="317"/>
      <c r="CJT198" s="381"/>
      <c r="CJU198" s="381"/>
      <c r="CJV198" s="381"/>
      <c r="CJW198" s="318"/>
      <c r="CJX198" s="318"/>
      <c r="CJY198" s="318"/>
      <c r="CJZ198" s="381"/>
      <c r="CKA198" s="318"/>
      <c r="CKB198" s="318"/>
      <c r="CKC198" s="318"/>
      <c r="CKD198" s="318"/>
      <c r="CKE198" s="381"/>
      <c r="CKF198" s="316"/>
      <c r="CKG198" s="316"/>
      <c r="CKH198" s="316"/>
      <c r="CKI198" s="317"/>
      <c r="CKJ198" s="381"/>
      <c r="CKK198" s="381"/>
      <c r="CKL198" s="381"/>
      <c r="CKM198" s="318"/>
      <c r="CKN198" s="318"/>
      <c r="CKO198" s="318"/>
      <c r="CKP198" s="381"/>
      <c r="CKQ198" s="318"/>
      <c r="CKR198" s="318"/>
      <c r="CKS198" s="318"/>
      <c r="CKT198" s="318"/>
      <c r="CKU198" s="381"/>
      <c r="CKV198" s="316"/>
      <c r="CKW198" s="316"/>
      <c r="CKX198" s="316"/>
      <c r="CKY198" s="317"/>
      <c r="CKZ198" s="381"/>
      <c r="CLA198" s="381"/>
      <c r="CLB198" s="381"/>
      <c r="CLC198" s="318"/>
      <c r="CLD198" s="318"/>
      <c r="CLE198" s="318"/>
      <c r="CLF198" s="381"/>
      <c r="CLG198" s="318"/>
      <c r="CLH198" s="318"/>
      <c r="CLI198" s="318"/>
      <c r="CLJ198" s="318"/>
      <c r="CLK198" s="381"/>
      <c r="CLL198" s="316"/>
      <c r="CLM198" s="316"/>
      <c r="CLN198" s="316"/>
      <c r="CLO198" s="317"/>
      <c r="CLP198" s="381"/>
      <c r="CLQ198" s="381"/>
      <c r="CLR198" s="381"/>
      <c r="CLS198" s="318"/>
      <c r="CLT198" s="318"/>
      <c r="CLU198" s="318"/>
      <c r="CLV198" s="381"/>
      <c r="CLW198" s="318"/>
      <c r="CLX198" s="318"/>
      <c r="CLY198" s="318"/>
      <c r="CLZ198" s="318"/>
      <c r="CMA198" s="381"/>
      <c r="CMB198" s="316"/>
      <c r="CMC198" s="316"/>
      <c r="CMD198" s="316"/>
      <c r="CME198" s="317"/>
      <c r="CMF198" s="381"/>
      <c r="CMG198" s="381"/>
      <c r="CMH198" s="381"/>
      <c r="CMI198" s="318"/>
      <c r="CMJ198" s="318"/>
      <c r="CMK198" s="318"/>
      <c r="CML198" s="381"/>
      <c r="CMM198" s="318"/>
      <c r="CMN198" s="318"/>
      <c r="CMO198" s="318"/>
      <c r="CMP198" s="318"/>
      <c r="CMQ198" s="381"/>
      <c r="CMR198" s="316"/>
      <c r="CMS198" s="316"/>
      <c r="CMT198" s="316"/>
      <c r="CMU198" s="317"/>
      <c r="CMV198" s="381"/>
      <c r="CMW198" s="381"/>
      <c r="CMX198" s="381"/>
      <c r="CMY198" s="318"/>
      <c r="CMZ198" s="318"/>
      <c r="CNA198" s="318"/>
      <c r="CNB198" s="381"/>
      <c r="CNC198" s="318"/>
      <c r="CND198" s="318"/>
      <c r="CNE198" s="318"/>
      <c r="CNF198" s="318"/>
      <c r="CNG198" s="381"/>
      <c r="CNH198" s="316"/>
      <c r="CNI198" s="316"/>
      <c r="CNJ198" s="316"/>
      <c r="CNK198" s="317"/>
      <c r="CNL198" s="381"/>
      <c r="CNM198" s="381"/>
      <c r="CNN198" s="381"/>
      <c r="CNO198" s="318"/>
      <c r="CNP198" s="318"/>
      <c r="CNQ198" s="318"/>
      <c r="CNR198" s="381"/>
      <c r="CNS198" s="318"/>
      <c r="CNT198" s="318"/>
      <c r="CNU198" s="318"/>
      <c r="CNV198" s="318"/>
      <c r="CNW198" s="381"/>
      <c r="CNX198" s="316"/>
      <c r="CNY198" s="316"/>
      <c r="CNZ198" s="316"/>
      <c r="COA198" s="317"/>
      <c r="COB198" s="381"/>
      <c r="COC198" s="381"/>
      <c r="COD198" s="381"/>
      <c r="COE198" s="318"/>
      <c r="COF198" s="318"/>
      <c r="COG198" s="318"/>
      <c r="COH198" s="381"/>
      <c r="COI198" s="318"/>
      <c r="COJ198" s="318"/>
      <c r="COK198" s="318"/>
      <c r="COL198" s="318"/>
      <c r="COM198" s="381"/>
      <c r="CON198" s="316"/>
      <c r="COO198" s="316"/>
      <c r="COP198" s="316"/>
      <c r="COQ198" s="317"/>
      <c r="COR198" s="381"/>
      <c r="COS198" s="381"/>
      <c r="COT198" s="381"/>
      <c r="COU198" s="318"/>
      <c r="COV198" s="318"/>
      <c r="COW198" s="318"/>
      <c r="COX198" s="381"/>
      <c r="COY198" s="318"/>
      <c r="COZ198" s="318"/>
      <c r="CPA198" s="318"/>
      <c r="CPB198" s="318"/>
      <c r="CPC198" s="381"/>
      <c r="CPD198" s="316"/>
      <c r="CPE198" s="316"/>
      <c r="CPF198" s="316"/>
      <c r="CPG198" s="317"/>
      <c r="CPH198" s="381"/>
      <c r="CPI198" s="381"/>
      <c r="CPJ198" s="381"/>
      <c r="CPK198" s="318"/>
      <c r="CPL198" s="318"/>
      <c r="CPM198" s="318"/>
      <c r="CPN198" s="381"/>
      <c r="CPO198" s="318"/>
      <c r="CPP198" s="318"/>
      <c r="CPQ198" s="318"/>
      <c r="CPR198" s="318"/>
      <c r="CPS198" s="381"/>
      <c r="CPT198" s="316"/>
      <c r="CPU198" s="316"/>
      <c r="CPV198" s="316"/>
      <c r="CPW198" s="317"/>
      <c r="CPX198" s="381"/>
      <c r="CPY198" s="381"/>
      <c r="CPZ198" s="381"/>
      <c r="CQA198" s="318"/>
      <c r="CQB198" s="318"/>
      <c r="CQC198" s="318"/>
      <c r="CQD198" s="381"/>
      <c r="CQE198" s="318"/>
      <c r="CQF198" s="318"/>
      <c r="CQG198" s="318"/>
      <c r="CQH198" s="318"/>
      <c r="CQI198" s="381"/>
      <c r="CQJ198" s="316"/>
      <c r="CQK198" s="316"/>
      <c r="CQL198" s="316"/>
      <c r="CQM198" s="317"/>
      <c r="CQN198" s="381"/>
      <c r="CQO198" s="381"/>
      <c r="CQP198" s="381"/>
      <c r="CQQ198" s="318"/>
      <c r="CQR198" s="318"/>
      <c r="CQS198" s="318"/>
      <c r="CQT198" s="381"/>
      <c r="CQU198" s="318"/>
      <c r="CQV198" s="318"/>
      <c r="CQW198" s="318"/>
      <c r="CQX198" s="318"/>
      <c r="CQY198" s="381"/>
      <c r="CQZ198" s="316"/>
      <c r="CRA198" s="316"/>
      <c r="CRB198" s="316"/>
      <c r="CRC198" s="317"/>
      <c r="CRD198" s="381"/>
      <c r="CRE198" s="381"/>
      <c r="CRF198" s="381"/>
      <c r="CRG198" s="318"/>
      <c r="CRH198" s="318"/>
      <c r="CRI198" s="318"/>
      <c r="CRJ198" s="381"/>
      <c r="CRK198" s="318"/>
      <c r="CRL198" s="318"/>
      <c r="CRM198" s="318"/>
      <c r="CRN198" s="318"/>
      <c r="CRO198" s="381"/>
      <c r="CRP198" s="316"/>
      <c r="CRQ198" s="316"/>
      <c r="CRR198" s="316"/>
      <c r="CRS198" s="317"/>
      <c r="CRT198" s="381"/>
      <c r="CRU198" s="381"/>
      <c r="CRV198" s="381"/>
      <c r="CRW198" s="318"/>
      <c r="CRX198" s="318"/>
      <c r="CRY198" s="318"/>
      <c r="CRZ198" s="381"/>
      <c r="CSA198" s="318"/>
      <c r="CSB198" s="318"/>
      <c r="CSC198" s="318"/>
      <c r="CSD198" s="318"/>
      <c r="CSE198" s="381"/>
      <c r="CSF198" s="316"/>
      <c r="CSG198" s="316"/>
      <c r="CSH198" s="316"/>
      <c r="CSI198" s="317"/>
      <c r="CSJ198" s="381"/>
      <c r="CSK198" s="381"/>
      <c r="CSL198" s="381"/>
      <c r="CSM198" s="318"/>
      <c r="CSN198" s="318"/>
      <c r="CSO198" s="318"/>
      <c r="CSP198" s="381"/>
      <c r="CSQ198" s="318"/>
      <c r="CSR198" s="318"/>
      <c r="CSS198" s="318"/>
      <c r="CST198" s="318"/>
      <c r="CSU198" s="381"/>
      <c r="CSV198" s="316"/>
      <c r="CSW198" s="316"/>
      <c r="CSX198" s="316"/>
      <c r="CSY198" s="317"/>
      <c r="CSZ198" s="381"/>
      <c r="CTA198" s="381"/>
      <c r="CTB198" s="381"/>
      <c r="CTC198" s="318"/>
      <c r="CTD198" s="318"/>
      <c r="CTE198" s="318"/>
      <c r="CTF198" s="381"/>
      <c r="CTG198" s="318"/>
      <c r="CTH198" s="318"/>
      <c r="CTI198" s="318"/>
      <c r="CTJ198" s="318"/>
      <c r="CTK198" s="381"/>
      <c r="CTL198" s="316"/>
      <c r="CTM198" s="316"/>
      <c r="CTN198" s="316"/>
      <c r="CTO198" s="317"/>
      <c r="CTP198" s="381"/>
      <c r="CTQ198" s="381"/>
      <c r="CTR198" s="381"/>
      <c r="CTS198" s="318"/>
      <c r="CTT198" s="318"/>
      <c r="CTU198" s="318"/>
      <c r="CTV198" s="381"/>
      <c r="CTW198" s="318"/>
      <c r="CTX198" s="318"/>
      <c r="CTY198" s="318"/>
      <c r="CTZ198" s="318"/>
      <c r="CUA198" s="381"/>
      <c r="CUB198" s="316"/>
      <c r="CUC198" s="316"/>
      <c r="CUD198" s="316"/>
      <c r="CUE198" s="317"/>
      <c r="CUF198" s="381"/>
      <c r="CUG198" s="381"/>
      <c r="CUH198" s="381"/>
      <c r="CUI198" s="318"/>
      <c r="CUJ198" s="318"/>
      <c r="CUK198" s="318"/>
      <c r="CUL198" s="381"/>
      <c r="CUM198" s="318"/>
      <c r="CUN198" s="318"/>
      <c r="CUO198" s="318"/>
      <c r="CUP198" s="318"/>
      <c r="CUQ198" s="381"/>
      <c r="CUR198" s="316"/>
      <c r="CUS198" s="316"/>
      <c r="CUT198" s="316"/>
      <c r="CUU198" s="317"/>
      <c r="CUV198" s="381"/>
      <c r="CUW198" s="381"/>
      <c r="CUX198" s="381"/>
      <c r="CUY198" s="318"/>
      <c r="CUZ198" s="318"/>
      <c r="CVA198" s="318"/>
      <c r="CVB198" s="381"/>
      <c r="CVC198" s="318"/>
      <c r="CVD198" s="318"/>
      <c r="CVE198" s="318"/>
      <c r="CVF198" s="318"/>
      <c r="CVG198" s="381"/>
      <c r="CVH198" s="316"/>
      <c r="CVI198" s="316"/>
      <c r="CVJ198" s="316"/>
      <c r="CVK198" s="317"/>
      <c r="CVL198" s="381"/>
      <c r="CVM198" s="381"/>
      <c r="CVN198" s="381"/>
      <c r="CVO198" s="318"/>
      <c r="CVP198" s="318"/>
      <c r="CVQ198" s="318"/>
      <c r="CVR198" s="381"/>
      <c r="CVS198" s="318"/>
      <c r="CVT198" s="318"/>
      <c r="CVU198" s="318"/>
      <c r="CVV198" s="318"/>
      <c r="CVW198" s="381"/>
      <c r="CVX198" s="316"/>
      <c r="CVY198" s="316"/>
      <c r="CVZ198" s="316"/>
      <c r="CWA198" s="317"/>
      <c r="CWB198" s="381"/>
      <c r="CWC198" s="381"/>
      <c r="CWD198" s="381"/>
      <c r="CWE198" s="318"/>
      <c r="CWF198" s="318"/>
      <c r="CWG198" s="318"/>
      <c r="CWH198" s="381"/>
      <c r="CWI198" s="318"/>
      <c r="CWJ198" s="318"/>
      <c r="CWK198" s="318"/>
      <c r="CWL198" s="318"/>
      <c r="CWM198" s="381"/>
      <c r="CWN198" s="316"/>
      <c r="CWO198" s="316"/>
      <c r="CWP198" s="316"/>
      <c r="CWQ198" s="317"/>
      <c r="CWR198" s="381"/>
      <c r="CWS198" s="381"/>
      <c r="CWT198" s="381"/>
      <c r="CWU198" s="318"/>
      <c r="CWV198" s="318"/>
      <c r="CWW198" s="318"/>
      <c r="CWX198" s="381"/>
      <c r="CWY198" s="318"/>
      <c r="CWZ198" s="318"/>
      <c r="CXA198" s="318"/>
      <c r="CXB198" s="318"/>
      <c r="CXC198" s="381"/>
      <c r="CXD198" s="316"/>
      <c r="CXE198" s="316"/>
      <c r="CXF198" s="316"/>
      <c r="CXG198" s="317"/>
      <c r="CXH198" s="381"/>
      <c r="CXI198" s="381"/>
      <c r="CXJ198" s="381"/>
      <c r="CXK198" s="318"/>
      <c r="CXL198" s="318"/>
      <c r="CXM198" s="318"/>
      <c r="CXN198" s="381"/>
      <c r="CXO198" s="318"/>
      <c r="CXP198" s="318"/>
      <c r="CXQ198" s="318"/>
      <c r="CXR198" s="318"/>
      <c r="CXS198" s="381"/>
      <c r="CXT198" s="316"/>
      <c r="CXU198" s="316"/>
      <c r="CXV198" s="316"/>
      <c r="CXW198" s="317"/>
      <c r="CXX198" s="381"/>
      <c r="CXY198" s="381"/>
      <c r="CXZ198" s="381"/>
      <c r="CYA198" s="318"/>
      <c r="CYB198" s="318"/>
      <c r="CYC198" s="318"/>
      <c r="CYD198" s="381"/>
      <c r="CYE198" s="318"/>
      <c r="CYF198" s="318"/>
      <c r="CYG198" s="318"/>
      <c r="CYH198" s="318"/>
      <c r="CYI198" s="381"/>
      <c r="CYJ198" s="316"/>
      <c r="CYK198" s="316"/>
      <c r="CYL198" s="316"/>
      <c r="CYM198" s="317"/>
      <c r="CYN198" s="381"/>
      <c r="CYO198" s="381"/>
      <c r="CYP198" s="381"/>
      <c r="CYQ198" s="318"/>
      <c r="CYR198" s="318"/>
      <c r="CYS198" s="318"/>
      <c r="CYT198" s="381"/>
      <c r="CYU198" s="318"/>
      <c r="CYV198" s="318"/>
      <c r="CYW198" s="318"/>
      <c r="CYX198" s="318"/>
      <c r="CYY198" s="381"/>
      <c r="CYZ198" s="316"/>
      <c r="CZA198" s="316"/>
      <c r="CZB198" s="316"/>
      <c r="CZC198" s="317"/>
      <c r="CZD198" s="381"/>
      <c r="CZE198" s="381"/>
      <c r="CZF198" s="381"/>
      <c r="CZG198" s="318"/>
      <c r="CZH198" s="318"/>
      <c r="CZI198" s="318"/>
      <c r="CZJ198" s="381"/>
      <c r="CZK198" s="318"/>
      <c r="CZL198" s="318"/>
      <c r="CZM198" s="318"/>
      <c r="CZN198" s="318"/>
      <c r="CZO198" s="381"/>
      <c r="CZP198" s="316"/>
      <c r="CZQ198" s="316"/>
      <c r="CZR198" s="316"/>
      <c r="CZS198" s="317"/>
      <c r="CZT198" s="381"/>
      <c r="CZU198" s="381"/>
      <c r="CZV198" s="381"/>
      <c r="CZW198" s="318"/>
      <c r="CZX198" s="318"/>
      <c r="CZY198" s="318"/>
      <c r="CZZ198" s="381"/>
      <c r="DAA198" s="318"/>
      <c r="DAB198" s="318"/>
      <c r="DAC198" s="318"/>
      <c r="DAD198" s="318"/>
      <c r="DAE198" s="381"/>
      <c r="DAF198" s="316"/>
      <c r="DAG198" s="316"/>
      <c r="DAH198" s="316"/>
      <c r="DAI198" s="317"/>
      <c r="DAJ198" s="381"/>
      <c r="DAK198" s="381"/>
      <c r="DAL198" s="381"/>
      <c r="DAM198" s="318"/>
      <c r="DAN198" s="318"/>
      <c r="DAO198" s="318"/>
      <c r="DAP198" s="381"/>
      <c r="DAQ198" s="318"/>
      <c r="DAR198" s="318"/>
      <c r="DAS198" s="318"/>
      <c r="DAT198" s="318"/>
      <c r="DAU198" s="381"/>
      <c r="DAV198" s="316"/>
      <c r="DAW198" s="316"/>
      <c r="DAX198" s="316"/>
      <c r="DAY198" s="317"/>
      <c r="DAZ198" s="381"/>
      <c r="DBA198" s="381"/>
      <c r="DBB198" s="381"/>
      <c r="DBC198" s="318"/>
      <c r="DBD198" s="318"/>
      <c r="DBE198" s="318"/>
      <c r="DBF198" s="381"/>
      <c r="DBG198" s="318"/>
      <c r="DBH198" s="318"/>
      <c r="DBI198" s="318"/>
      <c r="DBJ198" s="318"/>
      <c r="DBK198" s="381"/>
      <c r="DBL198" s="316"/>
      <c r="DBM198" s="316"/>
      <c r="DBN198" s="316"/>
      <c r="DBO198" s="317"/>
      <c r="DBP198" s="381"/>
      <c r="DBQ198" s="381"/>
      <c r="DBR198" s="381"/>
      <c r="DBS198" s="318"/>
      <c r="DBT198" s="318"/>
      <c r="DBU198" s="318"/>
      <c r="DBV198" s="381"/>
      <c r="DBW198" s="318"/>
      <c r="DBX198" s="318"/>
      <c r="DBY198" s="318"/>
      <c r="DBZ198" s="318"/>
      <c r="DCA198" s="381"/>
      <c r="DCB198" s="316"/>
      <c r="DCC198" s="316"/>
      <c r="DCD198" s="316"/>
      <c r="DCE198" s="317"/>
      <c r="DCF198" s="381"/>
      <c r="DCG198" s="381"/>
      <c r="DCH198" s="381"/>
      <c r="DCI198" s="318"/>
      <c r="DCJ198" s="318"/>
      <c r="DCK198" s="318"/>
      <c r="DCL198" s="381"/>
      <c r="DCM198" s="318"/>
      <c r="DCN198" s="318"/>
      <c r="DCO198" s="318"/>
      <c r="DCP198" s="318"/>
      <c r="DCQ198" s="381"/>
      <c r="DCR198" s="316"/>
      <c r="DCS198" s="316"/>
      <c r="DCT198" s="316"/>
      <c r="DCU198" s="317"/>
      <c r="DCV198" s="381"/>
      <c r="DCW198" s="381"/>
      <c r="DCX198" s="381"/>
      <c r="DCY198" s="318"/>
      <c r="DCZ198" s="318"/>
      <c r="DDA198" s="318"/>
      <c r="DDB198" s="381"/>
      <c r="DDC198" s="318"/>
      <c r="DDD198" s="318"/>
      <c r="DDE198" s="318"/>
      <c r="DDF198" s="318"/>
      <c r="DDG198" s="381"/>
      <c r="DDH198" s="316"/>
      <c r="DDI198" s="316"/>
      <c r="DDJ198" s="316"/>
      <c r="DDK198" s="317"/>
      <c r="DDL198" s="381"/>
      <c r="DDM198" s="381"/>
      <c r="DDN198" s="381"/>
      <c r="DDO198" s="318"/>
      <c r="DDP198" s="318"/>
      <c r="DDQ198" s="318"/>
      <c r="DDR198" s="381"/>
      <c r="DDS198" s="318"/>
      <c r="DDT198" s="318"/>
      <c r="DDU198" s="318"/>
      <c r="DDV198" s="318"/>
      <c r="DDW198" s="381"/>
      <c r="DDX198" s="316"/>
      <c r="DDY198" s="316"/>
      <c r="DDZ198" s="316"/>
      <c r="DEA198" s="317"/>
      <c r="DEB198" s="381"/>
      <c r="DEC198" s="381"/>
      <c r="DED198" s="381"/>
      <c r="DEE198" s="318"/>
      <c r="DEF198" s="318"/>
      <c r="DEG198" s="318"/>
      <c r="DEH198" s="381"/>
      <c r="DEI198" s="318"/>
      <c r="DEJ198" s="318"/>
      <c r="DEK198" s="318"/>
      <c r="DEL198" s="318"/>
      <c r="DEM198" s="381"/>
      <c r="DEN198" s="316"/>
      <c r="DEO198" s="316"/>
      <c r="DEP198" s="316"/>
      <c r="DEQ198" s="317"/>
      <c r="DER198" s="381"/>
      <c r="DES198" s="381"/>
      <c r="DET198" s="381"/>
      <c r="DEU198" s="318"/>
      <c r="DEV198" s="318"/>
      <c r="DEW198" s="318"/>
      <c r="DEX198" s="381"/>
      <c r="DEY198" s="318"/>
      <c r="DEZ198" s="318"/>
      <c r="DFA198" s="318"/>
      <c r="DFB198" s="318"/>
      <c r="DFC198" s="381"/>
      <c r="DFD198" s="316"/>
      <c r="DFE198" s="316"/>
      <c r="DFF198" s="316"/>
      <c r="DFG198" s="317"/>
      <c r="DFH198" s="381"/>
      <c r="DFI198" s="381"/>
      <c r="DFJ198" s="381"/>
      <c r="DFK198" s="318"/>
      <c r="DFL198" s="318"/>
      <c r="DFM198" s="318"/>
      <c r="DFN198" s="381"/>
      <c r="DFO198" s="318"/>
      <c r="DFP198" s="318"/>
      <c r="DFQ198" s="318"/>
      <c r="DFR198" s="318"/>
      <c r="DFS198" s="381"/>
      <c r="DFT198" s="316"/>
      <c r="DFU198" s="316"/>
      <c r="DFV198" s="316"/>
      <c r="DFW198" s="317"/>
      <c r="DFX198" s="381"/>
      <c r="DFY198" s="381"/>
      <c r="DFZ198" s="381"/>
      <c r="DGA198" s="318"/>
      <c r="DGB198" s="318"/>
      <c r="DGC198" s="318"/>
      <c r="DGD198" s="381"/>
      <c r="DGE198" s="318"/>
      <c r="DGF198" s="318"/>
      <c r="DGG198" s="318"/>
      <c r="DGH198" s="318"/>
      <c r="DGI198" s="381"/>
      <c r="DGJ198" s="316"/>
      <c r="DGK198" s="316"/>
      <c r="DGL198" s="316"/>
      <c r="DGM198" s="317"/>
      <c r="DGN198" s="381"/>
      <c r="DGO198" s="381"/>
      <c r="DGP198" s="381"/>
      <c r="DGQ198" s="318"/>
      <c r="DGR198" s="318"/>
      <c r="DGS198" s="318"/>
      <c r="DGT198" s="381"/>
      <c r="DGU198" s="318"/>
      <c r="DGV198" s="318"/>
      <c r="DGW198" s="318"/>
      <c r="DGX198" s="318"/>
      <c r="DGY198" s="381"/>
      <c r="DGZ198" s="316"/>
      <c r="DHA198" s="316"/>
      <c r="DHB198" s="316"/>
      <c r="DHC198" s="317"/>
      <c r="DHD198" s="381"/>
      <c r="DHE198" s="381"/>
      <c r="DHF198" s="381"/>
      <c r="DHG198" s="318"/>
      <c r="DHH198" s="318"/>
      <c r="DHI198" s="318"/>
      <c r="DHJ198" s="381"/>
      <c r="DHK198" s="318"/>
      <c r="DHL198" s="318"/>
      <c r="DHM198" s="318"/>
      <c r="DHN198" s="318"/>
      <c r="DHO198" s="381"/>
      <c r="DHP198" s="316"/>
      <c r="DHQ198" s="316"/>
      <c r="DHR198" s="316"/>
      <c r="DHS198" s="317"/>
      <c r="DHT198" s="381"/>
      <c r="DHU198" s="381"/>
      <c r="DHV198" s="381"/>
      <c r="DHW198" s="318"/>
      <c r="DHX198" s="318"/>
      <c r="DHY198" s="318"/>
      <c r="DHZ198" s="381"/>
      <c r="DIA198" s="318"/>
      <c r="DIB198" s="318"/>
      <c r="DIC198" s="318"/>
      <c r="DID198" s="318"/>
      <c r="DIE198" s="381"/>
      <c r="DIF198" s="316"/>
      <c r="DIG198" s="316"/>
      <c r="DIH198" s="316"/>
      <c r="DII198" s="317"/>
      <c r="DIJ198" s="381"/>
      <c r="DIK198" s="381"/>
      <c r="DIL198" s="381"/>
      <c r="DIM198" s="318"/>
      <c r="DIN198" s="318"/>
      <c r="DIO198" s="318"/>
      <c r="DIP198" s="381"/>
      <c r="DIQ198" s="318"/>
      <c r="DIR198" s="318"/>
      <c r="DIS198" s="318"/>
      <c r="DIT198" s="318"/>
      <c r="DIU198" s="381"/>
      <c r="DIV198" s="316"/>
      <c r="DIW198" s="316"/>
      <c r="DIX198" s="316"/>
      <c r="DIY198" s="317"/>
      <c r="DIZ198" s="381"/>
      <c r="DJA198" s="381"/>
      <c r="DJB198" s="381"/>
      <c r="DJC198" s="318"/>
      <c r="DJD198" s="318"/>
      <c r="DJE198" s="318"/>
      <c r="DJF198" s="381"/>
      <c r="DJG198" s="318"/>
      <c r="DJH198" s="318"/>
      <c r="DJI198" s="318"/>
      <c r="DJJ198" s="318"/>
      <c r="DJK198" s="381"/>
      <c r="DJL198" s="316"/>
      <c r="DJM198" s="316"/>
      <c r="DJN198" s="316"/>
      <c r="DJO198" s="317"/>
      <c r="DJP198" s="381"/>
      <c r="DJQ198" s="381"/>
      <c r="DJR198" s="381"/>
      <c r="DJS198" s="318"/>
      <c r="DJT198" s="318"/>
      <c r="DJU198" s="318"/>
      <c r="DJV198" s="381"/>
      <c r="DJW198" s="318"/>
      <c r="DJX198" s="318"/>
      <c r="DJY198" s="318"/>
      <c r="DJZ198" s="318"/>
      <c r="DKA198" s="381"/>
      <c r="DKB198" s="316"/>
      <c r="DKC198" s="316"/>
      <c r="DKD198" s="316"/>
      <c r="DKE198" s="317"/>
      <c r="DKF198" s="381"/>
      <c r="DKG198" s="381"/>
      <c r="DKH198" s="381"/>
      <c r="DKI198" s="318"/>
      <c r="DKJ198" s="318"/>
      <c r="DKK198" s="318"/>
      <c r="DKL198" s="381"/>
      <c r="DKM198" s="318"/>
      <c r="DKN198" s="318"/>
      <c r="DKO198" s="318"/>
      <c r="DKP198" s="318"/>
      <c r="DKQ198" s="381"/>
      <c r="DKR198" s="316"/>
      <c r="DKS198" s="316"/>
      <c r="DKT198" s="316"/>
      <c r="DKU198" s="317"/>
      <c r="DKV198" s="381"/>
      <c r="DKW198" s="381"/>
      <c r="DKX198" s="381"/>
      <c r="DKY198" s="318"/>
      <c r="DKZ198" s="318"/>
      <c r="DLA198" s="318"/>
      <c r="DLB198" s="381"/>
      <c r="DLC198" s="318"/>
      <c r="DLD198" s="318"/>
      <c r="DLE198" s="318"/>
      <c r="DLF198" s="318"/>
      <c r="DLG198" s="381"/>
      <c r="DLH198" s="316"/>
      <c r="DLI198" s="316"/>
      <c r="DLJ198" s="316"/>
      <c r="DLK198" s="317"/>
      <c r="DLL198" s="381"/>
      <c r="DLM198" s="381"/>
      <c r="DLN198" s="381"/>
      <c r="DLO198" s="318"/>
      <c r="DLP198" s="318"/>
      <c r="DLQ198" s="318"/>
      <c r="DLR198" s="381"/>
      <c r="DLS198" s="318"/>
      <c r="DLT198" s="318"/>
      <c r="DLU198" s="318"/>
      <c r="DLV198" s="318"/>
      <c r="DLW198" s="381"/>
      <c r="DLX198" s="316"/>
      <c r="DLY198" s="316"/>
      <c r="DLZ198" s="316"/>
      <c r="DMA198" s="317"/>
      <c r="DMB198" s="381"/>
      <c r="DMC198" s="381"/>
      <c r="DMD198" s="381"/>
      <c r="DME198" s="318"/>
      <c r="DMF198" s="318"/>
      <c r="DMG198" s="318"/>
      <c r="DMH198" s="381"/>
      <c r="DMI198" s="318"/>
      <c r="DMJ198" s="318"/>
      <c r="DMK198" s="318"/>
      <c r="DML198" s="318"/>
      <c r="DMM198" s="381"/>
      <c r="DMN198" s="316"/>
      <c r="DMO198" s="316"/>
      <c r="DMP198" s="316"/>
      <c r="DMQ198" s="317"/>
      <c r="DMR198" s="381"/>
      <c r="DMS198" s="381"/>
      <c r="DMT198" s="381"/>
      <c r="DMU198" s="318"/>
      <c r="DMV198" s="318"/>
      <c r="DMW198" s="318"/>
      <c r="DMX198" s="381"/>
      <c r="DMY198" s="318"/>
      <c r="DMZ198" s="318"/>
      <c r="DNA198" s="318"/>
      <c r="DNB198" s="318"/>
      <c r="DNC198" s="381"/>
      <c r="DND198" s="316"/>
      <c r="DNE198" s="316"/>
      <c r="DNF198" s="316"/>
      <c r="DNG198" s="317"/>
      <c r="DNH198" s="381"/>
      <c r="DNI198" s="381"/>
      <c r="DNJ198" s="381"/>
      <c r="DNK198" s="318"/>
      <c r="DNL198" s="318"/>
      <c r="DNM198" s="318"/>
      <c r="DNN198" s="381"/>
      <c r="DNO198" s="318"/>
      <c r="DNP198" s="318"/>
      <c r="DNQ198" s="318"/>
      <c r="DNR198" s="318"/>
      <c r="DNS198" s="381"/>
      <c r="DNT198" s="316"/>
      <c r="DNU198" s="316"/>
      <c r="DNV198" s="316"/>
      <c r="DNW198" s="317"/>
      <c r="DNX198" s="381"/>
      <c r="DNY198" s="381"/>
      <c r="DNZ198" s="381"/>
      <c r="DOA198" s="318"/>
      <c r="DOB198" s="318"/>
      <c r="DOC198" s="318"/>
      <c r="DOD198" s="381"/>
      <c r="DOE198" s="318"/>
      <c r="DOF198" s="318"/>
      <c r="DOG198" s="318"/>
      <c r="DOH198" s="318"/>
      <c r="DOI198" s="381"/>
      <c r="DOJ198" s="316"/>
      <c r="DOK198" s="316"/>
      <c r="DOL198" s="316"/>
      <c r="DOM198" s="317"/>
      <c r="DON198" s="381"/>
      <c r="DOO198" s="381"/>
      <c r="DOP198" s="381"/>
      <c r="DOQ198" s="318"/>
      <c r="DOR198" s="318"/>
      <c r="DOS198" s="318"/>
      <c r="DOT198" s="381"/>
      <c r="DOU198" s="318"/>
      <c r="DOV198" s="318"/>
      <c r="DOW198" s="318"/>
      <c r="DOX198" s="318"/>
      <c r="DOY198" s="381"/>
      <c r="DOZ198" s="316"/>
      <c r="DPA198" s="316"/>
      <c r="DPB198" s="316"/>
      <c r="DPC198" s="317"/>
      <c r="DPD198" s="381"/>
      <c r="DPE198" s="381"/>
      <c r="DPF198" s="381"/>
      <c r="DPG198" s="318"/>
      <c r="DPH198" s="318"/>
      <c r="DPI198" s="318"/>
      <c r="DPJ198" s="381"/>
      <c r="DPK198" s="318"/>
      <c r="DPL198" s="318"/>
      <c r="DPM198" s="318"/>
      <c r="DPN198" s="318"/>
      <c r="DPO198" s="381"/>
      <c r="DPP198" s="316"/>
      <c r="DPQ198" s="316"/>
      <c r="DPR198" s="316"/>
      <c r="DPS198" s="317"/>
      <c r="DPT198" s="381"/>
      <c r="DPU198" s="381"/>
      <c r="DPV198" s="381"/>
      <c r="DPW198" s="318"/>
      <c r="DPX198" s="318"/>
      <c r="DPY198" s="318"/>
      <c r="DPZ198" s="381"/>
      <c r="DQA198" s="318"/>
      <c r="DQB198" s="318"/>
      <c r="DQC198" s="318"/>
      <c r="DQD198" s="318"/>
      <c r="DQE198" s="381"/>
      <c r="DQF198" s="316"/>
      <c r="DQG198" s="316"/>
      <c r="DQH198" s="316"/>
      <c r="DQI198" s="317"/>
      <c r="DQJ198" s="381"/>
      <c r="DQK198" s="381"/>
      <c r="DQL198" s="381"/>
      <c r="DQM198" s="318"/>
      <c r="DQN198" s="318"/>
      <c r="DQO198" s="318"/>
      <c r="DQP198" s="381"/>
      <c r="DQQ198" s="318"/>
      <c r="DQR198" s="318"/>
      <c r="DQS198" s="318"/>
      <c r="DQT198" s="318"/>
      <c r="DQU198" s="381"/>
      <c r="DQV198" s="316"/>
      <c r="DQW198" s="316"/>
      <c r="DQX198" s="316"/>
      <c r="DQY198" s="317"/>
      <c r="DQZ198" s="381"/>
      <c r="DRA198" s="381"/>
      <c r="DRB198" s="381"/>
      <c r="DRC198" s="318"/>
      <c r="DRD198" s="318"/>
      <c r="DRE198" s="318"/>
      <c r="DRF198" s="381"/>
      <c r="DRG198" s="318"/>
      <c r="DRH198" s="318"/>
      <c r="DRI198" s="318"/>
      <c r="DRJ198" s="318"/>
      <c r="DRK198" s="381"/>
      <c r="DRL198" s="316"/>
      <c r="DRM198" s="316"/>
      <c r="DRN198" s="316"/>
      <c r="DRO198" s="317"/>
      <c r="DRP198" s="381"/>
      <c r="DRQ198" s="381"/>
      <c r="DRR198" s="381"/>
      <c r="DRS198" s="318"/>
      <c r="DRT198" s="318"/>
      <c r="DRU198" s="318"/>
      <c r="DRV198" s="381"/>
      <c r="DRW198" s="318"/>
      <c r="DRX198" s="318"/>
      <c r="DRY198" s="318"/>
      <c r="DRZ198" s="318"/>
      <c r="DSA198" s="381"/>
      <c r="DSB198" s="316"/>
      <c r="DSC198" s="316"/>
      <c r="DSD198" s="316"/>
      <c r="DSE198" s="317"/>
      <c r="DSF198" s="381"/>
      <c r="DSG198" s="381"/>
      <c r="DSH198" s="381"/>
      <c r="DSI198" s="318"/>
      <c r="DSJ198" s="318"/>
      <c r="DSK198" s="318"/>
      <c r="DSL198" s="381"/>
      <c r="DSM198" s="318"/>
      <c r="DSN198" s="318"/>
      <c r="DSO198" s="318"/>
      <c r="DSP198" s="318"/>
      <c r="DSQ198" s="381"/>
      <c r="DSR198" s="316"/>
      <c r="DSS198" s="316"/>
      <c r="DST198" s="316"/>
      <c r="DSU198" s="317"/>
      <c r="DSV198" s="381"/>
      <c r="DSW198" s="381"/>
      <c r="DSX198" s="381"/>
      <c r="DSY198" s="318"/>
      <c r="DSZ198" s="318"/>
      <c r="DTA198" s="318"/>
      <c r="DTB198" s="381"/>
      <c r="DTC198" s="318"/>
      <c r="DTD198" s="318"/>
      <c r="DTE198" s="318"/>
      <c r="DTF198" s="318"/>
      <c r="DTG198" s="381"/>
      <c r="DTH198" s="316"/>
      <c r="DTI198" s="316"/>
      <c r="DTJ198" s="316"/>
      <c r="DTK198" s="317"/>
      <c r="DTL198" s="381"/>
      <c r="DTM198" s="381"/>
      <c r="DTN198" s="381"/>
      <c r="DTO198" s="318"/>
      <c r="DTP198" s="318"/>
      <c r="DTQ198" s="318"/>
      <c r="DTR198" s="381"/>
      <c r="DTS198" s="318"/>
      <c r="DTT198" s="318"/>
      <c r="DTU198" s="318"/>
      <c r="DTV198" s="318"/>
      <c r="DTW198" s="381"/>
      <c r="DTX198" s="316"/>
      <c r="DTY198" s="316"/>
      <c r="DTZ198" s="316"/>
      <c r="DUA198" s="317"/>
      <c r="DUB198" s="381"/>
      <c r="DUC198" s="381"/>
      <c r="DUD198" s="381"/>
      <c r="DUE198" s="318"/>
      <c r="DUF198" s="318"/>
      <c r="DUG198" s="318"/>
      <c r="DUH198" s="381"/>
      <c r="DUI198" s="318"/>
      <c r="DUJ198" s="318"/>
      <c r="DUK198" s="318"/>
      <c r="DUL198" s="318"/>
      <c r="DUM198" s="381"/>
      <c r="DUN198" s="316"/>
      <c r="DUO198" s="316"/>
      <c r="DUP198" s="316"/>
      <c r="DUQ198" s="317"/>
      <c r="DUR198" s="381"/>
      <c r="DUS198" s="381"/>
      <c r="DUT198" s="381"/>
      <c r="DUU198" s="318"/>
      <c r="DUV198" s="318"/>
      <c r="DUW198" s="318"/>
      <c r="DUX198" s="381"/>
      <c r="DUY198" s="318"/>
      <c r="DUZ198" s="318"/>
      <c r="DVA198" s="318"/>
      <c r="DVB198" s="318"/>
      <c r="DVC198" s="381"/>
      <c r="DVD198" s="316"/>
      <c r="DVE198" s="316"/>
      <c r="DVF198" s="316"/>
      <c r="DVG198" s="317"/>
      <c r="DVH198" s="381"/>
      <c r="DVI198" s="381"/>
      <c r="DVJ198" s="381"/>
      <c r="DVK198" s="318"/>
      <c r="DVL198" s="318"/>
      <c r="DVM198" s="318"/>
      <c r="DVN198" s="381"/>
      <c r="DVO198" s="318"/>
      <c r="DVP198" s="318"/>
      <c r="DVQ198" s="318"/>
      <c r="DVR198" s="318"/>
      <c r="DVS198" s="381"/>
      <c r="DVT198" s="316"/>
      <c r="DVU198" s="316"/>
      <c r="DVV198" s="316"/>
      <c r="DVW198" s="317"/>
      <c r="DVX198" s="381"/>
      <c r="DVY198" s="381"/>
      <c r="DVZ198" s="381"/>
      <c r="DWA198" s="318"/>
      <c r="DWB198" s="318"/>
      <c r="DWC198" s="318"/>
      <c r="DWD198" s="381"/>
      <c r="DWE198" s="318"/>
      <c r="DWF198" s="318"/>
      <c r="DWG198" s="318"/>
      <c r="DWH198" s="318"/>
      <c r="DWI198" s="381"/>
      <c r="DWJ198" s="316"/>
      <c r="DWK198" s="316"/>
      <c r="DWL198" s="316"/>
      <c r="DWM198" s="317"/>
      <c r="DWN198" s="381"/>
      <c r="DWO198" s="381"/>
      <c r="DWP198" s="381"/>
      <c r="DWQ198" s="318"/>
      <c r="DWR198" s="318"/>
      <c r="DWS198" s="318"/>
      <c r="DWT198" s="381"/>
      <c r="DWU198" s="318"/>
      <c r="DWV198" s="318"/>
      <c r="DWW198" s="318"/>
      <c r="DWX198" s="318"/>
      <c r="DWY198" s="381"/>
      <c r="DWZ198" s="316"/>
      <c r="DXA198" s="316"/>
      <c r="DXB198" s="316"/>
      <c r="DXC198" s="317"/>
      <c r="DXD198" s="381"/>
      <c r="DXE198" s="381"/>
      <c r="DXF198" s="381"/>
      <c r="DXG198" s="318"/>
      <c r="DXH198" s="318"/>
      <c r="DXI198" s="318"/>
      <c r="DXJ198" s="381"/>
      <c r="DXK198" s="318"/>
      <c r="DXL198" s="318"/>
      <c r="DXM198" s="318"/>
      <c r="DXN198" s="318"/>
      <c r="DXO198" s="381"/>
      <c r="DXP198" s="316"/>
      <c r="DXQ198" s="316"/>
      <c r="DXR198" s="316"/>
      <c r="DXS198" s="317"/>
      <c r="DXT198" s="381"/>
      <c r="DXU198" s="381"/>
      <c r="DXV198" s="381"/>
      <c r="DXW198" s="318"/>
      <c r="DXX198" s="318"/>
      <c r="DXY198" s="318"/>
      <c r="DXZ198" s="381"/>
      <c r="DYA198" s="318"/>
      <c r="DYB198" s="318"/>
      <c r="DYC198" s="318"/>
      <c r="DYD198" s="318"/>
      <c r="DYE198" s="381"/>
      <c r="DYF198" s="316"/>
      <c r="DYG198" s="316"/>
      <c r="DYH198" s="316"/>
      <c r="DYI198" s="317"/>
      <c r="DYJ198" s="381"/>
      <c r="DYK198" s="381"/>
      <c r="DYL198" s="381"/>
      <c r="DYM198" s="318"/>
      <c r="DYN198" s="318"/>
      <c r="DYO198" s="318"/>
      <c r="DYP198" s="381"/>
      <c r="DYQ198" s="318"/>
      <c r="DYR198" s="318"/>
      <c r="DYS198" s="318"/>
      <c r="DYT198" s="318"/>
      <c r="DYU198" s="381"/>
      <c r="DYV198" s="316"/>
      <c r="DYW198" s="316"/>
      <c r="DYX198" s="316"/>
      <c r="DYY198" s="317"/>
      <c r="DYZ198" s="381"/>
      <c r="DZA198" s="381"/>
      <c r="DZB198" s="381"/>
      <c r="DZC198" s="318"/>
      <c r="DZD198" s="318"/>
      <c r="DZE198" s="318"/>
      <c r="DZF198" s="381"/>
      <c r="DZG198" s="318"/>
      <c r="DZH198" s="318"/>
      <c r="DZI198" s="318"/>
      <c r="DZJ198" s="318"/>
      <c r="DZK198" s="381"/>
      <c r="DZL198" s="316"/>
      <c r="DZM198" s="316"/>
      <c r="DZN198" s="316"/>
      <c r="DZO198" s="317"/>
      <c r="DZP198" s="381"/>
      <c r="DZQ198" s="381"/>
      <c r="DZR198" s="381"/>
      <c r="DZS198" s="318"/>
      <c r="DZT198" s="318"/>
      <c r="DZU198" s="318"/>
      <c r="DZV198" s="381"/>
      <c r="DZW198" s="318"/>
      <c r="DZX198" s="318"/>
      <c r="DZY198" s="318"/>
      <c r="DZZ198" s="318"/>
      <c r="EAA198" s="381"/>
      <c r="EAB198" s="316"/>
      <c r="EAC198" s="316"/>
      <c r="EAD198" s="316"/>
      <c r="EAE198" s="317"/>
      <c r="EAF198" s="381"/>
      <c r="EAG198" s="381"/>
      <c r="EAH198" s="381"/>
      <c r="EAI198" s="318"/>
      <c r="EAJ198" s="318"/>
      <c r="EAK198" s="318"/>
      <c r="EAL198" s="381"/>
      <c r="EAM198" s="318"/>
      <c r="EAN198" s="318"/>
      <c r="EAO198" s="318"/>
      <c r="EAP198" s="318"/>
      <c r="EAQ198" s="381"/>
      <c r="EAR198" s="316"/>
      <c r="EAS198" s="316"/>
      <c r="EAT198" s="316"/>
      <c r="EAU198" s="317"/>
      <c r="EAV198" s="381"/>
      <c r="EAW198" s="381"/>
      <c r="EAX198" s="381"/>
      <c r="EAY198" s="318"/>
      <c r="EAZ198" s="318"/>
      <c r="EBA198" s="318"/>
      <c r="EBB198" s="381"/>
      <c r="EBC198" s="318"/>
      <c r="EBD198" s="318"/>
      <c r="EBE198" s="318"/>
      <c r="EBF198" s="318"/>
      <c r="EBG198" s="381"/>
      <c r="EBH198" s="316"/>
      <c r="EBI198" s="316"/>
      <c r="EBJ198" s="316"/>
      <c r="EBK198" s="317"/>
      <c r="EBL198" s="381"/>
      <c r="EBM198" s="381"/>
      <c r="EBN198" s="381"/>
      <c r="EBO198" s="318"/>
      <c r="EBP198" s="318"/>
      <c r="EBQ198" s="318"/>
      <c r="EBR198" s="381"/>
      <c r="EBS198" s="318"/>
      <c r="EBT198" s="318"/>
      <c r="EBU198" s="318"/>
      <c r="EBV198" s="318"/>
      <c r="EBW198" s="381"/>
      <c r="EBX198" s="316"/>
      <c r="EBY198" s="316"/>
      <c r="EBZ198" s="316"/>
      <c r="ECA198" s="317"/>
      <c r="ECB198" s="381"/>
      <c r="ECC198" s="381"/>
      <c r="ECD198" s="381"/>
      <c r="ECE198" s="318"/>
      <c r="ECF198" s="318"/>
      <c r="ECG198" s="318"/>
      <c r="ECH198" s="381"/>
      <c r="ECI198" s="318"/>
      <c r="ECJ198" s="318"/>
      <c r="ECK198" s="318"/>
      <c r="ECL198" s="318"/>
      <c r="ECM198" s="381"/>
      <c r="ECN198" s="316"/>
      <c r="ECO198" s="316"/>
      <c r="ECP198" s="316"/>
      <c r="ECQ198" s="317"/>
      <c r="ECR198" s="381"/>
      <c r="ECS198" s="381"/>
      <c r="ECT198" s="381"/>
      <c r="ECU198" s="318"/>
      <c r="ECV198" s="318"/>
      <c r="ECW198" s="318"/>
      <c r="ECX198" s="381"/>
      <c r="ECY198" s="318"/>
      <c r="ECZ198" s="318"/>
      <c r="EDA198" s="318"/>
      <c r="EDB198" s="318"/>
      <c r="EDC198" s="381"/>
      <c r="EDD198" s="316"/>
      <c r="EDE198" s="316"/>
      <c r="EDF198" s="316"/>
      <c r="EDG198" s="317"/>
      <c r="EDH198" s="381"/>
      <c r="EDI198" s="381"/>
      <c r="EDJ198" s="381"/>
      <c r="EDK198" s="318"/>
      <c r="EDL198" s="318"/>
      <c r="EDM198" s="318"/>
      <c r="EDN198" s="381"/>
      <c r="EDO198" s="318"/>
      <c r="EDP198" s="318"/>
      <c r="EDQ198" s="318"/>
      <c r="EDR198" s="318"/>
      <c r="EDS198" s="381"/>
      <c r="EDT198" s="316"/>
      <c r="EDU198" s="316"/>
      <c r="EDV198" s="316"/>
      <c r="EDW198" s="317"/>
      <c r="EDX198" s="381"/>
      <c r="EDY198" s="381"/>
      <c r="EDZ198" s="381"/>
      <c r="EEA198" s="318"/>
      <c r="EEB198" s="318"/>
      <c r="EEC198" s="318"/>
      <c r="EED198" s="381"/>
      <c r="EEE198" s="318"/>
      <c r="EEF198" s="318"/>
      <c r="EEG198" s="318"/>
      <c r="EEH198" s="318"/>
      <c r="EEI198" s="381"/>
      <c r="EEJ198" s="316"/>
      <c r="EEK198" s="316"/>
      <c r="EEL198" s="316"/>
      <c r="EEM198" s="317"/>
      <c r="EEN198" s="381"/>
      <c r="EEO198" s="381"/>
      <c r="EEP198" s="381"/>
      <c r="EEQ198" s="318"/>
      <c r="EER198" s="318"/>
      <c r="EES198" s="318"/>
      <c r="EET198" s="381"/>
      <c r="EEU198" s="318"/>
      <c r="EEV198" s="318"/>
      <c r="EEW198" s="318"/>
      <c r="EEX198" s="318"/>
      <c r="EEY198" s="381"/>
      <c r="EEZ198" s="316"/>
      <c r="EFA198" s="316"/>
      <c r="EFB198" s="316"/>
      <c r="EFC198" s="317"/>
      <c r="EFD198" s="381"/>
      <c r="EFE198" s="381"/>
      <c r="EFF198" s="381"/>
      <c r="EFG198" s="318"/>
      <c r="EFH198" s="318"/>
      <c r="EFI198" s="318"/>
      <c r="EFJ198" s="381"/>
      <c r="EFK198" s="318"/>
      <c r="EFL198" s="318"/>
      <c r="EFM198" s="318"/>
      <c r="EFN198" s="318"/>
      <c r="EFO198" s="381"/>
      <c r="EFP198" s="316"/>
      <c r="EFQ198" s="316"/>
      <c r="EFR198" s="316"/>
      <c r="EFS198" s="317"/>
      <c r="EFT198" s="381"/>
      <c r="EFU198" s="381"/>
      <c r="EFV198" s="381"/>
      <c r="EFW198" s="318"/>
      <c r="EFX198" s="318"/>
      <c r="EFY198" s="318"/>
      <c r="EFZ198" s="381"/>
      <c r="EGA198" s="318"/>
      <c r="EGB198" s="318"/>
      <c r="EGC198" s="318"/>
      <c r="EGD198" s="318"/>
      <c r="EGE198" s="381"/>
      <c r="EGF198" s="316"/>
      <c r="EGG198" s="316"/>
      <c r="EGH198" s="316"/>
      <c r="EGI198" s="317"/>
      <c r="EGJ198" s="381"/>
      <c r="EGK198" s="381"/>
      <c r="EGL198" s="381"/>
      <c r="EGM198" s="318"/>
      <c r="EGN198" s="318"/>
      <c r="EGO198" s="318"/>
      <c r="EGP198" s="381"/>
      <c r="EGQ198" s="318"/>
      <c r="EGR198" s="318"/>
      <c r="EGS198" s="318"/>
      <c r="EGT198" s="318"/>
      <c r="EGU198" s="381"/>
      <c r="EGV198" s="316"/>
      <c r="EGW198" s="316"/>
      <c r="EGX198" s="316"/>
      <c r="EGY198" s="317"/>
      <c r="EGZ198" s="381"/>
      <c r="EHA198" s="381"/>
      <c r="EHB198" s="381"/>
      <c r="EHC198" s="318"/>
      <c r="EHD198" s="318"/>
      <c r="EHE198" s="318"/>
      <c r="EHF198" s="381"/>
      <c r="EHG198" s="318"/>
      <c r="EHH198" s="318"/>
      <c r="EHI198" s="318"/>
      <c r="EHJ198" s="318"/>
      <c r="EHK198" s="381"/>
      <c r="EHL198" s="316"/>
      <c r="EHM198" s="316"/>
      <c r="EHN198" s="316"/>
      <c r="EHO198" s="317"/>
      <c r="EHP198" s="381"/>
      <c r="EHQ198" s="381"/>
      <c r="EHR198" s="381"/>
      <c r="EHS198" s="318"/>
      <c r="EHT198" s="318"/>
      <c r="EHU198" s="318"/>
      <c r="EHV198" s="381"/>
      <c r="EHW198" s="318"/>
      <c r="EHX198" s="318"/>
      <c r="EHY198" s="318"/>
      <c r="EHZ198" s="318"/>
      <c r="EIA198" s="381"/>
      <c r="EIB198" s="316"/>
      <c r="EIC198" s="316"/>
      <c r="EID198" s="316"/>
      <c r="EIE198" s="317"/>
      <c r="EIF198" s="381"/>
      <c r="EIG198" s="381"/>
      <c r="EIH198" s="381"/>
      <c r="EII198" s="318"/>
      <c r="EIJ198" s="318"/>
      <c r="EIK198" s="318"/>
      <c r="EIL198" s="381"/>
      <c r="EIM198" s="318"/>
      <c r="EIN198" s="318"/>
      <c r="EIO198" s="318"/>
      <c r="EIP198" s="318"/>
      <c r="EIQ198" s="381"/>
      <c r="EIR198" s="316"/>
      <c r="EIS198" s="316"/>
      <c r="EIT198" s="316"/>
      <c r="EIU198" s="317"/>
      <c r="EIV198" s="381"/>
      <c r="EIW198" s="381"/>
      <c r="EIX198" s="381"/>
      <c r="EIY198" s="318"/>
      <c r="EIZ198" s="318"/>
      <c r="EJA198" s="318"/>
      <c r="EJB198" s="381"/>
      <c r="EJC198" s="318"/>
      <c r="EJD198" s="318"/>
      <c r="EJE198" s="318"/>
      <c r="EJF198" s="318"/>
      <c r="EJG198" s="381"/>
      <c r="EJH198" s="316"/>
      <c r="EJI198" s="316"/>
      <c r="EJJ198" s="316"/>
      <c r="EJK198" s="317"/>
      <c r="EJL198" s="381"/>
      <c r="EJM198" s="381"/>
      <c r="EJN198" s="381"/>
      <c r="EJO198" s="318"/>
      <c r="EJP198" s="318"/>
      <c r="EJQ198" s="318"/>
      <c r="EJR198" s="381"/>
      <c r="EJS198" s="318"/>
      <c r="EJT198" s="318"/>
      <c r="EJU198" s="318"/>
      <c r="EJV198" s="318"/>
      <c r="EJW198" s="381"/>
      <c r="EJX198" s="316"/>
      <c r="EJY198" s="316"/>
      <c r="EJZ198" s="316"/>
      <c r="EKA198" s="317"/>
      <c r="EKB198" s="381"/>
      <c r="EKC198" s="381"/>
      <c r="EKD198" s="381"/>
      <c r="EKE198" s="318"/>
      <c r="EKF198" s="318"/>
      <c r="EKG198" s="318"/>
      <c r="EKH198" s="381"/>
      <c r="EKI198" s="318"/>
      <c r="EKJ198" s="318"/>
      <c r="EKK198" s="318"/>
      <c r="EKL198" s="318"/>
      <c r="EKM198" s="381"/>
      <c r="EKN198" s="316"/>
      <c r="EKO198" s="316"/>
      <c r="EKP198" s="316"/>
      <c r="EKQ198" s="317"/>
      <c r="EKR198" s="381"/>
      <c r="EKS198" s="381"/>
      <c r="EKT198" s="381"/>
      <c r="EKU198" s="318"/>
      <c r="EKV198" s="318"/>
      <c r="EKW198" s="318"/>
      <c r="EKX198" s="381"/>
      <c r="EKY198" s="318"/>
      <c r="EKZ198" s="318"/>
      <c r="ELA198" s="318"/>
      <c r="ELB198" s="318"/>
      <c r="ELC198" s="381"/>
      <c r="ELD198" s="316"/>
      <c r="ELE198" s="316"/>
      <c r="ELF198" s="316"/>
      <c r="ELG198" s="317"/>
      <c r="ELH198" s="381"/>
      <c r="ELI198" s="381"/>
      <c r="ELJ198" s="381"/>
      <c r="ELK198" s="318"/>
      <c r="ELL198" s="318"/>
      <c r="ELM198" s="318"/>
      <c r="ELN198" s="381"/>
      <c r="ELO198" s="318"/>
      <c r="ELP198" s="318"/>
      <c r="ELQ198" s="318"/>
      <c r="ELR198" s="318"/>
      <c r="ELS198" s="381"/>
      <c r="ELT198" s="316"/>
      <c r="ELU198" s="316"/>
      <c r="ELV198" s="316"/>
      <c r="ELW198" s="317"/>
      <c r="ELX198" s="381"/>
      <c r="ELY198" s="381"/>
      <c r="ELZ198" s="381"/>
      <c r="EMA198" s="318"/>
      <c r="EMB198" s="318"/>
      <c r="EMC198" s="318"/>
      <c r="EMD198" s="381"/>
      <c r="EME198" s="318"/>
      <c r="EMF198" s="318"/>
      <c r="EMG198" s="318"/>
      <c r="EMH198" s="318"/>
      <c r="EMI198" s="381"/>
      <c r="EMJ198" s="316"/>
      <c r="EMK198" s="316"/>
      <c r="EML198" s="316"/>
      <c r="EMM198" s="317"/>
      <c r="EMN198" s="381"/>
      <c r="EMO198" s="381"/>
      <c r="EMP198" s="381"/>
      <c r="EMQ198" s="318"/>
      <c r="EMR198" s="318"/>
      <c r="EMS198" s="318"/>
      <c r="EMT198" s="381"/>
      <c r="EMU198" s="318"/>
      <c r="EMV198" s="318"/>
      <c r="EMW198" s="318"/>
      <c r="EMX198" s="318"/>
      <c r="EMY198" s="381"/>
      <c r="EMZ198" s="316"/>
      <c r="ENA198" s="316"/>
      <c r="ENB198" s="316"/>
      <c r="ENC198" s="317"/>
      <c r="END198" s="381"/>
      <c r="ENE198" s="381"/>
      <c r="ENF198" s="381"/>
      <c r="ENG198" s="318"/>
      <c r="ENH198" s="318"/>
      <c r="ENI198" s="318"/>
      <c r="ENJ198" s="381"/>
      <c r="ENK198" s="318"/>
      <c r="ENL198" s="318"/>
      <c r="ENM198" s="318"/>
      <c r="ENN198" s="318"/>
      <c r="ENO198" s="381"/>
      <c r="ENP198" s="316"/>
      <c r="ENQ198" s="316"/>
      <c r="ENR198" s="316"/>
      <c r="ENS198" s="317"/>
      <c r="ENT198" s="381"/>
      <c r="ENU198" s="381"/>
      <c r="ENV198" s="381"/>
      <c r="ENW198" s="318"/>
      <c r="ENX198" s="318"/>
      <c r="ENY198" s="318"/>
      <c r="ENZ198" s="381"/>
      <c r="EOA198" s="318"/>
      <c r="EOB198" s="318"/>
      <c r="EOC198" s="318"/>
      <c r="EOD198" s="318"/>
      <c r="EOE198" s="381"/>
      <c r="EOF198" s="316"/>
      <c r="EOG198" s="316"/>
      <c r="EOH198" s="316"/>
      <c r="EOI198" s="317"/>
      <c r="EOJ198" s="381"/>
      <c r="EOK198" s="381"/>
      <c r="EOL198" s="381"/>
      <c r="EOM198" s="318"/>
      <c r="EON198" s="318"/>
      <c r="EOO198" s="318"/>
      <c r="EOP198" s="381"/>
      <c r="EOQ198" s="318"/>
      <c r="EOR198" s="318"/>
      <c r="EOS198" s="318"/>
      <c r="EOT198" s="318"/>
      <c r="EOU198" s="381"/>
      <c r="EOV198" s="316"/>
      <c r="EOW198" s="316"/>
      <c r="EOX198" s="316"/>
      <c r="EOY198" s="317"/>
      <c r="EOZ198" s="381"/>
      <c r="EPA198" s="381"/>
      <c r="EPB198" s="381"/>
      <c r="EPC198" s="318"/>
      <c r="EPD198" s="318"/>
      <c r="EPE198" s="318"/>
      <c r="EPF198" s="381"/>
      <c r="EPG198" s="318"/>
      <c r="EPH198" s="318"/>
      <c r="EPI198" s="318"/>
      <c r="EPJ198" s="318"/>
      <c r="EPK198" s="381"/>
      <c r="EPL198" s="316"/>
      <c r="EPM198" s="316"/>
      <c r="EPN198" s="316"/>
      <c r="EPO198" s="317"/>
      <c r="EPP198" s="381"/>
      <c r="EPQ198" s="381"/>
      <c r="EPR198" s="381"/>
      <c r="EPS198" s="318"/>
      <c r="EPT198" s="318"/>
      <c r="EPU198" s="318"/>
      <c r="EPV198" s="381"/>
      <c r="EPW198" s="318"/>
      <c r="EPX198" s="318"/>
      <c r="EPY198" s="318"/>
      <c r="EPZ198" s="318"/>
      <c r="EQA198" s="381"/>
      <c r="EQB198" s="316"/>
      <c r="EQC198" s="316"/>
      <c r="EQD198" s="316"/>
      <c r="EQE198" s="317"/>
      <c r="EQF198" s="381"/>
      <c r="EQG198" s="381"/>
      <c r="EQH198" s="381"/>
      <c r="EQI198" s="318"/>
      <c r="EQJ198" s="318"/>
      <c r="EQK198" s="318"/>
      <c r="EQL198" s="381"/>
      <c r="EQM198" s="318"/>
      <c r="EQN198" s="318"/>
      <c r="EQO198" s="318"/>
      <c r="EQP198" s="318"/>
      <c r="EQQ198" s="381"/>
      <c r="EQR198" s="316"/>
      <c r="EQS198" s="316"/>
      <c r="EQT198" s="316"/>
      <c r="EQU198" s="317"/>
      <c r="EQV198" s="381"/>
      <c r="EQW198" s="381"/>
      <c r="EQX198" s="381"/>
      <c r="EQY198" s="318"/>
      <c r="EQZ198" s="318"/>
      <c r="ERA198" s="318"/>
      <c r="ERB198" s="381"/>
      <c r="ERC198" s="318"/>
      <c r="ERD198" s="318"/>
      <c r="ERE198" s="318"/>
      <c r="ERF198" s="318"/>
      <c r="ERG198" s="381"/>
      <c r="ERH198" s="316"/>
      <c r="ERI198" s="316"/>
      <c r="ERJ198" s="316"/>
      <c r="ERK198" s="317"/>
      <c r="ERL198" s="381"/>
      <c r="ERM198" s="381"/>
      <c r="ERN198" s="381"/>
      <c r="ERO198" s="318"/>
      <c r="ERP198" s="318"/>
      <c r="ERQ198" s="318"/>
      <c r="ERR198" s="381"/>
      <c r="ERS198" s="318"/>
      <c r="ERT198" s="318"/>
      <c r="ERU198" s="318"/>
      <c r="ERV198" s="318"/>
      <c r="ERW198" s="381"/>
      <c r="ERX198" s="316"/>
      <c r="ERY198" s="316"/>
      <c r="ERZ198" s="316"/>
      <c r="ESA198" s="317"/>
      <c r="ESB198" s="381"/>
      <c r="ESC198" s="381"/>
      <c r="ESD198" s="381"/>
      <c r="ESE198" s="318"/>
      <c r="ESF198" s="318"/>
      <c r="ESG198" s="318"/>
      <c r="ESH198" s="381"/>
      <c r="ESI198" s="318"/>
      <c r="ESJ198" s="318"/>
      <c r="ESK198" s="318"/>
      <c r="ESL198" s="318"/>
      <c r="ESM198" s="381"/>
      <c r="ESN198" s="316"/>
      <c r="ESO198" s="316"/>
      <c r="ESP198" s="316"/>
      <c r="ESQ198" s="317"/>
      <c r="ESR198" s="381"/>
      <c r="ESS198" s="381"/>
      <c r="EST198" s="381"/>
      <c r="ESU198" s="318"/>
      <c r="ESV198" s="318"/>
      <c r="ESW198" s="318"/>
      <c r="ESX198" s="381"/>
      <c r="ESY198" s="318"/>
      <c r="ESZ198" s="318"/>
      <c r="ETA198" s="318"/>
      <c r="ETB198" s="318"/>
      <c r="ETC198" s="381"/>
      <c r="ETD198" s="316"/>
      <c r="ETE198" s="316"/>
      <c r="ETF198" s="316"/>
      <c r="ETG198" s="317"/>
      <c r="ETH198" s="381"/>
      <c r="ETI198" s="381"/>
      <c r="ETJ198" s="381"/>
      <c r="ETK198" s="318"/>
      <c r="ETL198" s="318"/>
      <c r="ETM198" s="318"/>
      <c r="ETN198" s="381"/>
      <c r="ETO198" s="318"/>
      <c r="ETP198" s="318"/>
      <c r="ETQ198" s="318"/>
      <c r="ETR198" s="318"/>
      <c r="ETS198" s="381"/>
      <c r="ETT198" s="316"/>
      <c r="ETU198" s="316"/>
      <c r="ETV198" s="316"/>
      <c r="ETW198" s="317"/>
      <c r="ETX198" s="381"/>
      <c r="ETY198" s="381"/>
      <c r="ETZ198" s="381"/>
      <c r="EUA198" s="318"/>
      <c r="EUB198" s="318"/>
      <c r="EUC198" s="318"/>
      <c r="EUD198" s="381"/>
      <c r="EUE198" s="318"/>
      <c r="EUF198" s="318"/>
      <c r="EUG198" s="318"/>
      <c r="EUH198" s="318"/>
      <c r="EUI198" s="381"/>
      <c r="EUJ198" s="316"/>
      <c r="EUK198" s="316"/>
      <c r="EUL198" s="316"/>
      <c r="EUM198" s="317"/>
      <c r="EUN198" s="381"/>
      <c r="EUO198" s="381"/>
      <c r="EUP198" s="381"/>
      <c r="EUQ198" s="318"/>
      <c r="EUR198" s="318"/>
      <c r="EUS198" s="318"/>
      <c r="EUT198" s="381"/>
      <c r="EUU198" s="318"/>
      <c r="EUV198" s="318"/>
      <c r="EUW198" s="318"/>
      <c r="EUX198" s="318"/>
      <c r="EUY198" s="381"/>
      <c r="EUZ198" s="316"/>
      <c r="EVA198" s="316"/>
      <c r="EVB198" s="316"/>
      <c r="EVC198" s="317"/>
      <c r="EVD198" s="381"/>
      <c r="EVE198" s="381"/>
      <c r="EVF198" s="381"/>
      <c r="EVG198" s="318"/>
      <c r="EVH198" s="318"/>
      <c r="EVI198" s="318"/>
      <c r="EVJ198" s="381"/>
      <c r="EVK198" s="318"/>
      <c r="EVL198" s="318"/>
      <c r="EVM198" s="318"/>
      <c r="EVN198" s="318"/>
      <c r="EVO198" s="381"/>
      <c r="EVP198" s="316"/>
      <c r="EVQ198" s="316"/>
      <c r="EVR198" s="316"/>
      <c r="EVS198" s="317"/>
      <c r="EVT198" s="381"/>
      <c r="EVU198" s="381"/>
      <c r="EVV198" s="381"/>
      <c r="EVW198" s="318"/>
      <c r="EVX198" s="318"/>
      <c r="EVY198" s="318"/>
      <c r="EVZ198" s="381"/>
      <c r="EWA198" s="318"/>
      <c r="EWB198" s="318"/>
      <c r="EWC198" s="318"/>
      <c r="EWD198" s="318"/>
      <c r="EWE198" s="381"/>
      <c r="EWF198" s="316"/>
      <c r="EWG198" s="316"/>
      <c r="EWH198" s="316"/>
      <c r="EWI198" s="317"/>
      <c r="EWJ198" s="381"/>
      <c r="EWK198" s="381"/>
      <c r="EWL198" s="381"/>
      <c r="EWM198" s="318"/>
      <c r="EWN198" s="318"/>
      <c r="EWO198" s="318"/>
      <c r="EWP198" s="381"/>
      <c r="EWQ198" s="318"/>
      <c r="EWR198" s="318"/>
      <c r="EWS198" s="318"/>
      <c r="EWT198" s="318"/>
      <c r="EWU198" s="381"/>
      <c r="EWV198" s="316"/>
      <c r="EWW198" s="316"/>
      <c r="EWX198" s="316"/>
      <c r="EWY198" s="317"/>
      <c r="EWZ198" s="381"/>
      <c r="EXA198" s="381"/>
      <c r="EXB198" s="381"/>
      <c r="EXC198" s="318"/>
      <c r="EXD198" s="318"/>
      <c r="EXE198" s="318"/>
      <c r="EXF198" s="381"/>
      <c r="EXG198" s="318"/>
      <c r="EXH198" s="318"/>
      <c r="EXI198" s="318"/>
      <c r="EXJ198" s="318"/>
      <c r="EXK198" s="381"/>
      <c r="EXL198" s="316"/>
      <c r="EXM198" s="316"/>
      <c r="EXN198" s="316"/>
      <c r="EXO198" s="317"/>
      <c r="EXP198" s="381"/>
      <c r="EXQ198" s="381"/>
      <c r="EXR198" s="381"/>
      <c r="EXS198" s="318"/>
      <c r="EXT198" s="318"/>
      <c r="EXU198" s="318"/>
      <c r="EXV198" s="381"/>
      <c r="EXW198" s="318"/>
      <c r="EXX198" s="318"/>
      <c r="EXY198" s="318"/>
      <c r="EXZ198" s="318"/>
      <c r="EYA198" s="381"/>
      <c r="EYB198" s="316"/>
      <c r="EYC198" s="316"/>
      <c r="EYD198" s="316"/>
      <c r="EYE198" s="317"/>
      <c r="EYF198" s="381"/>
      <c r="EYG198" s="381"/>
      <c r="EYH198" s="381"/>
      <c r="EYI198" s="318"/>
      <c r="EYJ198" s="318"/>
      <c r="EYK198" s="318"/>
      <c r="EYL198" s="381"/>
      <c r="EYM198" s="318"/>
      <c r="EYN198" s="318"/>
      <c r="EYO198" s="318"/>
      <c r="EYP198" s="318"/>
      <c r="EYQ198" s="381"/>
      <c r="EYR198" s="316"/>
      <c r="EYS198" s="316"/>
      <c r="EYT198" s="316"/>
      <c r="EYU198" s="317"/>
      <c r="EYV198" s="381"/>
      <c r="EYW198" s="381"/>
      <c r="EYX198" s="381"/>
      <c r="EYY198" s="318"/>
      <c r="EYZ198" s="318"/>
      <c r="EZA198" s="318"/>
      <c r="EZB198" s="381"/>
      <c r="EZC198" s="318"/>
      <c r="EZD198" s="318"/>
      <c r="EZE198" s="318"/>
      <c r="EZF198" s="318"/>
      <c r="EZG198" s="381"/>
      <c r="EZH198" s="316"/>
      <c r="EZI198" s="316"/>
      <c r="EZJ198" s="316"/>
      <c r="EZK198" s="317"/>
      <c r="EZL198" s="381"/>
      <c r="EZM198" s="381"/>
      <c r="EZN198" s="381"/>
      <c r="EZO198" s="318"/>
      <c r="EZP198" s="318"/>
      <c r="EZQ198" s="318"/>
      <c r="EZR198" s="381"/>
      <c r="EZS198" s="318"/>
      <c r="EZT198" s="318"/>
      <c r="EZU198" s="318"/>
      <c r="EZV198" s="318"/>
      <c r="EZW198" s="381"/>
      <c r="EZX198" s="316"/>
      <c r="EZY198" s="316"/>
      <c r="EZZ198" s="316"/>
      <c r="FAA198" s="317"/>
      <c r="FAB198" s="381"/>
      <c r="FAC198" s="381"/>
      <c r="FAD198" s="381"/>
      <c r="FAE198" s="318"/>
      <c r="FAF198" s="318"/>
      <c r="FAG198" s="318"/>
      <c r="FAH198" s="381"/>
      <c r="FAI198" s="318"/>
      <c r="FAJ198" s="318"/>
      <c r="FAK198" s="318"/>
      <c r="FAL198" s="318"/>
      <c r="FAM198" s="381"/>
      <c r="FAN198" s="316"/>
      <c r="FAO198" s="316"/>
      <c r="FAP198" s="316"/>
      <c r="FAQ198" s="317"/>
      <c r="FAR198" s="381"/>
      <c r="FAS198" s="381"/>
      <c r="FAT198" s="381"/>
      <c r="FAU198" s="318"/>
      <c r="FAV198" s="318"/>
      <c r="FAW198" s="318"/>
      <c r="FAX198" s="381"/>
      <c r="FAY198" s="318"/>
      <c r="FAZ198" s="318"/>
      <c r="FBA198" s="318"/>
      <c r="FBB198" s="318"/>
      <c r="FBC198" s="381"/>
      <c r="FBD198" s="316"/>
      <c r="FBE198" s="316"/>
      <c r="FBF198" s="316"/>
      <c r="FBG198" s="317"/>
      <c r="FBH198" s="381"/>
      <c r="FBI198" s="381"/>
      <c r="FBJ198" s="381"/>
      <c r="FBK198" s="318"/>
      <c r="FBL198" s="318"/>
      <c r="FBM198" s="318"/>
      <c r="FBN198" s="381"/>
      <c r="FBO198" s="318"/>
      <c r="FBP198" s="318"/>
      <c r="FBQ198" s="318"/>
      <c r="FBR198" s="318"/>
      <c r="FBS198" s="381"/>
      <c r="FBT198" s="316"/>
      <c r="FBU198" s="316"/>
      <c r="FBV198" s="316"/>
      <c r="FBW198" s="317"/>
      <c r="FBX198" s="381"/>
      <c r="FBY198" s="381"/>
      <c r="FBZ198" s="381"/>
      <c r="FCA198" s="318"/>
      <c r="FCB198" s="318"/>
      <c r="FCC198" s="318"/>
      <c r="FCD198" s="381"/>
      <c r="FCE198" s="318"/>
      <c r="FCF198" s="318"/>
      <c r="FCG198" s="318"/>
      <c r="FCH198" s="318"/>
      <c r="FCI198" s="381"/>
      <c r="FCJ198" s="316"/>
      <c r="FCK198" s="316"/>
      <c r="FCL198" s="316"/>
      <c r="FCM198" s="317"/>
      <c r="FCN198" s="381"/>
      <c r="FCO198" s="381"/>
      <c r="FCP198" s="381"/>
      <c r="FCQ198" s="318"/>
      <c r="FCR198" s="318"/>
      <c r="FCS198" s="318"/>
      <c r="FCT198" s="381"/>
      <c r="FCU198" s="318"/>
      <c r="FCV198" s="318"/>
      <c r="FCW198" s="318"/>
      <c r="FCX198" s="318"/>
      <c r="FCY198" s="381"/>
      <c r="FCZ198" s="316"/>
      <c r="FDA198" s="316"/>
      <c r="FDB198" s="316"/>
      <c r="FDC198" s="317"/>
      <c r="FDD198" s="381"/>
      <c r="FDE198" s="381"/>
      <c r="FDF198" s="381"/>
      <c r="FDG198" s="318"/>
      <c r="FDH198" s="318"/>
      <c r="FDI198" s="318"/>
      <c r="FDJ198" s="381"/>
      <c r="FDK198" s="318"/>
      <c r="FDL198" s="318"/>
      <c r="FDM198" s="318"/>
      <c r="FDN198" s="318"/>
      <c r="FDO198" s="381"/>
      <c r="FDP198" s="316"/>
      <c r="FDQ198" s="316"/>
      <c r="FDR198" s="316"/>
      <c r="FDS198" s="317"/>
      <c r="FDT198" s="381"/>
      <c r="FDU198" s="381"/>
      <c r="FDV198" s="381"/>
      <c r="FDW198" s="318"/>
      <c r="FDX198" s="318"/>
      <c r="FDY198" s="318"/>
      <c r="FDZ198" s="381"/>
      <c r="FEA198" s="318"/>
      <c r="FEB198" s="318"/>
      <c r="FEC198" s="318"/>
      <c r="FED198" s="318"/>
      <c r="FEE198" s="381"/>
      <c r="FEF198" s="316"/>
      <c r="FEG198" s="316"/>
      <c r="FEH198" s="316"/>
      <c r="FEI198" s="317"/>
      <c r="FEJ198" s="381"/>
      <c r="FEK198" s="381"/>
      <c r="FEL198" s="381"/>
      <c r="FEM198" s="318"/>
      <c r="FEN198" s="318"/>
      <c r="FEO198" s="318"/>
      <c r="FEP198" s="381"/>
      <c r="FEQ198" s="318"/>
      <c r="FER198" s="318"/>
      <c r="FES198" s="318"/>
      <c r="FET198" s="318"/>
      <c r="FEU198" s="381"/>
      <c r="FEV198" s="316"/>
      <c r="FEW198" s="316"/>
      <c r="FEX198" s="316"/>
      <c r="FEY198" s="317"/>
      <c r="FEZ198" s="381"/>
      <c r="FFA198" s="381"/>
      <c r="FFB198" s="381"/>
      <c r="FFC198" s="318"/>
      <c r="FFD198" s="318"/>
      <c r="FFE198" s="318"/>
      <c r="FFF198" s="381"/>
      <c r="FFG198" s="318"/>
      <c r="FFH198" s="318"/>
      <c r="FFI198" s="318"/>
      <c r="FFJ198" s="318"/>
      <c r="FFK198" s="381"/>
      <c r="FFL198" s="316"/>
      <c r="FFM198" s="316"/>
      <c r="FFN198" s="316"/>
      <c r="FFO198" s="317"/>
      <c r="FFP198" s="381"/>
      <c r="FFQ198" s="381"/>
      <c r="FFR198" s="381"/>
      <c r="FFS198" s="318"/>
      <c r="FFT198" s="318"/>
      <c r="FFU198" s="318"/>
      <c r="FFV198" s="381"/>
      <c r="FFW198" s="318"/>
      <c r="FFX198" s="318"/>
      <c r="FFY198" s="318"/>
      <c r="FFZ198" s="318"/>
      <c r="FGA198" s="381"/>
      <c r="FGB198" s="316"/>
      <c r="FGC198" s="316"/>
      <c r="FGD198" s="316"/>
      <c r="FGE198" s="317"/>
      <c r="FGF198" s="381"/>
      <c r="FGG198" s="381"/>
      <c r="FGH198" s="381"/>
      <c r="FGI198" s="318"/>
      <c r="FGJ198" s="318"/>
      <c r="FGK198" s="318"/>
      <c r="FGL198" s="381"/>
      <c r="FGM198" s="318"/>
      <c r="FGN198" s="318"/>
      <c r="FGO198" s="318"/>
      <c r="FGP198" s="318"/>
      <c r="FGQ198" s="381"/>
      <c r="FGR198" s="316"/>
      <c r="FGS198" s="316"/>
      <c r="FGT198" s="316"/>
      <c r="FGU198" s="317"/>
      <c r="FGV198" s="381"/>
      <c r="FGW198" s="381"/>
      <c r="FGX198" s="381"/>
      <c r="FGY198" s="318"/>
      <c r="FGZ198" s="318"/>
      <c r="FHA198" s="318"/>
      <c r="FHB198" s="381"/>
      <c r="FHC198" s="318"/>
      <c r="FHD198" s="318"/>
      <c r="FHE198" s="318"/>
      <c r="FHF198" s="318"/>
      <c r="FHG198" s="381"/>
      <c r="FHH198" s="316"/>
      <c r="FHI198" s="316"/>
      <c r="FHJ198" s="316"/>
      <c r="FHK198" s="317"/>
      <c r="FHL198" s="381"/>
      <c r="FHM198" s="381"/>
      <c r="FHN198" s="381"/>
      <c r="FHO198" s="318"/>
      <c r="FHP198" s="318"/>
      <c r="FHQ198" s="318"/>
      <c r="FHR198" s="381"/>
      <c r="FHS198" s="318"/>
      <c r="FHT198" s="318"/>
      <c r="FHU198" s="318"/>
      <c r="FHV198" s="318"/>
      <c r="FHW198" s="381"/>
      <c r="FHX198" s="316"/>
      <c r="FHY198" s="316"/>
      <c r="FHZ198" s="316"/>
      <c r="FIA198" s="317"/>
      <c r="FIB198" s="381"/>
      <c r="FIC198" s="381"/>
      <c r="FID198" s="381"/>
      <c r="FIE198" s="318"/>
      <c r="FIF198" s="318"/>
      <c r="FIG198" s="318"/>
      <c r="FIH198" s="381"/>
      <c r="FII198" s="318"/>
      <c r="FIJ198" s="318"/>
      <c r="FIK198" s="318"/>
      <c r="FIL198" s="318"/>
      <c r="FIM198" s="381"/>
      <c r="FIN198" s="316"/>
      <c r="FIO198" s="316"/>
      <c r="FIP198" s="316"/>
      <c r="FIQ198" s="317"/>
      <c r="FIR198" s="381"/>
      <c r="FIS198" s="381"/>
      <c r="FIT198" s="381"/>
      <c r="FIU198" s="318"/>
      <c r="FIV198" s="318"/>
      <c r="FIW198" s="318"/>
      <c r="FIX198" s="381"/>
      <c r="FIY198" s="318"/>
      <c r="FIZ198" s="318"/>
      <c r="FJA198" s="318"/>
      <c r="FJB198" s="318"/>
      <c r="FJC198" s="381"/>
      <c r="FJD198" s="316"/>
      <c r="FJE198" s="316"/>
      <c r="FJF198" s="316"/>
      <c r="FJG198" s="317"/>
      <c r="FJH198" s="381"/>
      <c r="FJI198" s="381"/>
      <c r="FJJ198" s="381"/>
      <c r="FJK198" s="318"/>
      <c r="FJL198" s="318"/>
      <c r="FJM198" s="318"/>
      <c r="FJN198" s="381"/>
      <c r="FJO198" s="318"/>
      <c r="FJP198" s="318"/>
      <c r="FJQ198" s="318"/>
      <c r="FJR198" s="318"/>
      <c r="FJS198" s="381"/>
      <c r="FJT198" s="316"/>
      <c r="FJU198" s="316"/>
      <c r="FJV198" s="316"/>
      <c r="FJW198" s="317"/>
      <c r="FJX198" s="381"/>
      <c r="FJY198" s="381"/>
      <c r="FJZ198" s="381"/>
      <c r="FKA198" s="318"/>
      <c r="FKB198" s="318"/>
      <c r="FKC198" s="318"/>
      <c r="FKD198" s="381"/>
      <c r="FKE198" s="318"/>
      <c r="FKF198" s="318"/>
      <c r="FKG198" s="318"/>
      <c r="FKH198" s="318"/>
      <c r="FKI198" s="381"/>
      <c r="FKJ198" s="316"/>
      <c r="FKK198" s="316"/>
      <c r="FKL198" s="316"/>
      <c r="FKM198" s="317"/>
      <c r="FKN198" s="381"/>
      <c r="FKO198" s="381"/>
      <c r="FKP198" s="381"/>
      <c r="FKQ198" s="318"/>
      <c r="FKR198" s="318"/>
      <c r="FKS198" s="318"/>
      <c r="FKT198" s="381"/>
      <c r="FKU198" s="318"/>
      <c r="FKV198" s="318"/>
      <c r="FKW198" s="318"/>
      <c r="FKX198" s="318"/>
      <c r="FKY198" s="381"/>
      <c r="FKZ198" s="316"/>
      <c r="FLA198" s="316"/>
      <c r="FLB198" s="316"/>
      <c r="FLC198" s="317"/>
      <c r="FLD198" s="381"/>
      <c r="FLE198" s="381"/>
      <c r="FLF198" s="381"/>
      <c r="FLG198" s="318"/>
      <c r="FLH198" s="318"/>
      <c r="FLI198" s="318"/>
      <c r="FLJ198" s="381"/>
      <c r="FLK198" s="318"/>
      <c r="FLL198" s="318"/>
      <c r="FLM198" s="318"/>
      <c r="FLN198" s="318"/>
      <c r="FLO198" s="381"/>
      <c r="FLP198" s="316"/>
      <c r="FLQ198" s="316"/>
      <c r="FLR198" s="316"/>
      <c r="FLS198" s="317"/>
      <c r="FLT198" s="381"/>
      <c r="FLU198" s="381"/>
      <c r="FLV198" s="381"/>
      <c r="FLW198" s="318"/>
      <c r="FLX198" s="318"/>
      <c r="FLY198" s="318"/>
      <c r="FLZ198" s="381"/>
      <c r="FMA198" s="318"/>
      <c r="FMB198" s="318"/>
      <c r="FMC198" s="318"/>
      <c r="FMD198" s="318"/>
      <c r="FME198" s="381"/>
      <c r="FMF198" s="316"/>
      <c r="FMG198" s="316"/>
      <c r="FMH198" s="316"/>
      <c r="FMI198" s="317"/>
      <c r="FMJ198" s="381"/>
      <c r="FMK198" s="381"/>
      <c r="FML198" s="381"/>
      <c r="FMM198" s="318"/>
      <c r="FMN198" s="318"/>
      <c r="FMO198" s="318"/>
      <c r="FMP198" s="381"/>
      <c r="FMQ198" s="318"/>
      <c r="FMR198" s="318"/>
      <c r="FMS198" s="318"/>
      <c r="FMT198" s="318"/>
      <c r="FMU198" s="381"/>
      <c r="FMV198" s="316"/>
      <c r="FMW198" s="316"/>
      <c r="FMX198" s="316"/>
      <c r="FMY198" s="317"/>
      <c r="FMZ198" s="381"/>
      <c r="FNA198" s="381"/>
      <c r="FNB198" s="381"/>
      <c r="FNC198" s="318"/>
      <c r="FND198" s="318"/>
      <c r="FNE198" s="318"/>
      <c r="FNF198" s="381"/>
      <c r="FNG198" s="318"/>
      <c r="FNH198" s="318"/>
      <c r="FNI198" s="318"/>
      <c r="FNJ198" s="318"/>
      <c r="FNK198" s="381"/>
      <c r="FNL198" s="316"/>
      <c r="FNM198" s="316"/>
      <c r="FNN198" s="316"/>
      <c r="FNO198" s="317"/>
      <c r="FNP198" s="381"/>
      <c r="FNQ198" s="381"/>
      <c r="FNR198" s="381"/>
      <c r="FNS198" s="318"/>
      <c r="FNT198" s="318"/>
      <c r="FNU198" s="318"/>
      <c r="FNV198" s="381"/>
      <c r="FNW198" s="318"/>
      <c r="FNX198" s="318"/>
      <c r="FNY198" s="318"/>
      <c r="FNZ198" s="318"/>
      <c r="FOA198" s="381"/>
      <c r="FOB198" s="316"/>
      <c r="FOC198" s="316"/>
      <c r="FOD198" s="316"/>
      <c r="FOE198" s="317"/>
      <c r="FOF198" s="381"/>
      <c r="FOG198" s="381"/>
      <c r="FOH198" s="381"/>
      <c r="FOI198" s="318"/>
      <c r="FOJ198" s="318"/>
      <c r="FOK198" s="318"/>
      <c r="FOL198" s="381"/>
      <c r="FOM198" s="318"/>
      <c r="FON198" s="318"/>
      <c r="FOO198" s="318"/>
      <c r="FOP198" s="318"/>
      <c r="FOQ198" s="381"/>
      <c r="FOR198" s="316"/>
      <c r="FOS198" s="316"/>
      <c r="FOT198" s="316"/>
      <c r="FOU198" s="317"/>
      <c r="FOV198" s="381"/>
      <c r="FOW198" s="381"/>
      <c r="FOX198" s="381"/>
      <c r="FOY198" s="318"/>
      <c r="FOZ198" s="318"/>
      <c r="FPA198" s="318"/>
      <c r="FPB198" s="381"/>
      <c r="FPC198" s="318"/>
      <c r="FPD198" s="318"/>
      <c r="FPE198" s="318"/>
      <c r="FPF198" s="318"/>
      <c r="FPG198" s="381"/>
      <c r="FPH198" s="316"/>
      <c r="FPI198" s="316"/>
      <c r="FPJ198" s="316"/>
      <c r="FPK198" s="317"/>
      <c r="FPL198" s="381"/>
      <c r="FPM198" s="381"/>
      <c r="FPN198" s="381"/>
      <c r="FPO198" s="318"/>
      <c r="FPP198" s="318"/>
      <c r="FPQ198" s="318"/>
      <c r="FPR198" s="381"/>
      <c r="FPS198" s="318"/>
      <c r="FPT198" s="318"/>
      <c r="FPU198" s="318"/>
      <c r="FPV198" s="318"/>
      <c r="FPW198" s="381"/>
      <c r="FPX198" s="316"/>
      <c r="FPY198" s="316"/>
      <c r="FPZ198" s="316"/>
      <c r="FQA198" s="317"/>
      <c r="FQB198" s="381"/>
      <c r="FQC198" s="381"/>
      <c r="FQD198" s="381"/>
      <c r="FQE198" s="318"/>
      <c r="FQF198" s="318"/>
      <c r="FQG198" s="318"/>
      <c r="FQH198" s="381"/>
      <c r="FQI198" s="318"/>
      <c r="FQJ198" s="318"/>
      <c r="FQK198" s="318"/>
      <c r="FQL198" s="318"/>
      <c r="FQM198" s="381"/>
      <c r="FQN198" s="316"/>
      <c r="FQO198" s="316"/>
      <c r="FQP198" s="316"/>
      <c r="FQQ198" s="317"/>
      <c r="FQR198" s="381"/>
      <c r="FQS198" s="381"/>
      <c r="FQT198" s="381"/>
      <c r="FQU198" s="318"/>
      <c r="FQV198" s="318"/>
      <c r="FQW198" s="318"/>
      <c r="FQX198" s="381"/>
      <c r="FQY198" s="318"/>
      <c r="FQZ198" s="318"/>
      <c r="FRA198" s="318"/>
      <c r="FRB198" s="318"/>
      <c r="FRC198" s="381"/>
      <c r="FRD198" s="316"/>
      <c r="FRE198" s="316"/>
      <c r="FRF198" s="316"/>
      <c r="FRG198" s="317"/>
      <c r="FRH198" s="381"/>
      <c r="FRI198" s="381"/>
      <c r="FRJ198" s="381"/>
      <c r="FRK198" s="318"/>
      <c r="FRL198" s="318"/>
      <c r="FRM198" s="318"/>
      <c r="FRN198" s="381"/>
      <c r="FRO198" s="318"/>
      <c r="FRP198" s="318"/>
      <c r="FRQ198" s="318"/>
      <c r="FRR198" s="318"/>
      <c r="FRS198" s="381"/>
      <c r="FRT198" s="316"/>
      <c r="FRU198" s="316"/>
      <c r="FRV198" s="316"/>
      <c r="FRW198" s="317"/>
      <c r="FRX198" s="381"/>
      <c r="FRY198" s="381"/>
      <c r="FRZ198" s="381"/>
      <c r="FSA198" s="318"/>
      <c r="FSB198" s="318"/>
      <c r="FSC198" s="318"/>
      <c r="FSD198" s="381"/>
      <c r="FSE198" s="318"/>
      <c r="FSF198" s="318"/>
      <c r="FSG198" s="318"/>
      <c r="FSH198" s="318"/>
      <c r="FSI198" s="381"/>
      <c r="FSJ198" s="316"/>
      <c r="FSK198" s="316"/>
      <c r="FSL198" s="316"/>
      <c r="FSM198" s="317"/>
      <c r="FSN198" s="381"/>
      <c r="FSO198" s="381"/>
      <c r="FSP198" s="381"/>
      <c r="FSQ198" s="318"/>
      <c r="FSR198" s="318"/>
      <c r="FSS198" s="318"/>
      <c r="FST198" s="381"/>
      <c r="FSU198" s="318"/>
      <c r="FSV198" s="318"/>
      <c r="FSW198" s="318"/>
      <c r="FSX198" s="318"/>
      <c r="FSY198" s="381"/>
      <c r="FSZ198" s="316"/>
      <c r="FTA198" s="316"/>
      <c r="FTB198" s="316"/>
      <c r="FTC198" s="317"/>
      <c r="FTD198" s="381"/>
      <c r="FTE198" s="381"/>
      <c r="FTF198" s="381"/>
      <c r="FTG198" s="318"/>
      <c r="FTH198" s="318"/>
      <c r="FTI198" s="318"/>
      <c r="FTJ198" s="381"/>
      <c r="FTK198" s="318"/>
      <c r="FTL198" s="318"/>
      <c r="FTM198" s="318"/>
      <c r="FTN198" s="318"/>
      <c r="FTO198" s="381"/>
      <c r="FTP198" s="316"/>
      <c r="FTQ198" s="316"/>
      <c r="FTR198" s="316"/>
      <c r="FTS198" s="317"/>
      <c r="FTT198" s="381"/>
      <c r="FTU198" s="381"/>
      <c r="FTV198" s="381"/>
      <c r="FTW198" s="318"/>
      <c r="FTX198" s="318"/>
      <c r="FTY198" s="318"/>
      <c r="FTZ198" s="381"/>
      <c r="FUA198" s="318"/>
      <c r="FUB198" s="318"/>
      <c r="FUC198" s="318"/>
      <c r="FUD198" s="318"/>
      <c r="FUE198" s="381"/>
      <c r="FUF198" s="316"/>
      <c r="FUG198" s="316"/>
      <c r="FUH198" s="316"/>
      <c r="FUI198" s="317"/>
      <c r="FUJ198" s="381"/>
      <c r="FUK198" s="381"/>
      <c r="FUL198" s="381"/>
      <c r="FUM198" s="318"/>
      <c r="FUN198" s="318"/>
      <c r="FUO198" s="318"/>
      <c r="FUP198" s="381"/>
      <c r="FUQ198" s="318"/>
      <c r="FUR198" s="318"/>
      <c r="FUS198" s="318"/>
      <c r="FUT198" s="318"/>
      <c r="FUU198" s="381"/>
      <c r="FUV198" s="316"/>
      <c r="FUW198" s="316"/>
      <c r="FUX198" s="316"/>
      <c r="FUY198" s="317"/>
      <c r="FUZ198" s="381"/>
      <c r="FVA198" s="381"/>
      <c r="FVB198" s="381"/>
      <c r="FVC198" s="318"/>
      <c r="FVD198" s="318"/>
      <c r="FVE198" s="318"/>
      <c r="FVF198" s="381"/>
      <c r="FVG198" s="318"/>
      <c r="FVH198" s="318"/>
      <c r="FVI198" s="318"/>
      <c r="FVJ198" s="318"/>
      <c r="FVK198" s="381"/>
      <c r="FVL198" s="316"/>
      <c r="FVM198" s="316"/>
      <c r="FVN198" s="316"/>
      <c r="FVO198" s="317"/>
      <c r="FVP198" s="381"/>
      <c r="FVQ198" s="381"/>
      <c r="FVR198" s="381"/>
      <c r="FVS198" s="318"/>
      <c r="FVT198" s="318"/>
      <c r="FVU198" s="318"/>
      <c r="FVV198" s="381"/>
      <c r="FVW198" s="318"/>
      <c r="FVX198" s="318"/>
      <c r="FVY198" s="318"/>
      <c r="FVZ198" s="318"/>
      <c r="FWA198" s="381"/>
      <c r="FWB198" s="316"/>
      <c r="FWC198" s="316"/>
      <c r="FWD198" s="316"/>
      <c r="FWE198" s="317"/>
      <c r="FWF198" s="381"/>
      <c r="FWG198" s="381"/>
      <c r="FWH198" s="381"/>
      <c r="FWI198" s="318"/>
      <c r="FWJ198" s="318"/>
      <c r="FWK198" s="318"/>
      <c r="FWL198" s="381"/>
      <c r="FWM198" s="318"/>
      <c r="FWN198" s="318"/>
      <c r="FWO198" s="318"/>
      <c r="FWP198" s="318"/>
      <c r="FWQ198" s="381"/>
      <c r="FWR198" s="316"/>
      <c r="FWS198" s="316"/>
      <c r="FWT198" s="316"/>
      <c r="FWU198" s="317"/>
      <c r="FWV198" s="381"/>
      <c r="FWW198" s="381"/>
      <c r="FWX198" s="381"/>
      <c r="FWY198" s="318"/>
      <c r="FWZ198" s="318"/>
      <c r="FXA198" s="318"/>
      <c r="FXB198" s="381"/>
      <c r="FXC198" s="318"/>
      <c r="FXD198" s="318"/>
      <c r="FXE198" s="318"/>
      <c r="FXF198" s="318"/>
      <c r="FXG198" s="381"/>
      <c r="FXH198" s="316"/>
      <c r="FXI198" s="316"/>
      <c r="FXJ198" s="316"/>
      <c r="FXK198" s="317"/>
      <c r="FXL198" s="381"/>
      <c r="FXM198" s="381"/>
      <c r="FXN198" s="381"/>
      <c r="FXO198" s="318"/>
      <c r="FXP198" s="318"/>
      <c r="FXQ198" s="318"/>
      <c r="FXR198" s="381"/>
      <c r="FXS198" s="318"/>
      <c r="FXT198" s="318"/>
      <c r="FXU198" s="318"/>
      <c r="FXV198" s="318"/>
      <c r="FXW198" s="381"/>
      <c r="FXX198" s="316"/>
      <c r="FXY198" s="316"/>
      <c r="FXZ198" s="316"/>
      <c r="FYA198" s="317"/>
      <c r="FYB198" s="381"/>
      <c r="FYC198" s="381"/>
      <c r="FYD198" s="381"/>
      <c r="FYE198" s="318"/>
      <c r="FYF198" s="318"/>
      <c r="FYG198" s="318"/>
      <c r="FYH198" s="381"/>
      <c r="FYI198" s="318"/>
      <c r="FYJ198" s="318"/>
      <c r="FYK198" s="318"/>
      <c r="FYL198" s="318"/>
      <c r="FYM198" s="381"/>
      <c r="FYN198" s="316"/>
      <c r="FYO198" s="316"/>
      <c r="FYP198" s="316"/>
      <c r="FYQ198" s="317"/>
      <c r="FYR198" s="381"/>
      <c r="FYS198" s="381"/>
      <c r="FYT198" s="381"/>
      <c r="FYU198" s="318"/>
      <c r="FYV198" s="318"/>
      <c r="FYW198" s="318"/>
      <c r="FYX198" s="381"/>
      <c r="FYY198" s="318"/>
      <c r="FYZ198" s="318"/>
      <c r="FZA198" s="318"/>
      <c r="FZB198" s="318"/>
      <c r="FZC198" s="381"/>
      <c r="FZD198" s="316"/>
      <c r="FZE198" s="316"/>
      <c r="FZF198" s="316"/>
      <c r="FZG198" s="317"/>
      <c r="FZH198" s="381"/>
      <c r="FZI198" s="381"/>
      <c r="FZJ198" s="381"/>
      <c r="FZK198" s="318"/>
      <c r="FZL198" s="318"/>
      <c r="FZM198" s="318"/>
      <c r="FZN198" s="381"/>
      <c r="FZO198" s="318"/>
      <c r="FZP198" s="318"/>
      <c r="FZQ198" s="318"/>
      <c r="FZR198" s="318"/>
      <c r="FZS198" s="381"/>
      <c r="FZT198" s="316"/>
      <c r="FZU198" s="316"/>
      <c r="FZV198" s="316"/>
      <c r="FZW198" s="317"/>
      <c r="FZX198" s="381"/>
      <c r="FZY198" s="381"/>
      <c r="FZZ198" s="381"/>
      <c r="GAA198" s="318"/>
      <c r="GAB198" s="318"/>
      <c r="GAC198" s="318"/>
      <c r="GAD198" s="381"/>
      <c r="GAE198" s="318"/>
      <c r="GAF198" s="318"/>
      <c r="GAG198" s="318"/>
      <c r="GAH198" s="318"/>
      <c r="GAI198" s="381"/>
      <c r="GAJ198" s="316"/>
      <c r="GAK198" s="316"/>
      <c r="GAL198" s="316"/>
      <c r="GAM198" s="317"/>
      <c r="GAN198" s="381"/>
      <c r="GAO198" s="381"/>
      <c r="GAP198" s="381"/>
      <c r="GAQ198" s="318"/>
      <c r="GAR198" s="318"/>
      <c r="GAS198" s="318"/>
      <c r="GAT198" s="381"/>
      <c r="GAU198" s="318"/>
      <c r="GAV198" s="318"/>
      <c r="GAW198" s="318"/>
      <c r="GAX198" s="318"/>
      <c r="GAY198" s="381"/>
      <c r="GAZ198" s="316"/>
      <c r="GBA198" s="316"/>
      <c r="GBB198" s="316"/>
      <c r="GBC198" s="317"/>
      <c r="GBD198" s="381"/>
      <c r="GBE198" s="381"/>
      <c r="GBF198" s="381"/>
      <c r="GBG198" s="318"/>
      <c r="GBH198" s="318"/>
      <c r="GBI198" s="318"/>
      <c r="GBJ198" s="381"/>
      <c r="GBK198" s="318"/>
      <c r="GBL198" s="318"/>
      <c r="GBM198" s="318"/>
      <c r="GBN198" s="318"/>
      <c r="GBO198" s="381"/>
      <c r="GBP198" s="316"/>
      <c r="GBQ198" s="316"/>
      <c r="GBR198" s="316"/>
      <c r="GBS198" s="317"/>
      <c r="GBT198" s="381"/>
      <c r="GBU198" s="381"/>
      <c r="GBV198" s="381"/>
      <c r="GBW198" s="318"/>
      <c r="GBX198" s="318"/>
      <c r="GBY198" s="318"/>
      <c r="GBZ198" s="381"/>
      <c r="GCA198" s="318"/>
      <c r="GCB198" s="318"/>
      <c r="GCC198" s="318"/>
      <c r="GCD198" s="318"/>
      <c r="GCE198" s="381"/>
      <c r="GCF198" s="316"/>
      <c r="GCG198" s="316"/>
      <c r="GCH198" s="316"/>
      <c r="GCI198" s="317"/>
      <c r="GCJ198" s="381"/>
      <c r="GCK198" s="381"/>
      <c r="GCL198" s="381"/>
      <c r="GCM198" s="318"/>
      <c r="GCN198" s="318"/>
      <c r="GCO198" s="318"/>
      <c r="GCP198" s="381"/>
      <c r="GCQ198" s="318"/>
      <c r="GCR198" s="318"/>
      <c r="GCS198" s="318"/>
      <c r="GCT198" s="318"/>
      <c r="GCU198" s="381"/>
      <c r="GCV198" s="316"/>
      <c r="GCW198" s="316"/>
      <c r="GCX198" s="316"/>
      <c r="GCY198" s="317"/>
      <c r="GCZ198" s="381"/>
      <c r="GDA198" s="381"/>
      <c r="GDB198" s="381"/>
      <c r="GDC198" s="318"/>
      <c r="GDD198" s="318"/>
      <c r="GDE198" s="318"/>
      <c r="GDF198" s="381"/>
      <c r="GDG198" s="318"/>
      <c r="GDH198" s="318"/>
      <c r="GDI198" s="318"/>
      <c r="GDJ198" s="318"/>
      <c r="GDK198" s="381"/>
      <c r="GDL198" s="316"/>
      <c r="GDM198" s="316"/>
      <c r="GDN198" s="316"/>
      <c r="GDO198" s="317"/>
      <c r="GDP198" s="381"/>
      <c r="GDQ198" s="381"/>
      <c r="GDR198" s="381"/>
      <c r="GDS198" s="318"/>
      <c r="GDT198" s="318"/>
      <c r="GDU198" s="318"/>
      <c r="GDV198" s="381"/>
      <c r="GDW198" s="318"/>
      <c r="GDX198" s="318"/>
      <c r="GDY198" s="318"/>
      <c r="GDZ198" s="318"/>
      <c r="GEA198" s="381"/>
      <c r="GEB198" s="316"/>
      <c r="GEC198" s="316"/>
      <c r="GED198" s="316"/>
      <c r="GEE198" s="317"/>
      <c r="GEF198" s="381"/>
      <c r="GEG198" s="381"/>
      <c r="GEH198" s="381"/>
      <c r="GEI198" s="318"/>
      <c r="GEJ198" s="318"/>
      <c r="GEK198" s="318"/>
      <c r="GEL198" s="381"/>
      <c r="GEM198" s="318"/>
      <c r="GEN198" s="318"/>
      <c r="GEO198" s="318"/>
      <c r="GEP198" s="318"/>
      <c r="GEQ198" s="381"/>
      <c r="GER198" s="316"/>
      <c r="GES198" s="316"/>
      <c r="GET198" s="316"/>
      <c r="GEU198" s="317"/>
      <c r="GEV198" s="381"/>
      <c r="GEW198" s="381"/>
      <c r="GEX198" s="381"/>
      <c r="GEY198" s="318"/>
      <c r="GEZ198" s="318"/>
      <c r="GFA198" s="318"/>
      <c r="GFB198" s="381"/>
      <c r="GFC198" s="318"/>
      <c r="GFD198" s="318"/>
      <c r="GFE198" s="318"/>
      <c r="GFF198" s="318"/>
      <c r="GFG198" s="381"/>
      <c r="GFH198" s="316"/>
      <c r="GFI198" s="316"/>
      <c r="GFJ198" s="316"/>
      <c r="GFK198" s="317"/>
      <c r="GFL198" s="381"/>
      <c r="GFM198" s="381"/>
      <c r="GFN198" s="381"/>
      <c r="GFO198" s="318"/>
      <c r="GFP198" s="318"/>
      <c r="GFQ198" s="318"/>
      <c r="GFR198" s="381"/>
      <c r="GFS198" s="318"/>
      <c r="GFT198" s="318"/>
      <c r="GFU198" s="318"/>
      <c r="GFV198" s="318"/>
      <c r="GFW198" s="381"/>
      <c r="GFX198" s="316"/>
      <c r="GFY198" s="316"/>
      <c r="GFZ198" s="316"/>
      <c r="GGA198" s="317"/>
      <c r="GGB198" s="381"/>
      <c r="GGC198" s="381"/>
      <c r="GGD198" s="381"/>
      <c r="GGE198" s="318"/>
      <c r="GGF198" s="318"/>
      <c r="GGG198" s="318"/>
      <c r="GGH198" s="381"/>
      <c r="GGI198" s="318"/>
      <c r="GGJ198" s="318"/>
      <c r="GGK198" s="318"/>
      <c r="GGL198" s="318"/>
      <c r="GGM198" s="381"/>
      <c r="GGN198" s="316"/>
      <c r="GGO198" s="316"/>
      <c r="GGP198" s="316"/>
      <c r="GGQ198" s="317"/>
      <c r="GGR198" s="381"/>
      <c r="GGS198" s="381"/>
      <c r="GGT198" s="381"/>
      <c r="GGU198" s="318"/>
      <c r="GGV198" s="318"/>
      <c r="GGW198" s="318"/>
      <c r="GGX198" s="381"/>
      <c r="GGY198" s="318"/>
      <c r="GGZ198" s="318"/>
      <c r="GHA198" s="318"/>
      <c r="GHB198" s="318"/>
      <c r="GHC198" s="381"/>
      <c r="GHD198" s="316"/>
      <c r="GHE198" s="316"/>
      <c r="GHF198" s="316"/>
      <c r="GHG198" s="317"/>
      <c r="GHH198" s="381"/>
      <c r="GHI198" s="381"/>
      <c r="GHJ198" s="381"/>
      <c r="GHK198" s="318"/>
      <c r="GHL198" s="318"/>
      <c r="GHM198" s="318"/>
      <c r="GHN198" s="381"/>
      <c r="GHO198" s="318"/>
      <c r="GHP198" s="318"/>
      <c r="GHQ198" s="318"/>
      <c r="GHR198" s="318"/>
      <c r="GHS198" s="381"/>
      <c r="GHT198" s="316"/>
      <c r="GHU198" s="316"/>
      <c r="GHV198" s="316"/>
      <c r="GHW198" s="317"/>
      <c r="GHX198" s="381"/>
      <c r="GHY198" s="381"/>
      <c r="GHZ198" s="381"/>
      <c r="GIA198" s="318"/>
      <c r="GIB198" s="318"/>
      <c r="GIC198" s="318"/>
      <c r="GID198" s="381"/>
      <c r="GIE198" s="318"/>
      <c r="GIF198" s="318"/>
      <c r="GIG198" s="318"/>
      <c r="GIH198" s="318"/>
      <c r="GII198" s="381"/>
      <c r="GIJ198" s="316"/>
      <c r="GIK198" s="316"/>
      <c r="GIL198" s="316"/>
      <c r="GIM198" s="317"/>
      <c r="GIN198" s="381"/>
      <c r="GIO198" s="381"/>
      <c r="GIP198" s="381"/>
      <c r="GIQ198" s="318"/>
      <c r="GIR198" s="318"/>
      <c r="GIS198" s="318"/>
      <c r="GIT198" s="381"/>
      <c r="GIU198" s="318"/>
      <c r="GIV198" s="318"/>
      <c r="GIW198" s="318"/>
      <c r="GIX198" s="318"/>
      <c r="GIY198" s="381"/>
      <c r="GIZ198" s="316"/>
      <c r="GJA198" s="316"/>
      <c r="GJB198" s="316"/>
      <c r="GJC198" s="317"/>
      <c r="GJD198" s="381"/>
      <c r="GJE198" s="381"/>
      <c r="GJF198" s="381"/>
      <c r="GJG198" s="318"/>
      <c r="GJH198" s="318"/>
      <c r="GJI198" s="318"/>
      <c r="GJJ198" s="381"/>
      <c r="GJK198" s="318"/>
      <c r="GJL198" s="318"/>
      <c r="GJM198" s="318"/>
      <c r="GJN198" s="318"/>
      <c r="GJO198" s="381"/>
      <c r="GJP198" s="316"/>
      <c r="GJQ198" s="316"/>
      <c r="GJR198" s="316"/>
      <c r="GJS198" s="317"/>
      <c r="GJT198" s="381"/>
      <c r="GJU198" s="381"/>
      <c r="GJV198" s="381"/>
      <c r="GJW198" s="318"/>
      <c r="GJX198" s="318"/>
      <c r="GJY198" s="318"/>
      <c r="GJZ198" s="381"/>
      <c r="GKA198" s="318"/>
      <c r="GKB198" s="318"/>
      <c r="GKC198" s="318"/>
      <c r="GKD198" s="318"/>
      <c r="GKE198" s="381"/>
      <c r="GKF198" s="316"/>
      <c r="GKG198" s="316"/>
      <c r="GKH198" s="316"/>
      <c r="GKI198" s="317"/>
      <c r="GKJ198" s="381"/>
      <c r="GKK198" s="381"/>
      <c r="GKL198" s="381"/>
      <c r="GKM198" s="318"/>
      <c r="GKN198" s="318"/>
      <c r="GKO198" s="318"/>
      <c r="GKP198" s="381"/>
      <c r="GKQ198" s="318"/>
      <c r="GKR198" s="318"/>
      <c r="GKS198" s="318"/>
      <c r="GKT198" s="318"/>
      <c r="GKU198" s="381"/>
      <c r="GKV198" s="316"/>
      <c r="GKW198" s="316"/>
      <c r="GKX198" s="316"/>
      <c r="GKY198" s="317"/>
      <c r="GKZ198" s="381"/>
      <c r="GLA198" s="381"/>
      <c r="GLB198" s="381"/>
      <c r="GLC198" s="318"/>
      <c r="GLD198" s="318"/>
      <c r="GLE198" s="318"/>
      <c r="GLF198" s="381"/>
      <c r="GLG198" s="318"/>
      <c r="GLH198" s="318"/>
      <c r="GLI198" s="318"/>
      <c r="GLJ198" s="318"/>
      <c r="GLK198" s="381"/>
      <c r="GLL198" s="316"/>
      <c r="GLM198" s="316"/>
      <c r="GLN198" s="316"/>
      <c r="GLO198" s="317"/>
      <c r="GLP198" s="381"/>
      <c r="GLQ198" s="381"/>
      <c r="GLR198" s="381"/>
      <c r="GLS198" s="318"/>
      <c r="GLT198" s="318"/>
      <c r="GLU198" s="318"/>
      <c r="GLV198" s="381"/>
      <c r="GLW198" s="318"/>
      <c r="GLX198" s="318"/>
      <c r="GLY198" s="318"/>
      <c r="GLZ198" s="318"/>
      <c r="GMA198" s="381"/>
      <c r="GMB198" s="316"/>
      <c r="GMC198" s="316"/>
      <c r="GMD198" s="316"/>
      <c r="GME198" s="317"/>
      <c r="GMF198" s="381"/>
      <c r="GMG198" s="381"/>
      <c r="GMH198" s="381"/>
      <c r="GMI198" s="318"/>
      <c r="GMJ198" s="318"/>
      <c r="GMK198" s="318"/>
      <c r="GML198" s="381"/>
      <c r="GMM198" s="318"/>
      <c r="GMN198" s="318"/>
      <c r="GMO198" s="318"/>
      <c r="GMP198" s="318"/>
      <c r="GMQ198" s="381"/>
      <c r="GMR198" s="316"/>
      <c r="GMS198" s="316"/>
      <c r="GMT198" s="316"/>
      <c r="GMU198" s="317"/>
      <c r="GMV198" s="381"/>
      <c r="GMW198" s="381"/>
      <c r="GMX198" s="381"/>
      <c r="GMY198" s="318"/>
      <c r="GMZ198" s="318"/>
      <c r="GNA198" s="318"/>
      <c r="GNB198" s="381"/>
      <c r="GNC198" s="318"/>
      <c r="GND198" s="318"/>
      <c r="GNE198" s="318"/>
      <c r="GNF198" s="318"/>
      <c r="GNG198" s="381"/>
      <c r="GNH198" s="316"/>
      <c r="GNI198" s="316"/>
      <c r="GNJ198" s="316"/>
      <c r="GNK198" s="317"/>
      <c r="GNL198" s="381"/>
      <c r="GNM198" s="381"/>
      <c r="GNN198" s="381"/>
      <c r="GNO198" s="318"/>
      <c r="GNP198" s="318"/>
      <c r="GNQ198" s="318"/>
      <c r="GNR198" s="381"/>
      <c r="GNS198" s="318"/>
      <c r="GNT198" s="318"/>
      <c r="GNU198" s="318"/>
      <c r="GNV198" s="318"/>
      <c r="GNW198" s="381"/>
      <c r="GNX198" s="316"/>
      <c r="GNY198" s="316"/>
      <c r="GNZ198" s="316"/>
      <c r="GOA198" s="317"/>
      <c r="GOB198" s="381"/>
      <c r="GOC198" s="381"/>
      <c r="GOD198" s="381"/>
      <c r="GOE198" s="318"/>
      <c r="GOF198" s="318"/>
      <c r="GOG198" s="318"/>
      <c r="GOH198" s="381"/>
      <c r="GOI198" s="318"/>
      <c r="GOJ198" s="318"/>
      <c r="GOK198" s="318"/>
      <c r="GOL198" s="318"/>
      <c r="GOM198" s="381"/>
      <c r="GON198" s="316"/>
      <c r="GOO198" s="316"/>
      <c r="GOP198" s="316"/>
      <c r="GOQ198" s="317"/>
      <c r="GOR198" s="381"/>
      <c r="GOS198" s="381"/>
      <c r="GOT198" s="381"/>
      <c r="GOU198" s="318"/>
      <c r="GOV198" s="318"/>
      <c r="GOW198" s="318"/>
      <c r="GOX198" s="381"/>
      <c r="GOY198" s="318"/>
      <c r="GOZ198" s="318"/>
      <c r="GPA198" s="318"/>
      <c r="GPB198" s="318"/>
      <c r="GPC198" s="381"/>
      <c r="GPD198" s="316"/>
      <c r="GPE198" s="316"/>
      <c r="GPF198" s="316"/>
      <c r="GPG198" s="317"/>
      <c r="GPH198" s="381"/>
      <c r="GPI198" s="381"/>
      <c r="GPJ198" s="381"/>
      <c r="GPK198" s="318"/>
      <c r="GPL198" s="318"/>
      <c r="GPM198" s="318"/>
      <c r="GPN198" s="381"/>
      <c r="GPO198" s="318"/>
      <c r="GPP198" s="318"/>
      <c r="GPQ198" s="318"/>
      <c r="GPR198" s="318"/>
      <c r="GPS198" s="381"/>
      <c r="GPT198" s="316"/>
      <c r="GPU198" s="316"/>
      <c r="GPV198" s="316"/>
      <c r="GPW198" s="317"/>
      <c r="GPX198" s="381"/>
      <c r="GPY198" s="381"/>
      <c r="GPZ198" s="381"/>
      <c r="GQA198" s="318"/>
      <c r="GQB198" s="318"/>
      <c r="GQC198" s="318"/>
      <c r="GQD198" s="381"/>
      <c r="GQE198" s="318"/>
      <c r="GQF198" s="318"/>
      <c r="GQG198" s="318"/>
      <c r="GQH198" s="318"/>
      <c r="GQI198" s="381"/>
      <c r="GQJ198" s="316"/>
      <c r="GQK198" s="316"/>
      <c r="GQL198" s="316"/>
      <c r="GQM198" s="317"/>
      <c r="GQN198" s="381"/>
      <c r="GQO198" s="381"/>
      <c r="GQP198" s="381"/>
      <c r="GQQ198" s="318"/>
      <c r="GQR198" s="318"/>
      <c r="GQS198" s="318"/>
      <c r="GQT198" s="381"/>
      <c r="GQU198" s="318"/>
      <c r="GQV198" s="318"/>
      <c r="GQW198" s="318"/>
      <c r="GQX198" s="318"/>
      <c r="GQY198" s="381"/>
      <c r="GQZ198" s="316"/>
      <c r="GRA198" s="316"/>
      <c r="GRB198" s="316"/>
      <c r="GRC198" s="317"/>
      <c r="GRD198" s="381"/>
      <c r="GRE198" s="381"/>
      <c r="GRF198" s="381"/>
      <c r="GRG198" s="318"/>
      <c r="GRH198" s="318"/>
      <c r="GRI198" s="318"/>
      <c r="GRJ198" s="381"/>
      <c r="GRK198" s="318"/>
      <c r="GRL198" s="318"/>
      <c r="GRM198" s="318"/>
      <c r="GRN198" s="318"/>
      <c r="GRO198" s="381"/>
      <c r="GRP198" s="316"/>
      <c r="GRQ198" s="316"/>
      <c r="GRR198" s="316"/>
      <c r="GRS198" s="317"/>
      <c r="GRT198" s="381"/>
      <c r="GRU198" s="381"/>
      <c r="GRV198" s="381"/>
      <c r="GRW198" s="318"/>
      <c r="GRX198" s="318"/>
      <c r="GRY198" s="318"/>
      <c r="GRZ198" s="381"/>
      <c r="GSA198" s="318"/>
      <c r="GSB198" s="318"/>
      <c r="GSC198" s="318"/>
      <c r="GSD198" s="318"/>
      <c r="GSE198" s="381"/>
      <c r="GSF198" s="316"/>
      <c r="GSG198" s="316"/>
      <c r="GSH198" s="316"/>
      <c r="GSI198" s="317"/>
      <c r="GSJ198" s="381"/>
      <c r="GSK198" s="381"/>
      <c r="GSL198" s="381"/>
      <c r="GSM198" s="318"/>
      <c r="GSN198" s="318"/>
      <c r="GSO198" s="318"/>
      <c r="GSP198" s="381"/>
      <c r="GSQ198" s="318"/>
      <c r="GSR198" s="318"/>
      <c r="GSS198" s="318"/>
      <c r="GST198" s="318"/>
      <c r="GSU198" s="381"/>
      <c r="GSV198" s="316"/>
      <c r="GSW198" s="316"/>
      <c r="GSX198" s="316"/>
      <c r="GSY198" s="317"/>
      <c r="GSZ198" s="381"/>
      <c r="GTA198" s="381"/>
      <c r="GTB198" s="381"/>
      <c r="GTC198" s="318"/>
      <c r="GTD198" s="318"/>
      <c r="GTE198" s="318"/>
      <c r="GTF198" s="381"/>
      <c r="GTG198" s="318"/>
      <c r="GTH198" s="318"/>
      <c r="GTI198" s="318"/>
      <c r="GTJ198" s="318"/>
      <c r="GTK198" s="381"/>
      <c r="GTL198" s="316"/>
      <c r="GTM198" s="316"/>
      <c r="GTN198" s="316"/>
      <c r="GTO198" s="317"/>
      <c r="GTP198" s="381"/>
      <c r="GTQ198" s="381"/>
      <c r="GTR198" s="381"/>
      <c r="GTS198" s="318"/>
      <c r="GTT198" s="318"/>
      <c r="GTU198" s="318"/>
      <c r="GTV198" s="381"/>
      <c r="GTW198" s="318"/>
      <c r="GTX198" s="318"/>
      <c r="GTY198" s="318"/>
      <c r="GTZ198" s="318"/>
      <c r="GUA198" s="381"/>
      <c r="GUB198" s="316"/>
      <c r="GUC198" s="316"/>
      <c r="GUD198" s="316"/>
      <c r="GUE198" s="317"/>
      <c r="GUF198" s="381"/>
      <c r="GUG198" s="381"/>
      <c r="GUH198" s="381"/>
      <c r="GUI198" s="318"/>
      <c r="GUJ198" s="318"/>
      <c r="GUK198" s="318"/>
      <c r="GUL198" s="381"/>
      <c r="GUM198" s="318"/>
      <c r="GUN198" s="318"/>
      <c r="GUO198" s="318"/>
      <c r="GUP198" s="318"/>
      <c r="GUQ198" s="381"/>
      <c r="GUR198" s="316"/>
      <c r="GUS198" s="316"/>
      <c r="GUT198" s="316"/>
      <c r="GUU198" s="317"/>
      <c r="GUV198" s="381"/>
      <c r="GUW198" s="381"/>
      <c r="GUX198" s="381"/>
      <c r="GUY198" s="318"/>
      <c r="GUZ198" s="318"/>
      <c r="GVA198" s="318"/>
      <c r="GVB198" s="381"/>
      <c r="GVC198" s="318"/>
      <c r="GVD198" s="318"/>
      <c r="GVE198" s="318"/>
      <c r="GVF198" s="318"/>
      <c r="GVG198" s="381"/>
      <c r="GVH198" s="316"/>
      <c r="GVI198" s="316"/>
      <c r="GVJ198" s="316"/>
      <c r="GVK198" s="317"/>
      <c r="GVL198" s="381"/>
      <c r="GVM198" s="381"/>
      <c r="GVN198" s="381"/>
      <c r="GVO198" s="318"/>
      <c r="GVP198" s="318"/>
      <c r="GVQ198" s="318"/>
      <c r="GVR198" s="381"/>
      <c r="GVS198" s="318"/>
      <c r="GVT198" s="318"/>
      <c r="GVU198" s="318"/>
      <c r="GVV198" s="318"/>
      <c r="GVW198" s="381"/>
      <c r="GVX198" s="316"/>
      <c r="GVY198" s="316"/>
      <c r="GVZ198" s="316"/>
      <c r="GWA198" s="317"/>
      <c r="GWB198" s="381"/>
      <c r="GWC198" s="381"/>
      <c r="GWD198" s="381"/>
      <c r="GWE198" s="318"/>
      <c r="GWF198" s="318"/>
      <c r="GWG198" s="318"/>
      <c r="GWH198" s="381"/>
      <c r="GWI198" s="318"/>
      <c r="GWJ198" s="318"/>
      <c r="GWK198" s="318"/>
      <c r="GWL198" s="318"/>
      <c r="GWM198" s="381"/>
      <c r="GWN198" s="316"/>
      <c r="GWO198" s="316"/>
      <c r="GWP198" s="316"/>
      <c r="GWQ198" s="317"/>
      <c r="GWR198" s="381"/>
      <c r="GWS198" s="381"/>
      <c r="GWT198" s="381"/>
      <c r="GWU198" s="318"/>
      <c r="GWV198" s="318"/>
      <c r="GWW198" s="318"/>
      <c r="GWX198" s="381"/>
      <c r="GWY198" s="318"/>
      <c r="GWZ198" s="318"/>
      <c r="GXA198" s="318"/>
      <c r="GXB198" s="318"/>
      <c r="GXC198" s="381"/>
      <c r="GXD198" s="316"/>
      <c r="GXE198" s="316"/>
      <c r="GXF198" s="316"/>
      <c r="GXG198" s="317"/>
      <c r="GXH198" s="381"/>
      <c r="GXI198" s="381"/>
      <c r="GXJ198" s="381"/>
      <c r="GXK198" s="318"/>
      <c r="GXL198" s="318"/>
      <c r="GXM198" s="318"/>
      <c r="GXN198" s="381"/>
      <c r="GXO198" s="318"/>
      <c r="GXP198" s="318"/>
      <c r="GXQ198" s="318"/>
      <c r="GXR198" s="318"/>
      <c r="GXS198" s="381"/>
      <c r="GXT198" s="316"/>
      <c r="GXU198" s="316"/>
      <c r="GXV198" s="316"/>
      <c r="GXW198" s="317"/>
      <c r="GXX198" s="381"/>
      <c r="GXY198" s="381"/>
      <c r="GXZ198" s="381"/>
      <c r="GYA198" s="318"/>
      <c r="GYB198" s="318"/>
      <c r="GYC198" s="318"/>
      <c r="GYD198" s="381"/>
      <c r="GYE198" s="318"/>
      <c r="GYF198" s="318"/>
      <c r="GYG198" s="318"/>
      <c r="GYH198" s="318"/>
      <c r="GYI198" s="381"/>
      <c r="GYJ198" s="316"/>
      <c r="GYK198" s="316"/>
      <c r="GYL198" s="316"/>
      <c r="GYM198" s="317"/>
      <c r="GYN198" s="381"/>
      <c r="GYO198" s="381"/>
      <c r="GYP198" s="381"/>
      <c r="GYQ198" s="318"/>
      <c r="GYR198" s="318"/>
      <c r="GYS198" s="318"/>
      <c r="GYT198" s="381"/>
      <c r="GYU198" s="318"/>
      <c r="GYV198" s="318"/>
      <c r="GYW198" s="318"/>
      <c r="GYX198" s="318"/>
      <c r="GYY198" s="381"/>
      <c r="GYZ198" s="316"/>
      <c r="GZA198" s="316"/>
      <c r="GZB198" s="316"/>
      <c r="GZC198" s="317"/>
      <c r="GZD198" s="381"/>
      <c r="GZE198" s="381"/>
      <c r="GZF198" s="381"/>
      <c r="GZG198" s="318"/>
      <c r="GZH198" s="318"/>
      <c r="GZI198" s="318"/>
      <c r="GZJ198" s="381"/>
      <c r="GZK198" s="318"/>
      <c r="GZL198" s="318"/>
      <c r="GZM198" s="318"/>
      <c r="GZN198" s="318"/>
      <c r="GZO198" s="381"/>
      <c r="GZP198" s="316"/>
      <c r="GZQ198" s="316"/>
      <c r="GZR198" s="316"/>
      <c r="GZS198" s="317"/>
      <c r="GZT198" s="381"/>
      <c r="GZU198" s="381"/>
      <c r="GZV198" s="381"/>
      <c r="GZW198" s="318"/>
      <c r="GZX198" s="318"/>
      <c r="GZY198" s="318"/>
      <c r="GZZ198" s="381"/>
      <c r="HAA198" s="318"/>
      <c r="HAB198" s="318"/>
      <c r="HAC198" s="318"/>
      <c r="HAD198" s="318"/>
      <c r="HAE198" s="381"/>
      <c r="HAF198" s="316"/>
      <c r="HAG198" s="316"/>
      <c r="HAH198" s="316"/>
      <c r="HAI198" s="317"/>
      <c r="HAJ198" s="381"/>
      <c r="HAK198" s="381"/>
      <c r="HAL198" s="381"/>
      <c r="HAM198" s="318"/>
      <c r="HAN198" s="318"/>
      <c r="HAO198" s="318"/>
      <c r="HAP198" s="381"/>
      <c r="HAQ198" s="318"/>
      <c r="HAR198" s="318"/>
      <c r="HAS198" s="318"/>
      <c r="HAT198" s="318"/>
      <c r="HAU198" s="381"/>
      <c r="HAV198" s="316"/>
      <c r="HAW198" s="316"/>
      <c r="HAX198" s="316"/>
      <c r="HAY198" s="317"/>
      <c r="HAZ198" s="381"/>
      <c r="HBA198" s="381"/>
      <c r="HBB198" s="381"/>
      <c r="HBC198" s="318"/>
      <c r="HBD198" s="318"/>
      <c r="HBE198" s="318"/>
      <c r="HBF198" s="381"/>
      <c r="HBG198" s="318"/>
      <c r="HBH198" s="318"/>
      <c r="HBI198" s="318"/>
      <c r="HBJ198" s="318"/>
      <c r="HBK198" s="381"/>
      <c r="HBL198" s="316"/>
      <c r="HBM198" s="316"/>
      <c r="HBN198" s="316"/>
      <c r="HBO198" s="317"/>
      <c r="HBP198" s="381"/>
      <c r="HBQ198" s="381"/>
      <c r="HBR198" s="381"/>
      <c r="HBS198" s="318"/>
      <c r="HBT198" s="318"/>
      <c r="HBU198" s="318"/>
      <c r="HBV198" s="381"/>
      <c r="HBW198" s="318"/>
      <c r="HBX198" s="318"/>
      <c r="HBY198" s="318"/>
      <c r="HBZ198" s="318"/>
      <c r="HCA198" s="381"/>
      <c r="HCB198" s="316"/>
      <c r="HCC198" s="316"/>
      <c r="HCD198" s="316"/>
      <c r="HCE198" s="317"/>
      <c r="HCF198" s="381"/>
      <c r="HCG198" s="381"/>
      <c r="HCH198" s="381"/>
      <c r="HCI198" s="318"/>
      <c r="HCJ198" s="318"/>
      <c r="HCK198" s="318"/>
      <c r="HCL198" s="381"/>
      <c r="HCM198" s="318"/>
      <c r="HCN198" s="318"/>
      <c r="HCO198" s="318"/>
      <c r="HCP198" s="318"/>
      <c r="HCQ198" s="381"/>
      <c r="HCR198" s="316"/>
      <c r="HCS198" s="316"/>
      <c r="HCT198" s="316"/>
      <c r="HCU198" s="317"/>
      <c r="HCV198" s="381"/>
      <c r="HCW198" s="381"/>
      <c r="HCX198" s="381"/>
      <c r="HCY198" s="318"/>
      <c r="HCZ198" s="318"/>
      <c r="HDA198" s="318"/>
      <c r="HDB198" s="381"/>
      <c r="HDC198" s="318"/>
      <c r="HDD198" s="318"/>
      <c r="HDE198" s="318"/>
      <c r="HDF198" s="318"/>
      <c r="HDG198" s="381"/>
      <c r="HDH198" s="316"/>
      <c r="HDI198" s="316"/>
      <c r="HDJ198" s="316"/>
      <c r="HDK198" s="317"/>
      <c r="HDL198" s="381"/>
      <c r="HDM198" s="381"/>
      <c r="HDN198" s="381"/>
      <c r="HDO198" s="318"/>
      <c r="HDP198" s="318"/>
      <c r="HDQ198" s="318"/>
      <c r="HDR198" s="381"/>
      <c r="HDS198" s="318"/>
      <c r="HDT198" s="318"/>
      <c r="HDU198" s="318"/>
      <c r="HDV198" s="318"/>
      <c r="HDW198" s="381"/>
      <c r="HDX198" s="316"/>
      <c r="HDY198" s="316"/>
      <c r="HDZ198" s="316"/>
      <c r="HEA198" s="317"/>
      <c r="HEB198" s="381"/>
      <c r="HEC198" s="381"/>
      <c r="HED198" s="381"/>
      <c r="HEE198" s="318"/>
      <c r="HEF198" s="318"/>
      <c r="HEG198" s="318"/>
      <c r="HEH198" s="381"/>
      <c r="HEI198" s="318"/>
      <c r="HEJ198" s="318"/>
      <c r="HEK198" s="318"/>
      <c r="HEL198" s="318"/>
      <c r="HEM198" s="381"/>
      <c r="HEN198" s="316"/>
      <c r="HEO198" s="316"/>
      <c r="HEP198" s="316"/>
      <c r="HEQ198" s="317"/>
      <c r="HER198" s="381"/>
      <c r="HES198" s="381"/>
      <c r="HET198" s="381"/>
      <c r="HEU198" s="318"/>
      <c r="HEV198" s="318"/>
      <c r="HEW198" s="318"/>
      <c r="HEX198" s="381"/>
      <c r="HEY198" s="318"/>
      <c r="HEZ198" s="318"/>
      <c r="HFA198" s="318"/>
      <c r="HFB198" s="318"/>
      <c r="HFC198" s="381"/>
      <c r="HFD198" s="316"/>
      <c r="HFE198" s="316"/>
      <c r="HFF198" s="316"/>
      <c r="HFG198" s="317"/>
      <c r="HFH198" s="381"/>
      <c r="HFI198" s="381"/>
      <c r="HFJ198" s="381"/>
      <c r="HFK198" s="318"/>
      <c r="HFL198" s="318"/>
      <c r="HFM198" s="318"/>
      <c r="HFN198" s="381"/>
      <c r="HFO198" s="318"/>
      <c r="HFP198" s="318"/>
      <c r="HFQ198" s="318"/>
      <c r="HFR198" s="318"/>
      <c r="HFS198" s="381"/>
      <c r="HFT198" s="316"/>
      <c r="HFU198" s="316"/>
      <c r="HFV198" s="316"/>
      <c r="HFW198" s="317"/>
      <c r="HFX198" s="381"/>
      <c r="HFY198" s="381"/>
      <c r="HFZ198" s="381"/>
      <c r="HGA198" s="318"/>
      <c r="HGB198" s="318"/>
      <c r="HGC198" s="318"/>
      <c r="HGD198" s="381"/>
      <c r="HGE198" s="318"/>
      <c r="HGF198" s="318"/>
      <c r="HGG198" s="318"/>
      <c r="HGH198" s="318"/>
      <c r="HGI198" s="381"/>
      <c r="HGJ198" s="316"/>
      <c r="HGK198" s="316"/>
      <c r="HGL198" s="316"/>
      <c r="HGM198" s="317"/>
      <c r="HGN198" s="381"/>
      <c r="HGO198" s="381"/>
      <c r="HGP198" s="381"/>
      <c r="HGQ198" s="318"/>
      <c r="HGR198" s="318"/>
      <c r="HGS198" s="318"/>
      <c r="HGT198" s="381"/>
      <c r="HGU198" s="318"/>
      <c r="HGV198" s="318"/>
      <c r="HGW198" s="318"/>
      <c r="HGX198" s="318"/>
      <c r="HGY198" s="381"/>
      <c r="HGZ198" s="316"/>
      <c r="HHA198" s="316"/>
      <c r="HHB198" s="316"/>
      <c r="HHC198" s="317"/>
      <c r="HHD198" s="381"/>
      <c r="HHE198" s="381"/>
      <c r="HHF198" s="381"/>
      <c r="HHG198" s="318"/>
      <c r="HHH198" s="318"/>
      <c r="HHI198" s="318"/>
      <c r="HHJ198" s="381"/>
      <c r="HHK198" s="318"/>
      <c r="HHL198" s="318"/>
      <c r="HHM198" s="318"/>
      <c r="HHN198" s="318"/>
      <c r="HHO198" s="381"/>
      <c r="HHP198" s="316"/>
      <c r="HHQ198" s="316"/>
      <c r="HHR198" s="316"/>
      <c r="HHS198" s="317"/>
      <c r="HHT198" s="381"/>
      <c r="HHU198" s="381"/>
      <c r="HHV198" s="381"/>
      <c r="HHW198" s="318"/>
      <c r="HHX198" s="318"/>
      <c r="HHY198" s="318"/>
      <c r="HHZ198" s="381"/>
      <c r="HIA198" s="318"/>
      <c r="HIB198" s="318"/>
      <c r="HIC198" s="318"/>
      <c r="HID198" s="318"/>
      <c r="HIE198" s="381"/>
      <c r="HIF198" s="316"/>
      <c r="HIG198" s="316"/>
      <c r="HIH198" s="316"/>
      <c r="HII198" s="317"/>
      <c r="HIJ198" s="381"/>
      <c r="HIK198" s="381"/>
      <c r="HIL198" s="381"/>
      <c r="HIM198" s="318"/>
      <c r="HIN198" s="318"/>
      <c r="HIO198" s="318"/>
      <c r="HIP198" s="381"/>
      <c r="HIQ198" s="318"/>
      <c r="HIR198" s="318"/>
      <c r="HIS198" s="318"/>
      <c r="HIT198" s="318"/>
      <c r="HIU198" s="381"/>
      <c r="HIV198" s="316"/>
      <c r="HIW198" s="316"/>
      <c r="HIX198" s="316"/>
      <c r="HIY198" s="317"/>
      <c r="HIZ198" s="381"/>
      <c r="HJA198" s="381"/>
      <c r="HJB198" s="381"/>
      <c r="HJC198" s="318"/>
      <c r="HJD198" s="318"/>
      <c r="HJE198" s="318"/>
      <c r="HJF198" s="381"/>
      <c r="HJG198" s="318"/>
      <c r="HJH198" s="318"/>
      <c r="HJI198" s="318"/>
      <c r="HJJ198" s="318"/>
      <c r="HJK198" s="381"/>
      <c r="HJL198" s="316"/>
      <c r="HJM198" s="316"/>
      <c r="HJN198" s="316"/>
      <c r="HJO198" s="317"/>
      <c r="HJP198" s="381"/>
      <c r="HJQ198" s="381"/>
      <c r="HJR198" s="381"/>
      <c r="HJS198" s="318"/>
      <c r="HJT198" s="318"/>
      <c r="HJU198" s="318"/>
      <c r="HJV198" s="381"/>
      <c r="HJW198" s="318"/>
      <c r="HJX198" s="318"/>
      <c r="HJY198" s="318"/>
      <c r="HJZ198" s="318"/>
      <c r="HKA198" s="381"/>
      <c r="HKB198" s="316"/>
      <c r="HKC198" s="316"/>
      <c r="HKD198" s="316"/>
      <c r="HKE198" s="317"/>
      <c r="HKF198" s="381"/>
      <c r="HKG198" s="381"/>
      <c r="HKH198" s="381"/>
      <c r="HKI198" s="318"/>
      <c r="HKJ198" s="318"/>
      <c r="HKK198" s="318"/>
      <c r="HKL198" s="381"/>
      <c r="HKM198" s="318"/>
      <c r="HKN198" s="318"/>
      <c r="HKO198" s="318"/>
      <c r="HKP198" s="318"/>
      <c r="HKQ198" s="381"/>
      <c r="HKR198" s="316"/>
      <c r="HKS198" s="316"/>
      <c r="HKT198" s="316"/>
      <c r="HKU198" s="317"/>
      <c r="HKV198" s="381"/>
      <c r="HKW198" s="381"/>
      <c r="HKX198" s="381"/>
      <c r="HKY198" s="318"/>
      <c r="HKZ198" s="318"/>
      <c r="HLA198" s="318"/>
      <c r="HLB198" s="381"/>
      <c r="HLC198" s="318"/>
      <c r="HLD198" s="318"/>
      <c r="HLE198" s="318"/>
      <c r="HLF198" s="318"/>
      <c r="HLG198" s="381"/>
      <c r="HLH198" s="316"/>
      <c r="HLI198" s="316"/>
      <c r="HLJ198" s="316"/>
      <c r="HLK198" s="317"/>
      <c r="HLL198" s="381"/>
      <c r="HLM198" s="381"/>
      <c r="HLN198" s="381"/>
      <c r="HLO198" s="318"/>
      <c r="HLP198" s="318"/>
      <c r="HLQ198" s="318"/>
      <c r="HLR198" s="381"/>
      <c r="HLS198" s="318"/>
      <c r="HLT198" s="318"/>
      <c r="HLU198" s="318"/>
      <c r="HLV198" s="318"/>
      <c r="HLW198" s="381"/>
      <c r="HLX198" s="316"/>
      <c r="HLY198" s="316"/>
      <c r="HLZ198" s="316"/>
      <c r="HMA198" s="317"/>
      <c r="HMB198" s="381"/>
      <c r="HMC198" s="381"/>
      <c r="HMD198" s="381"/>
      <c r="HME198" s="318"/>
      <c r="HMF198" s="318"/>
      <c r="HMG198" s="318"/>
      <c r="HMH198" s="381"/>
      <c r="HMI198" s="318"/>
      <c r="HMJ198" s="318"/>
      <c r="HMK198" s="318"/>
      <c r="HML198" s="318"/>
      <c r="HMM198" s="381"/>
      <c r="HMN198" s="316"/>
      <c r="HMO198" s="316"/>
      <c r="HMP198" s="316"/>
      <c r="HMQ198" s="317"/>
      <c r="HMR198" s="381"/>
      <c r="HMS198" s="381"/>
      <c r="HMT198" s="381"/>
      <c r="HMU198" s="318"/>
      <c r="HMV198" s="318"/>
      <c r="HMW198" s="318"/>
      <c r="HMX198" s="381"/>
      <c r="HMY198" s="318"/>
      <c r="HMZ198" s="318"/>
      <c r="HNA198" s="318"/>
      <c r="HNB198" s="318"/>
      <c r="HNC198" s="381"/>
      <c r="HND198" s="316"/>
      <c r="HNE198" s="316"/>
      <c r="HNF198" s="316"/>
      <c r="HNG198" s="317"/>
      <c r="HNH198" s="381"/>
      <c r="HNI198" s="381"/>
      <c r="HNJ198" s="381"/>
      <c r="HNK198" s="318"/>
      <c r="HNL198" s="318"/>
      <c r="HNM198" s="318"/>
      <c r="HNN198" s="381"/>
      <c r="HNO198" s="318"/>
      <c r="HNP198" s="318"/>
      <c r="HNQ198" s="318"/>
      <c r="HNR198" s="318"/>
      <c r="HNS198" s="381"/>
      <c r="HNT198" s="316"/>
      <c r="HNU198" s="316"/>
      <c r="HNV198" s="316"/>
      <c r="HNW198" s="317"/>
      <c r="HNX198" s="381"/>
      <c r="HNY198" s="381"/>
      <c r="HNZ198" s="381"/>
      <c r="HOA198" s="318"/>
      <c r="HOB198" s="318"/>
      <c r="HOC198" s="318"/>
      <c r="HOD198" s="381"/>
      <c r="HOE198" s="318"/>
      <c r="HOF198" s="318"/>
      <c r="HOG198" s="318"/>
      <c r="HOH198" s="318"/>
      <c r="HOI198" s="381"/>
      <c r="HOJ198" s="316"/>
      <c r="HOK198" s="316"/>
      <c r="HOL198" s="316"/>
      <c r="HOM198" s="317"/>
      <c r="HON198" s="381"/>
      <c r="HOO198" s="381"/>
      <c r="HOP198" s="381"/>
      <c r="HOQ198" s="318"/>
      <c r="HOR198" s="318"/>
      <c r="HOS198" s="318"/>
      <c r="HOT198" s="381"/>
      <c r="HOU198" s="318"/>
      <c r="HOV198" s="318"/>
      <c r="HOW198" s="318"/>
      <c r="HOX198" s="318"/>
      <c r="HOY198" s="381"/>
      <c r="HOZ198" s="316"/>
      <c r="HPA198" s="316"/>
      <c r="HPB198" s="316"/>
      <c r="HPC198" s="317"/>
      <c r="HPD198" s="381"/>
      <c r="HPE198" s="381"/>
      <c r="HPF198" s="381"/>
      <c r="HPG198" s="318"/>
      <c r="HPH198" s="318"/>
      <c r="HPI198" s="318"/>
      <c r="HPJ198" s="381"/>
      <c r="HPK198" s="318"/>
      <c r="HPL198" s="318"/>
      <c r="HPM198" s="318"/>
      <c r="HPN198" s="318"/>
      <c r="HPO198" s="381"/>
      <c r="HPP198" s="316"/>
      <c r="HPQ198" s="316"/>
      <c r="HPR198" s="316"/>
      <c r="HPS198" s="317"/>
      <c r="HPT198" s="381"/>
      <c r="HPU198" s="381"/>
      <c r="HPV198" s="381"/>
      <c r="HPW198" s="318"/>
      <c r="HPX198" s="318"/>
      <c r="HPY198" s="318"/>
      <c r="HPZ198" s="381"/>
      <c r="HQA198" s="318"/>
      <c r="HQB198" s="318"/>
      <c r="HQC198" s="318"/>
      <c r="HQD198" s="318"/>
      <c r="HQE198" s="381"/>
      <c r="HQF198" s="316"/>
      <c r="HQG198" s="316"/>
      <c r="HQH198" s="316"/>
      <c r="HQI198" s="317"/>
      <c r="HQJ198" s="381"/>
      <c r="HQK198" s="381"/>
      <c r="HQL198" s="381"/>
      <c r="HQM198" s="318"/>
      <c r="HQN198" s="318"/>
      <c r="HQO198" s="318"/>
      <c r="HQP198" s="381"/>
      <c r="HQQ198" s="318"/>
      <c r="HQR198" s="318"/>
      <c r="HQS198" s="318"/>
      <c r="HQT198" s="318"/>
      <c r="HQU198" s="381"/>
      <c r="HQV198" s="316"/>
      <c r="HQW198" s="316"/>
      <c r="HQX198" s="316"/>
      <c r="HQY198" s="317"/>
      <c r="HQZ198" s="381"/>
      <c r="HRA198" s="381"/>
      <c r="HRB198" s="381"/>
      <c r="HRC198" s="318"/>
      <c r="HRD198" s="318"/>
      <c r="HRE198" s="318"/>
      <c r="HRF198" s="381"/>
      <c r="HRG198" s="318"/>
      <c r="HRH198" s="318"/>
      <c r="HRI198" s="318"/>
      <c r="HRJ198" s="318"/>
      <c r="HRK198" s="381"/>
      <c r="HRL198" s="316"/>
      <c r="HRM198" s="316"/>
      <c r="HRN198" s="316"/>
      <c r="HRO198" s="317"/>
      <c r="HRP198" s="381"/>
      <c r="HRQ198" s="381"/>
      <c r="HRR198" s="381"/>
      <c r="HRS198" s="318"/>
      <c r="HRT198" s="318"/>
      <c r="HRU198" s="318"/>
      <c r="HRV198" s="381"/>
      <c r="HRW198" s="318"/>
      <c r="HRX198" s="318"/>
      <c r="HRY198" s="318"/>
      <c r="HRZ198" s="318"/>
      <c r="HSA198" s="381"/>
      <c r="HSB198" s="316"/>
      <c r="HSC198" s="316"/>
      <c r="HSD198" s="316"/>
      <c r="HSE198" s="317"/>
      <c r="HSF198" s="381"/>
      <c r="HSG198" s="381"/>
      <c r="HSH198" s="381"/>
      <c r="HSI198" s="318"/>
      <c r="HSJ198" s="318"/>
      <c r="HSK198" s="318"/>
      <c r="HSL198" s="381"/>
      <c r="HSM198" s="318"/>
      <c r="HSN198" s="318"/>
      <c r="HSO198" s="318"/>
      <c r="HSP198" s="318"/>
      <c r="HSQ198" s="381"/>
      <c r="HSR198" s="316"/>
      <c r="HSS198" s="316"/>
      <c r="HST198" s="316"/>
      <c r="HSU198" s="317"/>
      <c r="HSV198" s="381"/>
      <c r="HSW198" s="381"/>
      <c r="HSX198" s="381"/>
      <c r="HSY198" s="318"/>
      <c r="HSZ198" s="318"/>
      <c r="HTA198" s="318"/>
      <c r="HTB198" s="381"/>
      <c r="HTC198" s="318"/>
      <c r="HTD198" s="318"/>
      <c r="HTE198" s="318"/>
      <c r="HTF198" s="318"/>
      <c r="HTG198" s="381"/>
      <c r="HTH198" s="316"/>
      <c r="HTI198" s="316"/>
      <c r="HTJ198" s="316"/>
      <c r="HTK198" s="317"/>
      <c r="HTL198" s="381"/>
      <c r="HTM198" s="381"/>
      <c r="HTN198" s="381"/>
      <c r="HTO198" s="318"/>
      <c r="HTP198" s="318"/>
      <c r="HTQ198" s="318"/>
      <c r="HTR198" s="381"/>
      <c r="HTS198" s="318"/>
      <c r="HTT198" s="318"/>
      <c r="HTU198" s="318"/>
      <c r="HTV198" s="318"/>
      <c r="HTW198" s="381"/>
      <c r="HTX198" s="316"/>
      <c r="HTY198" s="316"/>
      <c r="HTZ198" s="316"/>
      <c r="HUA198" s="317"/>
      <c r="HUB198" s="381"/>
      <c r="HUC198" s="381"/>
      <c r="HUD198" s="381"/>
      <c r="HUE198" s="318"/>
      <c r="HUF198" s="318"/>
      <c r="HUG198" s="318"/>
      <c r="HUH198" s="381"/>
      <c r="HUI198" s="318"/>
      <c r="HUJ198" s="318"/>
      <c r="HUK198" s="318"/>
      <c r="HUL198" s="318"/>
      <c r="HUM198" s="381"/>
      <c r="HUN198" s="316"/>
      <c r="HUO198" s="316"/>
      <c r="HUP198" s="316"/>
      <c r="HUQ198" s="317"/>
      <c r="HUR198" s="381"/>
      <c r="HUS198" s="381"/>
      <c r="HUT198" s="381"/>
      <c r="HUU198" s="318"/>
      <c r="HUV198" s="318"/>
      <c r="HUW198" s="318"/>
      <c r="HUX198" s="381"/>
      <c r="HUY198" s="318"/>
      <c r="HUZ198" s="318"/>
      <c r="HVA198" s="318"/>
      <c r="HVB198" s="318"/>
      <c r="HVC198" s="381"/>
      <c r="HVD198" s="316"/>
      <c r="HVE198" s="316"/>
      <c r="HVF198" s="316"/>
      <c r="HVG198" s="317"/>
      <c r="HVH198" s="381"/>
      <c r="HVI198" s="381"/>
      <c r="HVJ198" s="381"/>
      <c r="HVK198" s="318"/>
      <c r="HVL198" s="318"/>
      <c r="HVM198" s="318"/>
      <c r="HVN198" s="381"/>
      <c r="HVO198" s="318"/>
      <c r="HVP198" s="318"/>
      <c r="HVQ198" s="318"/>
      <c r="HVR198" s="318"/>
      <c r="HVS198" s="381"/>
      <c r="HVT198" s="316"/>
      <c r="HVU198" s="316"/>
      <c r="HVV198" s="316"/>
      <c r="HVW198" s="317"/>
      <c r="HVX198" s="381"/>
      <c r="HVY198" s="381"/>
      <c r="HVZ198" s="381"/>
      <c r="HWA198" s="318"/>
      <c r="HWB198" s="318"/>
      <c r="HWC198" s="318"/>
      <c r="HWD198" s="381"/>
      <c r="HWE198" s="318"/>
      <c r="HWF198" s="318"/>
      <c r="HWG198" s="318"/>
      <c r="HWH198" s="318"/>
      <c r="HWI198" s="381"/>
      <c r="HWJ198" s="316"/>
      <c r="HWK198" s="316"/>
      <c r="HWL198" s="316"/>
      <c r="HWM198" s="317"/>
      <c r="HWN198" s="381"/>
      <c r="HWO198" s="381"/>
      <c r="HWP198" s="381"/>
      <c r="HWQ198" s="318"/>
      <c r="HWR198" s="318"/>
      <c r="HWS198" s="318"/>
      <c r="HWT198" s="381"/>
      <c r="HWU198" s="318"/>
      <c r="HWV198" s="318"/>
      <c r="HWW198" s="318"/>
      <c r="HWX198" s="318"/>
      <c r="HWY198" s="381"/>
      <c r="HWZ198" s="316"/>
      <c r="HXA198" s="316"/>
      <c r="HXB198" s="316"/>
      <c r="HXC198" s="317"/>
      <c r="HXD198" s="381"/>
      <c r="HXE198" s="381"/>
      <c r="HXF198" s="381"/>
      <c r="HXG198" s="318"/>
      <c r="HXH198" s="318"/>
      <c r="HXI198" s="318"/>
      <c r="HXJ198" s="381"/>
      <c r="HXK198" s="318"/>
      <c r="HXL198" s="318"/>
      <c r="HXM198" s="318"/>
      <c r="HXN198" s="318"/>
      <c r="HXO198" s="381"/>
      <c r="HXP198" s="316"/>
      <c r="HXQ198" s="316"/>
      <c r="HXR198" s="316"/>
      <c r="HXS198" s="317"/>
      <c r="HXT198" s="381"/>
      <c r="HXU198" s="381"/>
      <c r="HXV198" s="381"/>
      <c r="HXW198" s="318"/>
      <c r="HXX198" s="318"/>
      <c r="HXY198" s="318"/>
      <c r="HXZ198" s="381"/>
      <c r="HYA198" s="318"/>
      <c r="HYB198" s="318"/>
      <c r="HYC198" s="318"/>
      <c r="HYD198" s="318"/>
      <c r="HYE198" s="381"/>
      <c r="HYF198" s="316"/>
      <c r="HYG198" s="316"/>
      <c r="HYH198" s="316"/>
      <c r="HYI198" s="317"/>
      <c r="HYJ198" s="381"/>
      <c r="HYK198" s="381"/>
      <c r="HYL198" s="381"/>
      <c r="HYM198" s="318"/>
      <c r="HYN198" s="318"/>
      <c r="HYO198" s="318"/>
      <c r="HYP198" s="381"/>
      <c r="HYQ198" s="318"/>
      <c r="HYR198" s="318"/>
      <c r="HYS198" s="318"/>
      <c r="HYT198" s="318"/>
      <c r="HYU198" s="381"/>
      <c r="HYV198" s="316"/>
      <c r="HYW198" s="316"/>
      <c r="HYX198" s="316"/>
      <c r="HYY198" s="317"/>
      <c r="HYZ198" s="381"/>
      <c r="HZA198" s="381"/>
      <c r="HZB198" s="381"/>
      <c r="HZC198" s="318"/>
      <c r="HZD198" s="318"/>
      <c r="HZE198" s="318"/>
      <c r="HZF198" s="381"/>
      <c r="HZG198" s="318"/>
      <c r="HZH198" s="318"/>
      <c r="HZI198" s="318"/>
      <c r="HZJ198" s="318"/>
      <c r="HZK198" s="381"/>
      <c r="HZL198" s="316"/>
      <c r="HZM198" s="316"/>
      <c r="HZN198" s="316"/>
      <c r="HZO198" s="317"/>
      <c r="HZP198" s="381"/>
      <c r="HZQ198" s="381"/>
      <c r="HZR198" s="381"/>
      <c r="HZS198" s="318"/>
      <c r="HZT198" s="318"/>
      <c r="HZU198" s="318"/>
      <c r="HZV198" s="381"/>
      <c r="HZW198" s="318"/>
      <c r="HZX198" s="318"/>
      <c r="HZY198" s="318"/>
      <c r="HZZ198" s="318"/>
      <c r="IAA198" s="381"/>
      <c r="IAB198" s="316"/>
      <c r="IAC198" s="316"/>
      <c r="IAD198" s="316"/>
      <c r="IAE198" s="317"/>
      <c r="IAF198" s="381"/>
      <c r="IAG198" s="381"/>
      <c r="IAH198" s="381"/>
      <c r="IAI198" s="318"/>
      <c r="IAJ198" s="318"/>
      <c r="IAK198" s="318"/>
      <c r="IAL198" s="381"/>
      <c r="IAM198" s="318"/>
      <c r="IAN198" s="318"/>
      <c r="IAO198" s="318"/>
      <c r="IAP198" s="318"/>
      <c r="IAQ198" s="381"/>
      <c r="IAR198" s="316"/>
      <c r="IAS198" s="316"/>
      <c r="IAT198" s="316"/>
      <c r="IAU198" s="317"/>
      <c r="IAV198" s="381"/>
      <c r="IAW198" s="381"/>
      <c r="IAX198" s="381"/>
      <c r="IAY198" s="318"/>
      <c r="IAZ198" s="318"/>
      <c r="IBA198" s="318"/>
      <c r="IBB198" s="381"/>
      <c r="IBC198" s="318"/>
      <c r="IBD198" s="318"/>
      <c r="IBE198" s="318"/>
      <c r="IBF198" s="318"/>
      <c r="IBG198" s="381"/>
      <c r="IBH198" s="316"/>
      <c r="IBI198" s="316"/>
      <c r="IBJ198" s="316"/>
      <c r="IBK198" s="317"/>
      <c r="IBL198" s="381"/>
      <c r="IBM198" s="381"/>
      <c r="IBN198" s="381"/>
      <c r="IBO198" s="318"/>
      <c r="IBP198" s="318"/>
      <c r="IBQ198" s="318"/>
      <c r="IBR198" s="381"/>
      <c r="IBS198" s="318"/>
      <c r="IBT198" s="318"/>
      <c r="IBU198" s="318"/>
      <c r="IBV198" s="318"/>
      <c r="IBW198" s="381"/>
      <c r="IBX198" s="316"/>
      <c r="IBY198" s="316"/>
      <c r="IBZ198" s="316"/>
      <c r="ICA198" s="317"/>
      <c r="ICB198" s="381"/>
      <c r="ICC198" s="381"/>
      <c r="ICD198" s="381"/>
      <c r="ICE198" s="318"/>
      <c r="ICF198" s="318"/>
      <c r="ICG198" s="318"/>
      <c r="ICH198" s="381"/>
      <c r="ICI198" s="318"/>
      <c r="ICJ198" s="318"/>
      <c r="ICK198" s="318"/>
      <c r="ICL198" s="318"/>
      <c r="ICM198" s="381"/>
      <c r="ICN198" s="316"/>
      <c r="ICO198" s="316"/>
      <c r="ICP198" s="316"/>
      <c r="ICQ198" s="317"/>
      <c r="ICR198" s="381"/>
      <c r="ICS198" s="381"/>
      <c r="ICT198" s="381"/>
      <c r="ICU198" s="318"/>
      <c r="ICV198" s="318"/>
      <c r="ICW198" s="318"/>
      <c r="ICX198" s="381"/>
      <c r="ICY198" s="318"/>
      <c r="ICZ198" s="318"/>
      <c r="IDA198" s="318"/>
      <c r="IDB198" s="318"/>
      <c r="IDC198" s="381"/>
      <c r="IDD198" s="316"/>
      <c r="IDE198" s="316"/>
      <c r="IDF198" s="316"/>
      <c r="IDG198" s="317"/>
      <c r="IDH198" s="381"/>
      <c r="IDI198" s="381"/>
      <c r="IDJ198" s="381"/>
      <c r="IDK198" s="318"/>
      <c r="IDL198" s="318"/>
      <c r="IDM198" s="318"/>
      <c r="IDN198" s="381"/>
      <c r="IDO198" s="318"/>
      <c r="IDP198" s="318"/>
      <c r="IDQ198" s="318"/>
      <c r="IDR198" s="318"/>
      <c r="IDS198" s="381"/>
      <c r="IDT198" s="316"/>
      <c r="IDU198" s="316"/>
      <c r="IDV198" s="316"/>
      <c r="IDW198" s="317"/>
      <c r="IDX198" s="381"/>
      <c r="IDY198" s="381"/>
      <c r="IDZ198" s="381"/>
      <c r="IEA198" s="318"/>
      <c r="IEB198" s="318"/>
      <c r="IEC198" s="318"/>
      <c r="IED198" s="381"/>
      <c r="IEE198" s="318"/>
      <c r="IEF198" s="318"/>
      <c r="IEG198" s="318"/>
      <c r="IEH198" s="318"/>
      <c r="IEI198" s="381"/>
      <c r="IEJ198" s="316"/>
      <c r="IEK198" s="316"/>
      <c r="IEL198" s="316"/>
      <c r="IEM198" s="317"/>
      <c r="IEN198" s="381"/>
      <c r="IEO198" s="381"/>
      <c r="IEP198" s="381"/>
      <c r="IEQ198" s="318"/>
      <c r="IER198" s="318"/>
      <c r="IES198" s="318"/>
      <c r="IET198" s="381"/>
      <c r="IEU198" s="318"/>
      <c r="IEV198" s="318"/>
      <c r="IEW198" s="318"/>
      <c r="IEX198" s="318"/>
      <c r="IEY198" s="381"/>
      <c r="IEZ198" s="316"/>
      <c r="IFA198" s="316"/>
      <c r="IFB198" s="316"/>
      <c r="IFC198" s="317"/>
      <c r="IFD198" s="381"/>
      <c r="IFE198" s="381"/>
      <c r="IFF198" s="381"/>
      <c r="IFG198" s="318"/>
      <c r="IFH198" s="318"/>
      <c r="IFI198" s="318"/>
      <c r="IFJ198" s="381"/>
      <c r="IFK198" s="318"/>
      <c r="IFL198" s="318"/>
      <c r="IFM198" s="318"/>
      <c r="IFN198" s="318"/>
      <c r="IFO198" s="381"/>
      <c r="IFP198" s="316"/>
      <c r="IFQ198" s="316"/>
      <c r="IFR198" s="316"/>
      <c r="IFS198" s="317"/>
      <c r="IFT198" s="381"/>
      <c r="IFU198" s="381"/>
      <c r="IFV198" s="381"/>
      <c r="IFW198" s="318"/>
      <c r="IFX198" s="318"/>
      <c r="IFY198" s="318"/>
      <c r="IFZ198" s="381"/>
      <c r="IGA198" s="318"/>
      <c r="IGB198" s="318"/>
      <c r="IGC198" s="318"/>
      <c r="IGD198" s="318"/>
      <c r="IGE198" s="381"/>
      <c r="IGF198" s="316"/>
      <c r="IGG198" s="316"/>
      <c r="IGH198" s="316"/>
      <c r="IGI198" s="317"/>
      <c r="IGJ198" s="381"/>
      <c r="IGK198" s="381"/>
      <c r="IGL198" s="381"/>
      <c r="IGM198" s="318"/>
      <c r="IGN198" s="318"/>
      <c r="IGO198" s="318"/>
      <c r="IGP198" s="381"/>
      <c r="IGQ198" s="318"/>
      <c r="IGR198" s="318"/>
      <c r="IGS198" s="318"/>
      <c r="IGT198" s="318"/>
      <c r="IGU198" s="381"/>
      <c r="IGV198" s="316"/>
      <c r="IGW198" s="316"/>
      <c r="IGX198" s="316"/>
      <c r="IGY198" s="317"/>
      <c r="IGZ198" s="381"/>
      <c r="IHA198" s="381"/>
      <c r="IHB198" s="381"/>
      <c r="IHC198" s="318"/>
      <c r="IHD198" s="318"/>
      <c r="IHE198" s="318"/>
      <c r="IHF198" s="381"/>
      <c r="IHG198" s="318"/>
      <c r="IHH198" s="318"/>
      <c r="IHI198" s="318"/>
      <c r="IHJ198" s="318"/>
      <c r="IHK198" s="381"/>
      <c r="IHL198" s="316"/>
      <c r="IHM198" s="316"/>
      <c r="IHN198" s="316"/>
      <c r="IHO198" s="317"/>
      <c r="IHP198" s="381"/>
      <c r="IHQ198" s="381"/>
      <c r="IHR198" s="381"/>
      <c r="IHS198" s="318"/>
      <c r="IHT198" s="318"/>
      <c r="IHU198" s="318"/>
      <c r="IHV198" s="381"/>
      <c r="IHW198" s="318"/>
      <c r="IHX198" s="318"/>
      <c r="IHY198" s="318"/>
      <c r="IHZ198" s="318"/>
      <c r="IIA198" s="381"/>
      <c r="IIB198" s="316"/>
      <c r="IIC198" s="316"/>
      <c r="IID198" s="316"/>
      <c r="IIE198" s="317"/>
      <c r="IIF198" s="381"/>
      <c r="IIG198" s="381"/>
      <c r="IIH198" s="381"/>
      <c r="III198" s="318"/>
      <c r="IIJ198" s="318"/>
      <c r="IIK198" s="318"/>
      <c r="IIL198" s="381"/>
      <c r="IIM198" s="318"/>
      <c r="IIN198" s="318"/>
      <c r="IIO198" s="318"/>
      <c r="IIP198" s="318"/>
      <c r="IIQ198" s="381"/>
      <c r="IIR198" s="316"/>
      <c r="IIS198" s="316"/>
      <c r="IIT198" s="316"/>
      <c r="IIU198" s="317"/>
      <c r="IIV198" s="381"/>
      <c r="IIW198" s="381"/>
      <c r="IIX198" s="381"/>
      <c r="IIY198" s="318"/>
      <c r="IIZ198" s="318"/>
      <c r="IJA198" s="318"/>
      <c r="IJB198" s="381"/>
      <c r="IJC198" s="318"/>
      <c r="IJD198" s="318"/>
      <c r="IJE198" s="318"/>
      <c r="IJF198" s="318"/>
      <c r="IJG198" s="381"/>
      <c r="IJH198" s="316"/>
      <c r="IJI198" s="316"/>
      <c r="IJJ198" s="316"/>
      <c r="IJK198" s="317"/>
      <c r="IJL198" s="381"/>
      <c r="IJM198" s="381"/>
      <c r="IJN198" s="381"/>
      <c r="IJO198" s="318"/>
      <c r="IJP198" s="318"/>
      <c r="IJQ198" s="318"/>
      <c r="IJR198" s="381"/>
      <c r="IJS198" s="318"/>
      <c r="IJT198" s="318"/>
      <c r="IJU198" s="318"/>
      <c r="IJV198" s="318"/>
      <c r="IJW198" s="381"/>
      <c r="IJX198" s="316"/>
      <c r="IJY198" s="316"/>
      <c r="IJZ198" s="316"/>
      <c r="IKA198" s="317"/>
      <c r="IKB198" s="381"/>
      <c r="IKC198" s="381"/>
      <c r="IKD198" s="381"/>
      <c r="IKE198" s="318"/>
      <c r="IKF198" s="318"/>
      <c r="IKG198" s="318"/>
      <c r="IKH198" s="381"/>
      <c r="IKI198" s="318"/>
      <c r="IKJ198" s="318"/>
      <c r="IKK198" s="318"/>
      <c r="IKL198" s="318"/>
      <c r="IKM198" s="381"/>
      <c r="IKN198" s="316"/>
      <c r="IKO198" s="316"/>
      <c r="IKP198" s="316"/>
      <c r="IKQ198" s="317"/>
      <c r="IKR198" s="381"/>
      <c r="IKS198" s="381"/>
      <c r="IKT198" s="381"/>
      <c r="IKU198" s="318"/>
      <c r="IKV198" s="318"/>
      <c r="IKW198" s="318"/>
      <c r="IKX198" s="381"/>
      <c r="IKY198" s="318"/>
      <c r="IKZ198" s="318"/>
      <c r="ILA198" s="318"/>
      <c r="ILB198" s="318"/>
      <c r="ILC198" s="381"/>
      <c r="ILD198" s="316"/>
      <c r="ILE198" s="316"/>
      <c r="ILF198" s="316"/>
      <c r="ILG198" s="317"/>
      <c r="ILH198" s="381"/>
      <c r="ILI198" s="381"/>
      <c r="ILJ198" s="381"/>
      <c r="ILK198" s="318"/>
      <c r="ILL198" s="318"/>
      <c r="ILM198" s="318"/>
      <c r="ILN198" s="381"/>
      <c r="ILO198" s="318"/>
      <c r="ILP198" s="318"/>
      <c r="ILQ198" s="318"/>
      <c r="ILR198" s="318"/>
      <c r="ILS198" s="381"/>
      <c r="ILT198" s="316"/>
      <c r="ILU198" s="316"/>
      <c r="ILV198" s="316"/>
      <c r="ILW198" s="317"/>
      <c r="ILX198" s="381"/>
      <c r="ILY198" s="381"/>
      <c r="ILZ198" s="381"/>
      <c r="IMA198" s="318"/>
      <c r="IMB198" s="318"/>
      <c r="IMC198" s="318"/>
      <c r="IMD198" s="381"/>
      <c r="IME198" s="318"/>
      <c r="IMF198" s="318"/>
      <c r="IMG198" s="318"/>
      <c r="IMH198" s="318"/>
      <c r="IMI198" s="381"/>
      <c r="IMJ198" s="316"/>
      <c r="IMK198" s="316"/>
      <c r="IML198" s="316"/>
      <c r="IMM198" s="317"/>
      <c r="IMN198" s="381"/>
      <c r="IMO198" s="381"/>
      <c r="IMP198" s="381"/>
      <c r="IMQ198" s="318"/>
      <c r="IMR198" s="318"/>
      <c r="IMS198" s="318"/>
      <c r="IMT198" s="381"/>
      <c r="IMU198" s="318"/>
      <c r="IMV198" s="318"/>
      <c r="IMW198" s="318"/>
      <c r="IMX198" s="318"/>
      <c r="IMY198" s="381"/>
      <c r="IMZ198" s="316"/>
      <c r="INA198" s="316"/>
      <c r="INB198" s="316"/>
      <c r="INC198" s="317"/>
      <c r="IND198" s="381"/>
      <c r="INE198" s="381"/>
      <c r="INF198" s="381"/>
      <c r="ING198" s="318"/>
      <c r="INH198" s="318"/>
      <c r="INI198" s="318"/>
      <c r="INJ198" s="381"/>
      <c r="INK198" s="318"/>
      <c r="INL198" s="318"/>
      <c r="INM198" s="318"/>
      <c r="INN198" s="318"/>
      <c r="INO198" s="381"/>
      <c r="INP198" s="316"/>
      <c r="INQ198" s="316"/>
      <c r="INR198" s="316"/>
      <c r="INS198" s="317"/>
      <c r="INT198" s="381"/>
      <c r="INU198" s="381"/>
      <c r="INV198" s="381"/>
      <c r="INW198" s="318"/>
      <c r="INX198" s="318"/>
      <c r="INY198" s="318"/>
      <c r="INZ198" s="381"/>
      <c r="IOA198" s="318"/>
      <c r="IOB198" s="318"/>
      <c r="IOC198" s="318"/>
      <c r="IOD198" s="318"/>
      <c r="IOE198" s="381"/>
      <c r="IOF198" s="316"/>
      <c r="IOG198" s="316"/>
      <c r="IOH198" s="316"/>
      <c r="IOI198" s="317"/>
      <c r="IOJ198" s="381"/>
      <c r="IOK198" s="381"/>
      <c r="IOL198" s="381"/>
      <c r="IOM198" s="318"/>
      <c r="ION198" s="318"/>
      <c r="IOO198" s="318"/>
      <c r="IOP198" s="381"/>
      <c r="IOQ198" s="318"/>
      <c r="IOR198" s="318"/>
      <c r="IOS198" s="318"/>
      <c r="IOT198" s="318"/>
      <c r="IOU198" s="381"/>
      <c r="IOV198" s="316"/>
      <c r="IOW198" s="316"/>
      <c r="IOX198" s="316"/>
      <c r="IOY198" s="317"/>
      <c r="IOZ198" s="381"/>
      <c r="IPA198" s="381"/>
      <c r="IPB198" s="381"/>
      <c r="IPC198" s="318"/>
      <c r="IPD198" s="318"/>
      <c r="IPE198" s="318"/>
      <c r="IPF198" s="381"/>
      <c r="IPG198" s="318"/>
      <c r="IPH198" s="318"/>
      <c r="IPI198" s="318"/>
      <c r="IPJ198" s="318"/>
      <c r="IPK198" s="381"/>
      <c r="IPL198" s="316"/>
      <c r="IPM198" s="316"/>
      <c r="IPN198" s="316"/>
      <c r="IPO198" s="317"/>
      <c r="IPP198" s="381"/>
      <c r="IPQ198" s="381"/>
      <c r="IPR198" s="381"/>
      <c r="IPS198" s="318"/>
      <c r="IPT198" s="318"/>
      <c r="IPU198" s="318"/>
      <c r="IPV198" s="381"/>
      <c r="IPW198" s="318"/>
      <c r="IPX198" s="318"/>
      <c r="IPY198" s="318"/>
      <c r="IPZ198" s="318"/>
      <c r="IQA198" s="381"/>
      <c r="IQB198" s="316"/>
      <c r="IQC198" s="316"/>
      <c r="IQD198" s="316"/>
      <c r="IQE198" s="317"/>
      <c r="IQF198" s="381"/>
      <c r="IQG198" s="381"/>
      <c r="IQH198" s="381"/>
      <c r="IQI198" s="318"/>
      <c r="IQJ198" s="318"/>
      <c r="IQK198" s="318"/>
      <c r="IQL198" s="381"/>
      <c r="IQM198" s="318"/>
      <c r="IQN198" s="318"/>
      <c r="IQO198" s="318"/>
      <c r="IQP198" s="318"/>
      <c r="IQQ198" s="381"/>
      <c r="IQR198" s="316"/>
      <c r="IQS198" s="316"/>
      <c r="IQT198" s="316"/>
      <c r="IQU198" s="317"/>
      <c r="IQV198" s="381"/>
      <c r="IQW198" s="381"/>
      <c r="IQX198" s="381"/>
      <c r="IQY198" s="318"/>
      <c r="IQZ198" s="318"/>
      <c r="IRA198" s="318"/>
      <c r="IRB198" s="381"/>
      <c r="IRC198" s="318"/>
      <c r="IRD198" s="318"/>
      <c r="IRE198" s="318"/>
      <c r="IRF198" s="318"/>
      <c r="IRG198" s="381"/>
      <c r="IRH198" s="316"/>
      <c r="IRI198" s="316"/>
      <c r="IRJ198" s="316"/>
      <c r="IRK198" s="317"/>
      <c r="IRL198" s="381"/>
      <c r="IRM198" s="381"/>
      <c r="IRN198" s="381"/>
      <c r="IRO198" s="318"/>
      <c r="IRP198" s="318"/>
      <c r="IRQ198" s="318"/>
      <c r="IRR198" s="381"/>
      <c r="IRS198" s="318"/>
      <c r="IRT198" s="318"/>
      <c r="IRU198" s="318"/>
      <c r="IRV198" s="318"/>
      <c r="IRW198" s="381"/>
      <c r="IRX198" s="316"/>
      <c r="IRY198" s="316"/>
      <c r="IRZ198" s="316"/>
      <c r="ISA198" s="317"/>
      <c r="ISB198" s="381"/>
      <c r="ISC198" s="381"/>
      <c r="ISD198" s="381"/>
      <c r="ISE198" s="318"/>
      <c r="ISF198" s="318"/>
      <c r="ISG198" s="318"/>
      <c r="ISH198" s="381"/>
      <c r="ISI198" s="318"/>
      <c r="ISJ198" s="318"/>
      <c r="ISK198" s="318"/>
      <c r="ISL198" s="318"/>
      <c r="ISM198" s="381"/>
      <c r="ISN198" s="316"/>
      <c r="ISO198" s="316"/>
      <c r="ISP198" s="316"/>
      <c r="ISQ198" s="317"/>
      <c r="ISR198" s="381"/>
      <c r="ISS198" s="381"/>
      <c r="IST198" s="381"/>
      <c r="ISU198" s="318"/>
      <c r="ISV198" s="318"/>
      <c r="ISW198" s="318"/>
      <c r="ISX198" s="381"/>
      <c r="ISY198" s="318"/>
      <c r="ISZ198" s="318"/>
      <c r="ITA198" s="318"/>
      <c r="ITB198" s="318"/>
      <c r="ITC198" s="381"/>
      <c r="ITD198" s="316"/>
      <c r="ITE198" s="316"/>
      <c r="ITF198" s="316"/>
      <c r="ITG198" s="317"/>
      <c r="ITH198" s="381"/>
      <c r="ITI198" s="381"/>
      <c r="ITJ198" s="381"/>
      <c r="ITK198" s="318"/>
      <c r="ITL198" s="318"/>
      <c r="ITM198" s="318"/>
      <c r="ITN198" s="381"/>
      <c r="ITO198" s="318"/>
      <c r="ITP198" s="318"/>
      <c r="ITQ198" s="318"/>
      <c r="ITR198" s="318"/>
      <c r="ITS198" s="381"/>
      <c r="ITT198" s="316"/>
      <c r="ITU198" s="316"/>
      <c r="ITV198" s="316"/>
      <c r="ITW198" s="317"/>
      <c r="ITX198" s="381"/>
      <c r="ITY198" s="381"/>
      <c r="ITZ198" s="381"/>
      <c r="IUA198" s="318"/>
      <c r="IUB198" s="318"/>
      <c r="IUC198" s="318"/>
      <c r="IUD198" s="381"/>
      <c r="IUE198" s="318"/>
      <c r="IUF198" s="318"/>
      <c r="IUG198" s="318"/>
      <c r="IUH198" s="318"/>
      <c r="IUI198" s="381"/>
      <c r="IUJ198" s="316"/>
      <c r="IUK198" s="316"/>
      <c r="IUL198" s="316"/>
      <c r="IUM198" s="317"/>
      <c r="IUN198" s="381"/>
      <c r="IUO198" s="381"/>
      <c r="IUP198" s="381"/>
      <c r="IUQ198" s="318"/>
      <c r="IUR198" s="318"/>
      <c r="IUS198" s="318"/>
      <c r="IUT198" s="381"/>
      <c r="IUU198" s="318"/>
      <c r="IUV198" s="318"/>
      <c r="IUW198" s="318"/>
      <c r="IUX198" s="318"/>
      <c r="IUY198" s="381"/>
      <c r="IUZ198" s="316"/>
      <c r="IVA198" s="316"/>
      <c r="IVB198" s="316"/>
      <c r="IVC198" s="317"/>
      <c r="IVD198" s="381"/>
      <c r="IVE198" s="381"/>
      <c r="IVF198" s="381"/>
      <c r="IVG198" s="318"/>
      <c r="IVH198" s="318"/>
      <c r="IVI198" s="318"/>
      <c r="IVJ198" s="381"/>
      <c r="IVK198" s="318"/>
      <c r="IVL198" s="318"/>
      <c r="IVM198" s="318"/>
      <c r="IVN198" s="318"/>
      <c r="IVO198" s="381"/>
      <c r="IVP198" s="316"/>
      <c r="IVQ198" s="316"/>
      <c r="IVR198" s="316"/>
      <c r="IVS198" s="317"/>
      <c r="IVT198" s="381"/>
      <c r="IVU198" s="381"/>
      <c r="IVV198" s="381"/>
      <c r="IVW198" s="318"/>
      <c r="IVX198" s="318"/>
      <c r="IVY198" s="318"/>
      <c r="IVZ198" s="381"/>
      <c r="IWA198" s="318"/>
      <c r="IWB198" s="318"/>
      <c r="IWC198" s="318"/>
      <c r="IWD198" s="318"/>
      <c r="IWE198" s="381"/>
      <c r="IWF198" s="316"/>
      <c r="IWG198" s="316"/>
      <c r="IWH198" s="316"/>
      <c r="IWI198" s="317"/>
      <c r="IWJ198" s="381"/>
      <c r="IWK198" s="381"/>
      <c r="IWL198" s="381"/>
      <c r="IWM198" s="318"/>
      <c r="IWN198" s="318"/>
      <c r="IWO198" s="318"/>
      <c r="IWP198" s="381"/>
      <c r="IWQ198" s="318"/>
      <c r="IWR198" s="318"/>
      <c r="IWS198" s="318"/>
      <c r="IWT198" s="318"/>
      <c r="IWU198" s="381"/>
      <c r="IWV198" s="316"/>
      <c r="IWW198" s="316"/>
      <c r="IWX198" s="316"/>
      <c r="IWY198" s="317"/>
      <c r="IWZ198" s="381"/>
      <c r="IXA198" s="381"/>
      <c r="IXB198" s="381"/>
      <c r="IXC198" s="318"/>
      <c r="IXD198" s="318"/>
      <c r="IXE198" s="318"/>
      <c r="IXF198" s="381"/>
      <c r="IXG198" s="318"/>
      <c r="IXH198" s="318"/>
      <c r="IXI198" s="318"/>
      <c r="IXJ198" s="318"/>
      <c r="IXK198" s="381"/>
      <c r="IXL198" s="316"/>
      <c r="IXM198" s="316"/>
      <c r="IXN198" s="316"/>
      <c r="IXO198" s="317"/>
      <c r="IXP198" s="381"/>
      <c r="IXQ198" s="381"/>
      <c r="IXR198" s="381"/>
      <c r="IXS198" s="318"/>
      <c r="IXT198" s="318"/>
      <c r="IXU198" s="318"/>
      <c r="IXV198" s="381"/>
      <c r="IXW198" s="318"/>
      <c r="IXX198" s="318"/>
      <c r="IXY198" s="318"/>
      <c r="IXZ198" s="318"/>
      <c r="IYA198" s="381"/>
      <c r="IYB198" s="316"/>
      <c r="IYC198" s="316"/>
      <c r="IYD198" s="316"/>
      <c r="IYE198" s="317"/>
      <c r="IYF198" s="381"/>
      <c r="IYG198" s="381"/>
      <c r="IYH198" s="381"/>
      <c r="IYI198" s="318"/>
      <c r="IYJ198" s="318"/>
      <c r="IYK198" s="318"/>
      <c r="IYL198" s="381"/>
      <c r="IYM198" s="318"/>
      <c r="IYN198" s="318"/>
      <c r="IYO198" s="318"/>
      <c r="IYP198" s="318"/>
      <c r="IYQ198" s="381"/>
      <c r="IYR198" s="316"/>
      <c r="IYS198" s="316"/>
      <c r="IYT198" s="316"/>
      <c r="IYU198" s="317"/>
      <c r="IYV198" s="381"/>
      <c r="IYW198" s="381"/>
      <c r="IYX198" s="381"/>
      <c r="IYY198" s="318"/>
      <c r="IYZ198" s="318"/>
      <c r="IZA198" s="318"/>
      <c r="IZB198" s="381"/>
      <c r="IZC198" s="318"/>
      <c r="IZD198" s="318"/>
      <c r="IZE198" s="318"/>
      <c r="IZF198" s="318"/>
      <c r="IZG198" s="381"/>
      <c r="IZH198" s="316"/>
      <c r="IZI198" s="316"/>
      <c r="IZJ198" s="316"/>
      <c r="IZK198" s="317"/>
      <c r="IZL198" s="381"/>
      <c r="IZM198" s="381"/>
      <c r="IZN198" s="381"/>
      <c r="IZO198" s="318"/>
      <c r="IZP198" s="318"/>
      <c r="IZQ198" s="318"/>
      <c r="IZR198" s="381"/>
      <c r="IZS198" s="318"/>
      <c r="IZT198" s="318"/>
      <c r="IZU198" s="318"/>
      <c r="IZV198" s="318"/>
      <c r="IZW198" s="381"/>
      <c r="IZX198" s="316"/>
      <c r="IZY198" s="316"/>
      <c r="IZZ198" s="316"/>
      <c r="JAA198" s="317"/>
      <c r="JAB198" s="381"/>
      <c r="JAC198" s="381"/>
      <c r="JAD198" s="381"/>
      <c r="JAE198" s="318"/>
      <c r="JAF198" s="318"/>
      <c r="JAG198" s="318"/>
      <c r="JAH198" s="381"/>
      <c r="JAI198" s="318"/>
      <c r="JAJ198" s="318"/>
      <c r="JAK198" s="318"/>
      <c r="JAL198" s="318"/>
      <c r="JAM198" s="381"/>
      <c r="JAN198" s="316"/>
      <c r="JAO198" s="316"/>
      <c r="JAP198" s="316"/>
      <c r="JAQ198" s="317"/>
      <c r="JAR198" s="381"/>
      <c r="JAS198" s="381"/>
      <c r="JAT198" s="381"/>
      <c r="JAU198" s="318"/>
      <c r="JAV198" s="318"/>
      <c r="JAW198" s="318"/>
      <c r="JAX198" s="381"/>
      <c r="JAY198" s="318"/>
      <c r="JAZ198" s="318"/>
      <c r="JBA198" s="318"/>
      <c r="JBB198" s="318"/>
      <c r="JBC198" s="381"/>
      <c r="JBD198" s="316"/>
      <c r="JBE198" s="316"/>
      <c r="JBF198" s="316"/>
      <c r="JBG198" s="317"/>
      <c r="JBH198" s="381"/>
      <c r="JBI198" s="381"/>
      <c r="JBJ198" s="381"/>
      <c r="JBK198" s="318"/>
      <c r="JBL198" s="318"/>
      <c r="JBM198" s="318"/>
      <c r="JBN198" s="381"/>
      <c r="JBO198" s="318"/>
      <c r="JBP198" s="318"/>
      <c r="JBQ198" s="318"/>
      <c r="JBR198" s="318"/>
      <c r="JBS198" s="381"/>
      <c r="JBT198" s="316"/>
      <c r="JBU198" s="316"/>
      <c r="JBV198" s="316"/>
      <c r="JBW198" s="317"/>
      <c r="JBX198" s="381"/>
      <c r="JBY198" s="381"/>
      <c r="JBZ198" s="381"/>
      <c r="JCA198" s="318"/>
      <c r="JCB198" s="318"/>
      <c r="JCC198" s="318"/>
      <c r="JCD198" s="381"/>
      <c r="JCE198" s="318"/>
      <c r="JCF198" s="318"/>
      <c r="JCG198" s="318"/>
      <c r="JCH198" s="318"/>
      <c r="JCI198" s="381"/>
      <c r="JCJ198" s="316"/>
      <c r="JCK198" s="316"/>
      <c r="JCL198" s="316"/>
      <c r="JCM198" s="317"/>
      <c r="JCN198" s="381"/>
      <c r="JCO198" s="381"/>
      <c r="JCP198" s="381"/>
      <c r="JCQ198" s="318"/>
      <c r="JCR198" s="318"/>
      <c r="JCS198" s="318"/>
      <c r="JCT198" s="381"/>
      <c r="JCU198" s="318"/>
      <c r="JCV198" s="318"/>
      <c r="JCW198" s="318"/>
      <c r="JCX198" s="318"/>
      <c r="JCY198" s="381"/>
      <c r="JCZ198" s="316"/>
      <c r="JDA198" s="316"/>
      <c r="JDB198" s="316"/>
      <c r="JDC198" s="317"/>
      <c r="JDD198" s="381"/>
      <c r="JDE198" s="381"/>
      <c r="JDF198" s="381"/>
      <c r="JDG198" s="318"/>
      <c r="JDH198" s="318"/>
      <c r="JDI198" s="318"/>
      <c r="JDJ198" s="381"/>
      <c r="JDK198" s="318"/>
      <c r="JDL198" s="318"/>
      <c r="JDM198" s="318"/>
      <c r="JDN198" s="318"/>
      <c r="JDO198" s="381"/>
      <c r="JDP198" s="316"/>
      <c r="JDQ198" s="316"/>
      <c r="JDR198" s="316"/>
      <c r="JDS198" s="317"/>
      <c r="JDT198" s="381"/>
      <c r="JDU198" s="381"/>
      <c r="JDV198" s="381"/>
      <c r="JDW198" s="318"/>
      <c r="JDX198" s="318"/>
      <c r="JDY198" s="318"/>
      <c r="JDZ198" s="381"/>
      <c r="JEA198" s="318"/>
      <c r="JEB198" s="318"/>
      <c r="JEC198" s="318"/>
      <c r="JED198" s="318"/>
      <c r="JEE198" s="381"/>
      <c r="JEF198" s="316"/>
      <c r="JEG198" s="316"/>
      <c r="JEH198" s="316"/>
      <c r="JEI198" s="317"/>
      <c r="JEJ198" s="381"/>
      <c r="JEK198" s="381"/>
      <c r="JEL198" s="381"/>
      <c r="JEM198" s="318"/>
      <c r="JEN198" s="318"/>
      <c r="JEO198" s="318"/>
      <c r="JEP198" s="381"/>
      <c r="JEQ198" s="318"/>
      <c r="JER198" s="318"/>
      <c r="JES198" s="318"/>
      <c r="JET198" s="318"/>
      <c r="JEU198" s="381"/>
      <c r="JEV198" s="316"/>
      <c r="JEW198" s="316"/>
      <c r="JEX198" s="316"/>
      <c r="JEY198" s="317"/>
      <c r="JEZ198" s="381"/>
      <c r="JFA198" s="381"/>
      <c r="JFB198" s="381"/>
      <c r="JFC198" s="318"/>
      <c r="JFD198" s="318"/>
      <c r="JFE198" s="318"/>
      <c r="JFF198" s="381"/>
      <c r="JFG198" s="318"/>
      <c r="JFH198" s="318"/>
      <c r="JFI198" s="318"/>
      <c r="JFJ198" s="318"/>
      <c r="JFK198" s="381"/>
      <c r="JFL198" s="316"/>
      <c r="JFM198" s="316"/>
      <c r="JFN198" s="316"/>
      <c r="JFO198" s="317"/>
      <c r="JFP198" s="381"/>
      <c r="JFQ198" s="381"/>
      <c r="JFR198" s="381"/>
      <c r="JFS198" s="318"/>
      <c r="JFT198" s="318"/>
      <c r="JFU198" s="318"/>
      <c r="JFV198" s="381"/>
      <c r="JFW198" s="318"/>
      <c r="JFX198" s="318"/>
      <c r="JFY198" s="318"/>
      <c r="JFZ198" s="318"/>
      <c r="JGA198" s="381"/>
      <c r="JGB198" s="316"/>
      <c r="JGC198" s="316"/>
      <c r="JGD198" s="316"/>
      <c r="JGE198" s="317"/>
      <c r="JGF198" s="381"/>
      <c r="JGG198" s="381"/>
      <c r="JGH198" s="381"/>
      <c r="JGI198" s="318"/>
      <c r="JGJ198" s="318"/>
      <c r="JGK198" s="318"/>
      <c r="JGL198" s="381"/>
      <c r="JGM198" s="318"/>
      <c r="JGN198" s="318"/>
      <c r="JGO198" s="318"/>
      <c r="JGP198" s="318"/>
      <c r="JGQ198" s="381"/>
      <c r="JGR198" s="316"/>
      <c r="JGS198" s="316"/>
      <c r="JGT198" s="316"/>
      <c r="JGU198" s="317"/>
      <c r="JGV198" s="381"/>
      <c r="JGW198" s="381"/>
      <c r="JGX198" s="381"/>
      <c r="JGY198" s="318"/>
      <c r="JGZ198" s="318"/>
      <c r="JHA198" s="318"/>
      <c r="JHB198" s="381"/>
      <c r="JHC198" s="318"/>
      <c r="JHD198" s="318"/>
      <c r="JHE198" s="318"/>
      <c r="JHF198" s="318"/>
      <c r="JHG198" s="381"/>
      <c r="JHH198" s="316"/>
      <c r="JHI198" s="316"/>
      <c r="JHJ198" s="316"/>
      <c r="JHK198" s="317"/>
      <c r="JHL198" s="381"/>
      <c r="JHM198" s="381"/>
      <c r="JHN198" s="381"/>
      <c r="JHO198" s="318"/>
      <c r="JHP198" s="318"/>
      <c r="JHQ198" s="318"/>
      <c r="JHR198" s="381"/>
      <c r="JHS198" s="318"/>
      <c r="JHT198" s="318"/>
      <c r="JHU198" s="318"/>
      <c r="JHV198" s="318"/>
      <c r="JHW198" s="381"/>
      <c r="JHX198" s="316"/>
      <c r="JHY198" s="316"/>
      <c r="JHZ198" s="316"/>
      <c r="JIA198" s="317"/>
      <c r="JIB198" s="381"/>
      <c r="JIC198" s="381"/>
      <c r="JID198" s="381"/>
      <c r="JIE198" s="318"/>
      <c r="JIF198" s="318"/>
      <c r="JIG198" s="318"/>
      <c r="JIH198" s="381"/>
      <c r="JII198" s="318"/>
      <c r="JIJ198" s="318"/>
      <c r="JIK198" s="318"/>
      <c r="JIL198" s="318"/>
      <c r="JIM198" s="381"/>
      <c r="JIN198" s="316"/>
      <c r="JIO198" s="316"/>
      <c r="JIP198" s="316"/>
      <c r="JIQ198" s="317"/>
      <c r="JIR198" s="381"/>
      <c r="JIS198" s="381"/>
      <c r="JIT198" s="381"/>
      <c r="JIU198" s="318"/>
      <c r="JIV198" s="318"/>
      <c r="JIW198" s="318"/>
      <c r="JIX198" s="381"/>
      <c r="JIY198" s="318"/>
      <c r="JIZ198" s="318"/>
      <c r="JJA198" s="318"/>
      <c r="JJB198" s="318"/>
      <c r="JJC198" s="381"/>
      <c r="JJD198" s="316"/>
      <c r="JJE198" s="316"/>
      <c r="JJF198" s="316"/>
      <c r="JJG198" s="317"/>
      <c r="JJH198" s="381"/>
      <c r="JJI198" s="381"/>
      <c r="JJJ198" s="381"/>
      <c r="JJK198" s="318"/>
      <c r="JJL198" s="318"/>
      <c r="JJM198" s="318"/>
      <c r="JJN198" s="381"/>
      <c r="JJO198" s="318"/>
      <c r="JJP198" s="318"/>
      <c r="JJQ198" s="318"/>
      <c r="JJR198" s="318"/>
      <c r="JJS198" s="381"/>
      <c r="JJT198" s="316"/>
      <c r="JJU198" s="316"/>
      <c r="JJV198" s="316"/>
      <c r="JJW198" s="317"/>
      <c r="JJX198" s="381"/>
      <c r="JJY198" s="381"/>
      <c r="JJZ198" s="381"/>
      <c r="JKA198" s="318"/>
      <c r="JKB198" s="318"/>
      <c r="JKC198" s="318"/>
      <c r="JKD198" s="381"/>
      <c r="JKE198" s="318"/>
      <c r="JKF198" s="318"/>
      <c r="JKG198" s="318"/>
      <c r="JKH198" s="318"/>
      <c r="JKI198" s="381"/>
      <c r="JKJ198" s="316"/>
      <c r="JKK198" s="316"/>
      <c r="JKL198" s="316"/>
      <c r="JKM198" s="317"/>
      <c r="JKN198" s="381"/>
      <c r="JKO198" s="381"/>
      <c r="JKP198" s="381"/>
      <c r="JKQ198" s="318"/>
      <c r="JKR198" s="318"/>
      <c r="JKS198" s="318"/>
      <c r="JKT198" s="381"/>
      <c r="JKU198" s="318"/>
      <c r="JKV198" s="318"/>
      <c r="JKW198" s="318"/>
      <c r="JKX198" s="318"/>
      <c r="JKY198" s="381"/>
      <c r="JKZ198" s="316"/>
      <c r="JLA198" s="316"/>
      <c r="JLB198" s="316"/>
      <c r="JLC198" s="317"/>
      <c r="JLD198" s="381"/>
      <c r="JLE198" s="381"/>
      <c r="JLF198" s="381"/>
      <c r="JLG198" s="318"/>
      <c r="JLH198" s="318"/>
      <c r="JLI198" s="318"/>
      <c r="JLJ198" s="381"/>
      <c r="JLK198" s="318"/>
      <c r="JLL198" s="318"/>
      <c r="JLM198" s="318"/>
      <c r="JLN198" s="318"/>
      <c r="JLO198" s="381"/>
      <c r="JLP198" s="316"/>
      <c r="JLQ198" s="316"/>
      <c r="JLR198" s="316"/>
      <c r="JLS198" s="317"/>
      <c r="JLT198" s="381"/>
      <c r="JLU198" s="381"/>
      <c r="JLV198" s="381"/>
      <c r="JLW198" s="318"/>
      <c r="JLX198" s="318"/>
      <c r="JLY198" s="318"/>
      <c r="JLZ198" s="381"/>
      <c r="JMA198" s="318"/>
      <c r="JMB198" s="318"/>
      <c r="JMC198" s="318"/>
      <c r="JMD198" s="318"/>
      <c r="JME198" s="381"/>
      <c r="JMF198" s="316"/>
      <c r="JMG198" s="316"/>
      <c r="JMH198" s="316"/>
      <c r="JMI198" s="317"/>
      <c r="JMJ198" s="381"/>
      <c r="JMK198" s="381"/>
      <c r="JML198" s="381"/>
      <c r="JMM198" s="318"/>
      <c r="JMN198" s="318"/>
      <c r="JMO198" s="318"/>
      <c r="JMP198" s="381"/>
      <c r="JMQ198" s="318"/>
      <c r="JMR198" s="318"/>
      <c r="JMS198" s="318"/>
      <c r="JMT198" s="318"/>
      <c r="JMU198" s="381"/>
      <c r="JMV198" s="316"/>
      <c r="JMW198" s="316"/>
      <c r="JMX198" s="316"/>
      <c r="JMY198" s="317"/>
      <c r="JMZ198" s="381"/>
      <c r="JNA198" s="381"/>
      <c r="JNB198" s="381"/>
      <c r="JNC198" s="318"/>
      <c r="JND198" s="318"/>
      <c r="JNE198" s="318"/>
      <c r="JNF198" s="381"/>
      <c r="JNG198" s="318"/>
      <c r="JNH198" s="318"/>
      <c r="JNI198" s="318"/>
      <c r="JNJ198" s="318"/>
      <c r="JNK198" s="381"/>
      <c r="JNL198" s="316"/>
      <c r="JNM198" s="316"/>
      <c r="JNN198" s="316"/>
      <c r="JNO198" s="317"/>
      <c r="JNP198" s="381"/>
      <c r="JNQ198" s="381"/>
      <c r="JNR198" s="381"/>
      <c r="JNS198" s="318"/>
      <c r="JNT198" s="318"/>
      <c r="JNU198" s="318"/>
      <c r="JNV198" s="381"/>
      <c r="JNW198" s="318"/>
      <c r="JNX198" s="318"/>
      <c r="JNY198" s="318"/>
      <c r="JNZ198" s="318"/>
      <c r="JOA198" s="381"/>
      <c r="JOB198" s="316"/>
      <c r="JOC198" s="316"/>
      <c r="JOD198" s="316"/>
      <c r="JOE198" s="317"/>
      <c r="JOF198" s="381"/>
      <c r="JOG198" s="381"/>
      <c r="JOH198" s="381"/>
      <c r="JOI198" s="318"/>
      <c r="JOJ198" s="318"/>
      <c r="JOK198" s="318"/>
      <c r="JOL198" s="381"/>
      <c r="JOM198" s="318"/>
      <c r="JON198" s="318"/>
      <c r="JOO198" s="318"/>
      <c r="JOP198" s="318"/>
      <c r="JOQ198" s="381"/>
      <c r="JOR198" s="316"/>
      <c r="JOS198" s="316"/>
      <c r="JOT198" s="316"/>
      <c r="JOU198" s="317"/>
      <c r="JOV198" s="381"/>
      <c r="JOW198" s="381"/>
      <c r="JOX198" s="381"/>
      <c r="JOY198" s="318"/>
      <c r="JOZ198" s="318"/>
      <c r="JPA198" s="318"/>
      <c r="JPB198" s="381"/>
      <c r="JPC198" s="318"/>
      <c r="JPD198" s="318"/>
      <c r="JPE198" s="318"/>
      <c r="JPF198" s="318"/>
      <c r="JPG198" s="381"/>
      <c r="JPH198" s="316"/>
      <c r="JPI198" s="316"/>
      <c r="JPJ198" s="316"/>
      <c r="JPK198" s="317"/>
      <c r="JPL198" s="381"/>
      <c r="JPM198" s="381"/>
      <c r="JPN198" s="381"/>
      <c r="JPO198" s="318"/>
      <c r="JPP198" s="318"/>
      <c r="JPQ198" s="318"/>
      <c r="JPR198" s="381"/>
      <c r="JPS198" s="318"/>
      <c r="JPT198" s="318"/>
      <c r="JPU198" s="318"/>
      <c r="JPV198" s="318"/>
      <c r="JPW198" s="381"/>
      <c r="JPX198" s="316"/>
      <c r="JPY198" s="316"/>
      <c r="JPZ198" s="316"/>
      <c r="JQA198" s="317"/>
      <c r="JQB198" s="381"/>
      <c r="JQC198" s="381"/>
      <c r="JQD198" s="381"/>
      <c r="JQE198" s="318"/>
      <c r="JQF198" s="318"/>
      <c r="JQG198" s="318"/>
      <c r="JQH198" s="381"/>
      <c r="JQI198" s="318"/>
      <c r="JQJ198" s="318"/>
      <c r="JQK198" s="318"/>
      <c r="JQL198" s="318"/>
      <c r="JQM198" s="381"/>
      <c r="JQN198" s="316"/>
      <c r="JQO198" s="316"/>
      <c r="JQP198" s="316"/>
      <c r="JQQ198" s="317"/>
      <c r="JQR198" s="381"/>
      <c r="JQS198" s="381"/>
      <c r="JQT198" s="381"/>
      <c r="JQU198" s="318"/>
      <c r="JQV198" s="318"/>
      <c r="JQW198" s="318"/>
      <c r="JQX198" s="381"/>
      <c r="JQY198" s="318"/>
      <c r="JQZ198" s="318"/>
      <c r="JRA198" s="318"/>
      <c r="JRB198" s="318"/>
      <c r="JRC198" s="381"/>
      <c r="JRD198" s="316"/>
      <c r="JRE198" s="316"/>
      <c r="JRF198" s="316"/>
      <c r="JRG198" s="317"/>
      <c r="JRH198" s="381"/>
      <c r="JRI198" s="381"/>
      <c r="JRJ198" s="381"/>
      <c r="JRK198" s="318"/>
      <c r="JRL198" s="318"/>
      <c r="JRM198" s="318"/>
      <c r="JRN198" s="381"/>
      <c r="JRO198" s="318"/>
      <c r="JRP198" s="318"/>
      <c r="JRQ198" s="318"/>
      <c r="JRR198" s="318"/>
      <c r="JRS198" s="381"/>
      <c r="JRT198" s="316"/>
      <c r="JRU198" s="316"/>
      <c r="JRV198" s="316"/>
      <c r="JRW198" s="317"/>
      <c r="JRX198" s="381"/>
      <c r="JRY198" s="381"/>
      <c r="JRZ198" s="381"/>
      <c r="JSA198" s="318"/>
      <c r="JSB198" s="318"/>
      <c r="JSC198" s="318"/>
      <c r="JSD198" s="381"/>
      <c r="JSE198" s="318"/>
      <c r="JSF198" s="318"/>
      <c r="JSG198" s="318"/>
      <c r="JSH198" s="318"/>
      <c r="JSI198" s="381"/>
      <c r="JSJ198" s="316"/>
      <c r="JSK198" s="316"/>
      <c r="JSL198" s="316"/>
      <c r="JSM198" s="317"/>
      <c r="JSN198" s="381"/>
      <c r="JSO198" s="381"/>
      <c r="JSP198" s="381"/>
      <c r="JSQ198" s="318"/>
      <c r="JSR198" s="318"/>
      <c r="JSS198" s="318"/>
      <c r="JST198" s="381"/>
      <c r="JSU198" s="318"/>
      <c r="JSV198" s="318"/>
      <c r="JSW198" s="318"/>
      <c r="JSX198" s="318"/>
      <c r="JSY198" s="381"/>
      <c r="JSZ198" s="316"/>
      <c r="JTA198" s="316"/>
      <c r="JTB198" s="316"/>
      <c r="JTC198" s="317"/>
      <c r="JTD198" s="381"/>
      <c r="JTE198" s="381"/>
      <c r="JTF198" s="381"/>
      <c r="JTG198" s="318"/>
      <c r="JTH198" s="318"/>
      <c r="JTI198" s="318"/>
      <c r="JTJ198" s="381"/>
      <c r="JTK198" s="318"/>
      <c r="JTL198" s="318"/>
      <c r="JTM198" s="318"/>
      <c r="JTN198" s="318"/>
      <c r="JTO198" s="381"/>
      <c r="JTP198" s="316"/>
      <c r="JTQ198" s="316"/>
      <c r="JTR198" s="316"/>
      <c r="JTS198" s="317"/>
      <c r="JTT198" s="381"/>
      <c r="JTU198" s="381"/>
      <c r="JTV198" s="381"/>
      <c r="JTW198" s="318"/>
      <c r="JTX198" s="318"/>
      <c r="JTY198" s="318"/>
      <c r="JTZ198" s="381"/>
      <c r="JUA198" s="318"/>
      <c r="JUB198" s="318"/>
      <c r="JUC198" s="318"/>
      <c r="JUD198" s="318"/>
      <c r="JUE198" s="381"/>
      <c r="JUF198" s="316"/>
      <c r="JUG198" s="316"/>
      <c r="JUH198" s="316"/>
      <c r="JUI198" s="317"/>
      <c r="JUJ198" s="381"/>
      <c r="JUK198" s="381"/>
      <c r="JUL198" s="381"/>
      <c r="JUM198" s="318"/>
      <c r="JUN198" s="318"/>
      <c r="JUO198" s="318"/>
      <c r="JUP198" s="381"/>
      <c r="JUQ198" s="318"/>
      <c r="JUR198" s="318"/>
      <c r="JUS198" s="318"/>
      <c r="JUT198" s="318"/>
      <c r="JUU198" s="381"/>
      <c r="JUV198" s="316"/>
      <c r="JUW198" s="316"/>
      <c r="JUX198" s="316"/>
      <c r="JUY198" s="317"/>
      <c r="JUZ198" s="381"/>
      <c r="JVA198" s="381"/>
      <c r="JVB198" s="381"/>
      <c r="JVC198" s="318"/>
      <c r="JVD198" s="318"/>
      <c r="JVE198" s="318"/>
      <c r="JVF198" s="381"/>
      <c r="JVG198" s="318"/>
      <c r="JVH198" s="318"/>
      <c r="JVI198" s="318"/>
      <c r="JVJ198" s="318"/>
      <c r="JVK198" s="381"/>
      <c r="JVL198" s="316"/>
      <c r="JVM198" s="316"/>
      <c r="JVN198" s="316"/>
      <c r="JVO198" s="317"/>
      <c r="JVP198" s="381"/>
      <c r="JVQ198" s="381"/>
      <c r="JVR198" s="381"/>
      <c r="JVS198" s="318"/>
      <c r="JVT198" s="318"/>
      <c r="JVU198" s="318"/>
      <c r="JVV198" s="381"/>
      <c r="JVW198" s="318"/>
      <c r="JVX198" s="318"/>
      <c r="JVY198" s="318"/>
      <c r="JVZ198" s="318"/>
      <c r="JWA198" s="381"/>
      <c r="JWB198" s="316"/>
      <c r="JWC198" s="316"/>
      <c r="JWD198" s="316"/>
      <c r="JWE198" s="317"/>
      <c r="JWF198" s="381"/>
      <c r="JWG198" s="381"/>
      <c r="JWH198" s="381"/>
      <c r="JWI198" s="318"/>
      <c r="JWJ198" s="318"/>
      <c r="JWK198" s="318"/>
      <c r="JWL198" s="381"/>
      <c r="JWM198" s="318"/>
      <c r="JWN198" s="318"/>
      <c r="JWO198" s="318"/>
      <c r="JWP198" s="318"/>
      <c r="JWQ198" s="381"/>
      <c r="JWR198" s="316"/>
      <c r="JWS198" s="316"/>
      <c r="JWT198" s="316"/>
      <c r="JWU198" s="317"/>
      <c r="JWV198" s="381"/>
      <c r="JWW198" s="381"/>
      <c r="JWX198" s="381"/>
      <c r="JWY198" s="318"/>
      <c r="JWZ198" s="318"/>
      <c r="JXA198" s="318"/>
      <c r="JXB198" s="381"/>
      <c r="JXC198" s="318"/>
      <c r="JXD198" s="318"/>
      <c r="JXE198" s="318"/>
      <c r="JXF198" s="318"/>
      <c r="JXG198" s="381"/>
      <c r="JXH198" s="316"/>
      <c r="JXI198" s="316"/>
      <c r="JXJ198" s="316"/>
      <c r="JXK198" s="317"/>
      <c r="JXL198" s="381"/>
      <c r="JXM198" s="381"/>
      <c r="JXN198" s="381"/>
      <c r="JXO198" s="318"/>
      <c r="JXP198" s="318"/>
      <c r="JXQ198" s="318"/>
      <c r="JXR198" s="381"/>
      <c r="JXS198" s="318"/>
      <c r="JXT198" s="318"/>
      <c r="JXU198" s="318"/>
      <c r="JXV198" s="318"/>
      <c r="JXW198" s="381"/>
      <c r="JXX198" s="316"/>
      <c r="JXY198" s="316"/>
      <c r="JXZ198" s="316"/>
      <c r="JYA198" s="317"/>
      <c r="JYB198" s="381"/>
      <c r="JYC198" s="381"/>
      <c r="JYD198" s="381"/>
      <c r="JYE198" s="318"/>
      <c r="JYF198" s="318"/>
      <c r="JYG198" s="318"/>
      <c r="JYH198" s="381"/>
      <c r="JYI198" s="318"/>
      <c r="JYJ198" s="318"/>
      <c r="JYK198" s="318"/>
      <c r="JYL198" s="318"/>
      <c r="JYM198" s="381"/>
      <c r="JYN198" s="316"/>
      <c r="JYO198" s="316"/>
      <c r="JYP198" s="316"/>
      <c r="JYQ198" s="317"/>
      <c r="JYR198" s="381"/>
      <c r="JYS198" s="381"/>
      <c r="JYT198" s="381"/>
      <c r="JYU198" s="318"/>
      <c r="JYV198" s="318"/>
      <c r="JYW198" s="318"/>
      <c r="JYX198" s="381"/>
      <c r="JYY198" s="318"/>
      <c r="JYZ198" s="318"/>
      <c r="JZA198" s="318"/>
      <c r="JZB198" s="318"/>
      <c r="JZC198" s="381"/>
      <c r="JZD198" s="316"/>
      <c r="JZE198" s="316"/>
      <c r="JZF198" s="316"/>
      <c r="JZG198" s="317"/>
      <c r="JZH198" s="381"/>
      <c r="JZI198" s="381"/>
      <c r="JZJ198" s="381"/>
      <c r="JZK198" s="318"/>
      <c r="JZL198" s="318"/>
      <c r="JZM198" s="318"/>
      <c r="JZN198" s="381"/>
      <c r="JZO198" s="318"/>
      <c r="JZP198" s="318"/>
      <c r="JZQ198" s="318"/>
      <c r="JZR198" s="318"/>
      <c r="JZS198" s="381"/>
      <c r="JZT198" s="316"/>
      <c r="JZU198" s="316"/>
      <c r="JZV198" s="316"/>
      <c r="JZW198" s="317"/>
      <c r="JZX198" s="381"/>
      <c r="JZY198" s="381"/>
      <c r="JZZ198" s="381"/>
      <c r="KAA198" s="318"/>
      <c r="KAB198" s="318"/>
      <c r="KAC198" s="318"/>
      <c r="KAD198" s="381"/>
      <c r="KAE198" s="318"/>
      <c r="KAF198" s="318"/>
      <c r="KAG198" s="318"/>
      <c r="KAH198" s="318"/>
      <c r="KAI198" s="381"/>
      <c r="KAJ198" s="316"/>
      <c r="KAK198" s="316"/>
      <c r="KAL198" s="316"/>
      <c r="KAM198" s="317"/>
      <c r="KAN198" s="381"/>
      <c r="KAO198" s="381"/>
      <c r="KAP198" s="381"/>
      <c r="KAQ198" s="318"/>
      <c r="KAR198" s="318"/>
      <c r="KAS198" s="318"/>
      <c r="KAT198" s="381"/>
      <c r="KAU198" s="318"/>
      <c r="KAV198" s="318"/>
      <c r="KAW198" s="318"/>
      <c r="KAX198" s="318"/>
      <c r="KAY198" s="381"/>
      <c r="KAZ198" s="316"/>
      <c r="KBA198" s="316"/>
      <c r="KBB198" s="316"/>
      <c r="KBC198" s="317"/>
      <c r="KBD198" s="381"/>
      <c r="KBE198" s="381"/>
      <c r="KBF198" s="381"/>
      <c r="KBG198" s="318"/>
      <c r="KBH198" s="318"/>
      <c r="KBI198" s="318"/>
      <c r="KBJ198" s="381"/>
      <c r="KBK198" s="318"/>
      <c r="KBL198" s="318"/>
      <c r="KBM198" s="318"/>
      <c r="KBN198" s="318"/>
      <c r="KBO198" s="381"/>
      <c r="KBP198" s="316"/>
      <c r="KBQ198" s="316"/>
      <c r="KBR198" s="316"/>
      <c r="KBS198" s="317"/>
      <c r="KBT198" s="381"/>
      <c r="KBU198" s="381"/>
      <c r="KBV198" s="381"/>
      <c r="KBW198" s="318"/>
      <c r="KBX198" s="318"/>
      <c r="KBY198" s="318"/>
      <c r="KBZ198" s="381"/>
      <c r="KCA198" s="318"/>
      <c r="KCB198" s="318"/>
      <c r="KCC198" s="318"/>
      <c r="KCD198" s="318"/>
      <c r="KCE198" s="381"/>
      <c r="KCF198" s="316"/>
      <c r="KCG198" s="316"/>
      <c r="KCH198" s="316"/>
      <c r="KCI198" s="317"/>
      <c r="KCJ198" s="381"/>
      <c r="KCK198" s="381"/>
      <c r="KCL198" s="381"/>
      <c r="KCM198" s="318"/>
      <c r="KCN198" s="318"/>
      <c r="KCO198" s="318"/>
      <c r="KCP198" s="381"/>
      <c r="KCQ198" s="318"/>
      <c r="KCR198" s="318"/>
      <c r="KCS198" s="318"/>
      <c r="KCT198" s="318"/>
      <c r="KCU198" s="381"/>
      <c r="KCV198" s="316"/>
      <c r="KCW198" s="316"/>
      <c r="KCX198" s="316"/>
      <c r="KCY198" s="317"/>
      <c r="KCZ198" s="381"/>
      <c r="KDA198" s="381"/>
      <c r="KDB198" s="381"/>
      <c r="KDC198" s="318"/>
      <c r="KDD198" s="318"/>
      <c r="KDE198" s="318"/>
      <c r="KDF198" s="381"/>
      <c r="KDG198" s="318"/>
      <c r="KDH198" s="318"/>
      <c r="KDI198" s="318"/>
      <c r="KDJ198" s="318"/>
      <c r="KDK198" s="381"/>
      <c r="KDL198" s="316"/>
      <c r="KDM198" s="316"/>
      <c r="KDN198" s="316"/>
      <c r="KDO198" s="317"/>
      <c r="KDP198" s="381"/>
      <c r="KDQ198" s="381"/>
      <c r="KDR198" s="381"/>
      <c r="KDS198" s="318"/>
      <c r="KDT198" s="318"/>
      <c r="KDU198" s="318"/>
      <c r="KDV198" s="381"/>
      <c r="KDW198" s="318"/>
      <c r="KDX198" s="318"/>
      <c r="KDY198" s="318"/>
      <c r="KDZ198" s="318"/>
      <c r="KEA198" s="381"/>
      <c r="KEB198" s="316"/>
      <c r="KEC198" s="316"/>
      <c r="KED198" s="316"/>
      <c r="KEE198" s="317"/>
      <c r="KEF198" s="381"/>
      <c r="KEG198" s="381"/>
      <c r="KEH198" s="381"/>
      <c r="KEI198" s="318"/>
      <c r="KEJ198" s="318"/>
      <c r="KEK198" s="318"/>
      <c r="KEL198" s="381"/>
      <c r="KEM198" s="318"/>
      <c r="KEN198" s="318"/>
      <c r="KEO198" s="318"/>
      <c r="KEP198" s="318"/>
      <c r="KEQ198" s="381"/>
      <c r="KER198" s="316"/>
      <c r="KES198" s="316"/>
      <c r="KET198" s="316"/>
      <c r="KEU198" s="317"/>
      <c r="KEV198" s="381"/>
      <c r="KEW198" s="381"/>
      <c r="KEX198" s="381"/>
      <c r="KEY198" s="318"/>
      <c r="KEZ198" s="318"/>
      <c r="KFA198" s="318"/>
      <c r="KFB198" s="381"/>
      <c r="KFC198" s="318"/>
      <c r="KFD198" s="318"/>
      <c r="KFE198" s="318"/>
      <c r="KFF198" s="318"/>
      <c r="KFG198" s="381"/>
      <c r="KFH198" s="316"/>
      <c r="KFI198" s="316"/>
      <c r="KFJ198" s="316"/>
      <c r="KFK198" s="317"/>
      <c r="KFL198" s="381"/>
      <c r="KFM198" s="381"/>
      <c r="KFN198" s="381"/>
      <c r="KFO198" s="318"/>
      <c r="KFP198" s="318"/>
      <c r="KFQ198" s="318"/>
      <c r="KFR198" s="381"/>
      <c r="KFS198" s="318"/>
      <c r="KFT198" s="318"/>
      <c r="KFU198" s="318"/>
      <c r="KFV198" s="318"/>
      <c r="KFW198" s="381"/>
      <c r="KFX198" s="316"/>
      <c r="KFY198" s="316"/>
      <c r="KFZ198" s="316"/>
      <c r="KGA198" s="317"/>
      <c r="KGB198" s="381"/>
      <c r="KGC198" s="381"/>
      <c r="KGD198" s="381"/>
      <c r="KGE198" s="318"/>
      <c r="KGF198" s="318"/>
      <c r="KGG198" s="318"/>
      <c r="KGH198" s="381"/>
      <c r="KGI198" s="318"/>
      <c r="KGJ198" s="318"/>
      <c r="KGK198" s="318"/>
      <c r="KGL198" s="318"/>
      <c r="KGM198" s="381"/>
      <c r="KGN198" s="316"/>
      <c r="KGO198" s="316"/>
      <c r="KGP198" s="316"/>
      <c r="KGQ198" s="317"/>
      <c r="KGR198" s="381"/>
      <c r="KGS198" s="381"/>
      <c r="KGT198" s="381"/>
      <c r="KGU198" s="318"/>
      <c r="KGV198" s="318"/>
      <c r="KGW198" s="318"/>
      <c r="KGX198" s="381"/>
      <c r="KGY198" s="318"/>
      <c r="KGZ198" s="318"/>
      <c r="KHA198" s="318"/>
      <c r="KHB198" s="318"/>
      <c r="KHC198" s="381"/>
      <c r="KHD198" s="316"/>
      <c r="KHE198" s="316"/>
      <c r="KHF198" s="316"/>
      <c r="KHG198" s="317"/>
      <c r="KHH198" s="381"/>
      <c r="KHI198" s="381"/>
      <c r="KHJ198" s="381"/>
      <c r="KHK198" s="318"/>
      <c r="KHL198" s="318"/>
      <c r="KHM198" s="318"/>
      <c r="KHN198" s="381"/>
      <c r="KHO198" s="318"/>
      <c r="KHP198" s="318"/>
      <c r="KHQ198" s="318"/>
      <c r="KHR198" s="318"/>
      <c r="KHS198" s="381"/>
      <c r="KHT198" s="316"/>
      <c r="KHU198" s="316"/>
      <c r="KHV198" s="316"/>
      <c r="KHW198" s="317"/>
      <c r="KHX198" s="381"/>
      <c r="KHY198" s="381"/>
      <c r="KHZ198" s="381"/>
      <c r="KIA198" s="318"/>
      <c r="KIB198" s="318"/>
      <c r="KIC198" s="318"/>
      <c r="KID198" s="381"/>
      <c r="KIE198" s="318"/>
      <c r="KIF198" s="318"/>
      <c r="KIG198" s="318"/>
      <c r="KIH198" s="318"/>
      <c r="KII198" s="381"/>
      <c r="KIJ198" s="316"/>
      <c r="KIK198" s="316"/>
      <c r="KIL198" s="316"/>
      <c r="KIM198" s="317"/>
      <c r="KIN198" s="381"/>
      <c r="KIO198" s="381"/>
      <c r="KIP198" s="381"/>
      <c r="KIQ198" s="318"/>
      <c r="KIR198" s="318"/>
      <c r="KIS198" s="318"/>
      <c r="KIT198" s="381"/>
      <c r="KIU198" s="318"/>
      <c r="KIV198" s="318"/>
      <c r="KIW198" s="318"/>
      <c r="KIX198" s="318"/>
      <c r="KIY198" s="381"/>
      <c r="KIZ198" s="316"/>
      <c r="KJA198" s="316"/>
      <c r="KJB198" s="316"/>
      <c r="KJC198" s="317"/>
      <c r="KJD198" s="381"/>
      <c r="KJE198" s="381"/>
      <c r="KJF198" s="381"/>
      <c r="KJG198" s="318"/>
      <c r="KJH198" s="318"/>
      <c r="KJI198" s="318"/>
      <c r="KJJ198" s="381"/>
      <c r="KJK198" s="318"/>
      <c r="KJL198" s="318"/>
      <c r="KJM198" s="318"/>
      <c r="KJN198" s="318"/>
      <c r="KJO198" s="381"/>
      <c r="KJP198" s="316"/>
      <c r="KJQ198" s="316"/>
      <c r="KJR198" s="316"/>
      <c r="KJS198" s="317"/>
      <c r="KJT198" s="381"/>
      <c r="KJU198" s="381"/>
      <c r="KJV198" s="381"/>
      <c r="KJW198" s="318"/>
      <c r="KJX198" s="318"/>
      <c r="KJY198" s="318"/>
      <c r="KJZ198" s="381"/>
      <c r="KKA198" s="318"/>
      <c r="KKB198" s="318"/>
      <c r="KKC198" s="318"/>
      <c r="KKD198" s="318"/>
      <c r="KKE198" s="381"/>
      <c r="KKF198" s="316"/>
      <c r="KKG198" s="316"/>
      <c r="KKH198" s="316"/>
      <c r="KKI198" s="317"/>
      <c r="KKJ198" s="381"/>
      <c r="KKK198" s="381"/>
      <c r="KKL198" s="381"/>
      <c r="KKM198" s="318"/>
      <c r="KKN198" s="318"/>
      <c r="KKO198" s="318"/>
      <c r="KKP198" s="381"/>
      <c r="KKQ198" s="318"/>
      <c r="KKR198" s="318"/>
      <c r="KKS198" s="318"/>
      <c r="KKT198" s="318"/>
      <c r="KKU198" s="381"/>
      <c r="KKV198" s="316"/>
      <c r="KKW198" s="316"/>
      <c r="KKX198" s="316"/>
      <c r="KKY198" s="317"/>
      <c r="KKZ198" s="381"/>
      <c r="KLA198" s="381"/>
      <c r="KLB198" s="381"/>
      <c r="KLC198" s="318"/>
      <c r="KLD198" s="318"/>
      <c r="KLE198" s="318"/>
      <c r="KLF198" s="381"/>
      <c r="KLG198" s="318"/>
      <c r="KLH198" s="318"/>
      <c r="KLI198" s="318"/>
      <c r="KLJ198" s="318"/>
      <c r="KLK198" s="381"/>
      <c r="KLL198" s="316"/>
      <c r="KLM198" s="316"/>
      <c r="KLN198" s="316"/>
      <c r="KLO198" s="317"/>
      <c r="KLP198" s="381"/>
      <c r="KLQ198" s="381"/>
      <c r="KLR198" s="381"/>
      <c r="KLS198" s="318"/>
      <c r="KLT198" s="318"/>
      <c r="KLU198" s="318"/>
      <c r="KLV198" s="381"/>
      <c r="KLW198" s="318"/>
      <c r="KLX198" s="318"/>
      <c r="KLY198" s="318"/>
      <c r="KLZ198" s="318"/>
      <c r="KMA198" s="381"/>
      <c r="KMB198" s="316"/>
      <c r="KMC198" s="316"/>
      <c r="KMD198" s="316"/>
      <c r="KME198" s="317"/>
      <c r="KMF198" s="381"/>
      <c r="KMG198" s="381"/>
      <c r="KMH198" s="381"/>
      <c r="KMI198" s="318"/>
      <c r="KMJ198" s="318"/>
      <c r="KMK198" s="318"/>
      <c r="KML198" s="381"/>
      <c r="KMM198" s="318"/>
      <c r="KMN198" s="318"/>
      <c r="KMO198" s="318"/>
      <c r="KMP198" s="318"/>
      <c r="KMQ198" s="381"/>
      <c r="KMR198" s="316"/>
      <c r="KMS198" s="316"/>
      <c r="KMT198" s="316"/>
      <c r="KMU198" s="317"/>
      <c r="KMV198" s="381"/>
      <c r="KMW198" s="381"/>
      <c r="KMX198" s="381"/>
      <c r="KMY198" s="318"/>
      <c r="KMZ198" s="318"/>
      <c r="KNA198" s="318"/>
      <c r="KNB198" s="381"/>
      <c r="KNC198" s="318"/>
      <c r="KND198" s="318"/>
      <c r="KNE198" s="318"/>
      <c r="KNF198" s="318"/>
      <c r="KNG198" s="381"/>
      <c r="KNH198" s="316"/>
      <c r="KNI198" s="316"/>
      <c r="KNJ198" s="316"/>
      <c r="KNK198" s="317"/>
      <c r="KNL198" s="381"/>
      <c r="KNM198" s="381"/>
      <c r="KNN198" s="381"/>
      <c r="KNO198" s="318"/>
      <c r="KNP198" s="318"/>
      <c r="KNQ198" s="318"/>
      <c r="KNR198" s="381"/>
      <c r="KNS198" s="318"/>
      <c r="KNT198" s="318"/>
      <c r="KNU198" s="318"/>
      <c r="KNV198" s="318"/>
      <c r="KNW198" s="381"/>
      <c r="KNX198" s="316"/>
      <c r="KNY198" s="316"/>
      <c r="KNZ198" s="316"/>
      <c r="KOA198" s="317"/>
      <c r="KOB198" s="381"/>
      <c r="KOC198" s="381"/>
      <c r="KOD198" s="381"/>
      <c r="KOE198" s="318"/>
      <c r="KOF198" s="318"/>
      <c r="KOG198" s="318"/>
      <c r="KOH198" s="381"/>
      <c r="KOI198" s="318"/>
      <c r="KOJ198" s="318"/>
      <c r="KOK198" s="318"/>
      <c r="KOL198" s="318"/>
      <c r="KOM198" s="381"/>
      <c r="KON198" s="316"/>
      <c r="KOO198" s="316"/>
      <c r="KOP198" s="316"/>
      <c r="KOQ198" s="317"/>
      <c r="KOR198" s="381"/>
      <c r="KOS198" s="381"/>
      <c r="KOT198" s="381"/>
      <c r="KOU198" s="318"/>
      <c r="KOV198" s="318"/>
      <c r="KOW198" s="318"/>
      <c r="KOX198" s="381"/>
      <c r="KOY198" s="318"/>
      <c r="KOZ198" s="318"/>
      <c r="KPA198" s="318"/>
      <c r="KPB198" s="318"/>
      <c r="KPC198" s="381"/>
      <c r="KPD198" s="316"/>
      <c r="KPE198" s="316"/>
      <c r="KPF198" s="316"/>
      <c r="KPG198" s="317"/>
      <c r="KPH198" s="381"/>
      <c r="KPI198" s="381"/>
      <c r="KPJ198" s="381"/>
      <c r="KPK198" s="318"/>
      <c r="KPL198" s="318"/>
      <c r="KPM198" s="318"/>
      <c r="KPN198" s="381"/>
      <c r="KPO198" s="318"/>
      <c r="KPP198" s="318"/>
      <c r="KPQ198" s="318"/>
      <c r="KPR198" s="318"/>
      <c r="KPS198" s="381"/>
      <c r="KPT198" s="316"/>
      <c r="KPU198" s="316"/>
      <c r="KPV198" s="316"/>
      <c r="KPW198" s="317"/>
      <c r="KPX198" s="381"/>
      <c r="KPY198" s="381"/>
      <c r="KPZ198" s="381"/>
      <c r="KQA198" s="318"/>
      <c r="KQB198" s="318"/>
      <c r="KQC198" s="318"/>
      <c r="KQD198" s="381"/>
      <c r="KQE198" s="318"/>
      <c r="KQF198" s="318"/>
      <c r="KQG198" s="318"/>
      <c r="KQH198" s="318"/>
      <c r="KQI198" s="381"/>
      <c r="KQJ198" s="316"/>
      <c r="KQK198" s="316"/>
      <c r="KQL198" s="316"/>
      <c r="KQM198" s="317"/>
      <c r="KQN198" s="381"/>
      <c r="KQO198" s="381"/>
      <c r="KQP198" s="381"/>
      <c r="KQQ198" s="318"/>
      <c r="KQR198" s="318"/>
      <c r="KQS198" s="318"/>
      <c r="KQT198" s="381"/>
      <c r="KQU198" s="318"/>
      <c r="KQV198" s="318"/>
      <c r="KQW198" s="318"/>
      <c r="KQX198" s="318"/>
      <c r="KQY198" s="381"/>
      <c r="KQZ198" s="316"/>
      <c r="KRA198" s="316"/>
      <c r="KRB198" s="316"/>
      <c r="KRC198" s="317"/>
      <c r="KRD198" s="381"/>
      <c r="KRE198" s="381"/>
      <c r="KRF198" s="381"/>
      <c r="KRG198" s="318"/>
      <c r="KRH198" s="318"/>
      <c r="KRI198" s="318"/>
      <c r="KRJ198" s="381"/>
      <c r="KRK198" s="318"/>
      <c r="KRL198" s="318"/>
      <c r="KRM198" s="318"/>
      <c r="KRN198" s="318"/>
      <c r="KRO198" s="381"/>
      <c r="KRP198" s="316"/>
      <c r="KRQ198" s="316"/>
      <c r="KRR198" s="316"/>
      <c r="KRS198" s="317"/>
      <c r="KRT198" s="381"/>
      <c r="KRU198" s="381"/>
      <c r="KRV198" s="381"/>
      <c r="KRW198" s="318"/>
      <c r="KRX198" s="318"/>
      <c r="KRY198" s="318"/>
      <c r="KRZ198" s="381"/>
      <c r="KSA198" s="318"/>
      <c r="KSB198" s="318"/>
      <c r="KSC198" s="318"/>
      <c r="KSD198" s="318"/>
      <c r="KSE198" s="381"/>
      <c r="KSF198" s="316"/>
      <c r="KSG198" s="316"/>
      <c r="KSH198" s="316"/>
      <c r="KSI198" s="317"/>
      <c r="KSJ198" s="381"/>
      <c r="KSK198" s="381"/>
      <c r="KSL198" s="381"/>
      <c r="KSM198" s="318"/>
      <c r="KSN198" s="318"/>
      <c r="KSO198" s="318"/>
      <c r="KSP198" s="381"/>
      <c r="KSQ198" s="318"/>
      <c r="KSR198" s="318"/>
      <c r="KSS198" s="318"/>
      <c r="KST198" s="318"/>
      <c r="KSU198" s="381"/>
      <c r="KSV198" s="316"/>
      <c r="KSW198" s="316"/>
      <c r="KSX198" s="316"/>
      <c r="KSY198" s="317"/>
      <c r="KSZ198" s="381"/>
      <c r="KTA198" s="381"/>
      <c r="KTB198" s="381"/>
      <c r="KTC198" s="318"/>
      <c r="KTD198" s="318"/>
      <c r="KTE198" s="318"/>
      <c r="KTF198" s="381"/>
      <c r="KTG198" s="318"/>
      <c r="KTH198" s="318"/>
      <c r="KTI198" s="318"/>
      <c r="KTJ198" s="318"/>
      <c r="KTK198" s="381"/>
      <c r="KTL198" s="316"/>
      <c r="KTM198" s="316"/>
      <c r="KTN198" s="316"/>
      <c r="KTO198" s="317"/>
      <c r="KTP198" s="381"/>
      <c r="KTQ198" s="381"/>
      <c r="KTR198" s="381"/>
      <c r="KTS198" s="318"/>
      <c r="KTT198" s="318"/>
      <c r="KTU198" s="318"/>
      <c r="KTV198" s="381"/>
      <c r="KTW198" s="318"/>
      <c r="KTX198" s="318"/>
      <c r="KTY198" s="318"/>
      <c r="KTZ198" s="318"/>
      <c r="KUA198" s="381"/>
      <c r="KUB198" s="316"/>
      <c r="KUC198" s="316"/>
      <c r="KUD198" s="316"/>
      <c r="KUE198" s="317"/>
      <c r="KUF198" s="381"/>
      <c r="KUG198" s="381"/>
      <c r="KUH198" s="381"/>
      <c r="KUI198" s="318"/>
      <c r="KUJ198" s="318"/>
      <c r="KUK198" s="318"/>
      <c r="KUL198" s="381"/>
      <c r="KUM198" s="318"/>
      <c r="KUN198" s="318"/>
      <c r="KUO198" s="318"/>
      <c r="KUP198" s="318"/>
      <c r="KUQ198" s="381"/>
      <c r="KUR198" s="316"/>
      <c r="KUS198" s="316"/>
      <c r="KUT198" s="316"/>
      <c r="KUU198" s="317"/>
      <c r="KUV198" s="381"/>
      <c r="KUW198" s="381"/>
      <c r="KUX198" s="381"/>
      <c r="KUY198" s="318"/>
      <c r="KUZ198" s="318"/>
      <c r="KVA198" s="318"/>
      <c r="KVB198" s="381"/>
      <c r="KVC198" s="318"/>
      <c r="KVD198" s="318"/>
      <c r="KVE198" s="318"/>
      <c r="KVF198" s="318"/>
      <c r="KVG198" s="381"/>
      <c r="KVH198" s="316"/>
      <c r="KVI198" s="316"/>
      <c r="KVJ198" s="316"/>
      <c r="KVK198" s="317"/>
      <c r="KVL198" s="381"/>
      <c r="KVM198" s="381"/>
      <c r="KVN198" s="381"/>
      <c r="KVO198" s="318"/>
      <c r="KVP198" s="318"/>
      <c r="KVQ198" s="318"/>
      <c r="KVR198" s="381"/>
      <c r="KVS198" s="318"/>
      <c r="KVT198" s="318"/>
      <c r="KVU198" s="318"/>
      <c r="KVV198" s="318"/>
      <c r="KVW198" s="381"/>
      <c r="KVX198" s="316"/>
      <c r="KVY198" s="316"/>
      <c r="KVZ198" s="316"/>
      <c r="KWA198" s="317"/>
      <c r="KWB198" s="381"/>
      <c r="KWC198" s="381"/>
      <c r="KWD198" s="381"/>
      <c r="KWE198" s="318"/>
      <c r="KWF198" s="318"/>
      <c r="KWG198" s="318"/>
      <c r="KWH198" s="381"/>
      <c r="KWI198" s="318"/>
      <c r="KWJ198" s="318"/>
      <c r="KWK198" s="318"/>
      <c r="KWL198" s="318"/>
      <c r="KWM198" s="381"/>
      <c r="KWN198" s="316"/>
      <c r="KWO198" s="316"/>
      <c r="KWP198" s="316"/>
      <c r="KWQ198" s="317"/>
      <c r="KWR198" s="381"/>
      <c r="KWS198" s="381"/>
      <c r="KWT198" s="381"/>
      <c r="KWU198" s="318"/>
      <c r="KWV198" s="318"/>
      <c r="KWW198" s="318"/>
      <c r="KWX198" s="381"/>
      <c r="KWY198" s="318"/>
      <c r="KWZ198" s="318"/>
      <c r="KXA198" s="318"/>
      <c r="KXB198" s="318"/>
      <c r="KXC198" s="381"/>
      <c r="KXD198" s="316"/>
      <c r="KXE198" s="316"/>
      <c r="KXF198" s="316"/>
      <c r="KXG198" s="317"/>
      <c r="KXH198" s="381"/>
      <c r="KXI198" s="381"/>
      <c r="KXJ198" s="381"/>
      <c r="KXK198" s="318"/>
      <c r="KXL198" s="318"/>
      <c r="KXM198" s="318"/>
      <c r="KXN198" s="381"/>
      <c r="KXO198" s="318"/>
      <c r="KXP198" s="318"/>
      <c r="KXQ198" s="318"/>
      <c r="KXR198" s="318"/>
      <c r="KXS198" s="381"/>
      <c r="KXT198" s="316"/>
      <c r="KXU198" s="316"/>
      <c r="KXV198" s="316"/>
      <c r="KXW198" s="317"/>
      <c r="KXX198" s="381"/>
      <c r="KXY198" s="381"/>
      <c r="KXZ198" s="381"/>
      <c r="KYA198" s="318"/>
      <c r="KYB198" s="318"/>
      <c r="KYC198" s="318"/>
      <c r="KYD198" s="381"/>
      <c r="KYE198" s="318"/>
      <c r="KYF198" s="318"/>
      <c r="KYG198" s="318"/>
      <c r="KYH198" s="318"/>
      <c r="KYI198" s="381"/>
      <c r="KYJ198" s="316"/>
      <c r="KYK198" s="316"/>
      <c r="KYL198" s="316"/>
      <c r="KYM198" s="317"/>
      <c r="KYN198" s="381"/>
      <c r="KYO198" s="381"/>
      <c r="KYP198" s="381"/>
      <c r="KYQ198" s="318"/>
      <c r="KYR198" s="318"/>
      <c r="KYS198" s="318"/>
      <c r="KYT198" s="381"/>
      <c r="KYU198" s="318"/>
      <c r="KYV198" s="318"/>
      <c r="KYW198" s="318"/>
      <c r="KYX198" s="318"/>
      <c r="KYY198" s="381"/>
      <c r="KYZ198" s="316"/>
      <c r="KZA198" s="316"/>
      <c r="KZB198" s="316"/>
      <c r="KZC198" s="317"/>
      <c r="KZD198" s="381"/>
      <c r="KZE198" s="381"/>
      <c r="KZF198" s="381"/>
      <c r="KZG198" s="318"/>
      <c r="KZH198" s="318"/>
      <c r="KZI198" s="318"/>
      <c r="KZJ198" s="381"/>
      <c r="KZK198" s="318"/>
      <c r="KZL198" s="318"/>
      <c r="KZM198" s="318"/>
      <c r="KZN198" s="318"/>
      <c r="KZO198" s="381"/>
      <c r="KZP198" s="316"/>
      <c r="KZQ198" s="316"/>
      <c r="KZR198" s="316"/>
      <c r="KZS198" s="317"/>
      <c r="KZT198" s="381"/>
      <c r="KZU198" s="381"/>
      <c r="KZV198" s="381"/>
      <c r="KZW198" s="318"/>
      <c r="KZX198" s="318"/>
      <c r="KZY198" s="318"/>
      <c r="KZZ198" s="381"/>
      <c r="LAA198" s="318"/>
      <c r="LAB198" s="318"/>
      <c r="LAC198" s="318"/>
      <c r="LAD198" s="318"/>
      <c r="LAE198" s="381"/>
      <c r="LAF198" s="316"/>
      <c r="LAG198" s="316"/>
      <c r="LAH198" s="316"/>
      <c r="LAI198" s="317"/>
      <c r="LAJ198" s="381"/>
      <c r="LAK198" s="381"/>
      <c r="LAL198" s="381"/>
      <c r="LAM198" s="318"/>
      <c r="LAN198" s="318"/>
      <c r="LAO198" s="318"/>
      <c r="LAP198" s="381"/>
      <c r="LAQ198" s="318"/>
      <c r="LAR198" s="318"/>
      <c r="LAS198" s="318"/>
      <c r="LAT198" s="318"/>
      <c r="LAU198" s="381"/>
      <c r="LAV198" s="316"/>
      <c r="LAW198" s="316"/>
      <c r="LAX198" s="316"/>
      <c r="LAY198" s="317"/>
      <c r="LAZ198" s="381"/>
      <c r="LBA198" s="381"/>
      <c r="LBB198" s="381"/>
      <c r="LBC198" s="318"/>
      <c r="LBD198" s="318"/>
      <c r="LBE198" s="318"/>
      <c r="LBF198" s="381"/>
      <c r="LBG198" s="318"/>
      <c r="LBH198" s="318"/>
      <c r="LBI198" s="318"/>
      <c r="LBJ198" s="318"/>
      <c r="LBK198" s="381"/>
      <c r="LBL198" s="316"/>
      <c r="LBM198" s="316"/>
      <c r="LBN198" s="316"/>
      <c r="LBO198" s="317"/>
      <c r="LBP198" s="381"/>
      <c r="LBQ198" s="381"/>
      <c r="LBR198" s="381"/>
      <c r="LBS198" s="318"/>
      <c r="LBT198" s="318"/>
      <c r="LBU198" s="318"/>
      <c r="LBV198" s="381"/>
      <c r="LBW198" s="318"/>
      <c r="LBX198" s="318"/>
      <c r="LBY198" s="318"/>
      <c r="LBZ198" s="318"/>
      <c r="LCA198" s="381"/>
      <c r="LCB198" s="316"/>
      <c r="LCC198" s="316"/>
      <c r="LCD198" s="316"/>
      <c r="LCE198" s="317"/>
      <c r="LCF198" s="381"/>
      <c r="LCG198" s="381"/>
      <c r="LCH198" s="381"/>
      <c r="LCI198" s="318"/>
      <c r="LCJ198" s="318"/>
      <c r="LCK198" s="318"/>
      <c r="LCL198" s="381"/>
      <c r="LCM198" s="318"/>
      <c r="LCN198" s="318"/>
      <c r="LCO198" s="318"/>
      <c r="LCP198" s="318"/>
      <c r="LCQ198" s="381"/>
      <c r="LCR198" s="316"/>
      <c r="LCS198" s="316"/>
      <c r="LCT198" s="316"/>
      <c r="LCU198" s="317"/>
      <c r="LCV198" s="381"/>
      <c r="LCW198" s="381"/>
      <c r="LCX198" s="381"/>
      <c r="LCY198" s="318"/>
      <c r="LCZ198" s="318"/>
      <c r="LDA198" s="318"/>
      <c r="LDB198" s="381"/>
      <c r="LDC198" s="318"/>
      <c r="LDD198" s="318"/>
      <c r="LDE198" s="318"/>
      <c r="LDF198" s="318"/>
      <c r="LDG198" s="381"/>
      <c r="LDH198" s="316"/>
      <c r="LDI198" s="316"/>
      <c r="LDJ198" s="316"/>
      <c r="LDK198" s="317"/>
      <c r="LDL198" s="381"/>
      <c r="LDM198" s="381"/>
      <c r="LDN198" s="381"/>
      <c r="LDO198" s="318"/>
      <c r="LDP198" s="318"/>
      <c r="LDQ198" s="318"/>
      <c r="LDR198" s="381"/>
      <c r="LDS198" s="318"/>
      <c r="LDT198" s="318"/>
      <c r="LDU198" s="318"/>
      <c r="LDV198" s="318"/>
      <c r="LDW198" s="381"/>
      <c r="LDX198" s="316"/>
      <c r="LDY198" s="316"/>
      <c r="LDZ198" s="316"/>
      <c r="LEA198" s="317"/>
      <c r="LEB198" s="381"/>
      <c r="LEC198" s="381"/>
      <c r="LED198" s="381"/>
      <c r="LEE198" s="318"/>
      <c r="LEF198" s="318"/>
      <c r="LEG198" s="318"/>
      <c r="LEH198" s="381"/>
      <c r="LEI198" s="318"/>
      <c r="LEJ198" s="318"/>
      <c r="LEK198" s="318"/>
      <c r="LEL198" s="318"/>
      <c r="LEM198" s="381"/>
      <c r="LEN198" s="316"/>
      <c r="LEO198" s="316"/>
      <c r="LEP198" s="316"/>
      <c r="LEQ198" s="317"/>
      <c r="LER198" s="381"/>
      <c r="LES198" s="381"/>
      <c r="LET198" s="381"/>
      <c r="LEU198" s="318"/>
      <c r="LEV198" s="318"/>
      <c r="LEW198" s="318"/>
      <c r="LEX198" s="381"/>
      <c r="LEY198" s="318"/>
      <c r="LEZ198" s="318"/>
      <c r="LFA198" s="318"/>
      <c r="LFB198" s="318"/>
      <c r="LFC198" s="381"/>
      <c r="LFD198" s="316"/>
      <c r="LFE198" s="316"/>
      <c r="LFF198" s="316"/>
      <c r="LFG198" s="317"/>
      <c r="LFH198" s="381"/>
      <c r="LFI198" s="381"/>
      <c r="LFJ198" s="381"/>
      <c r="LFK198" s="318"/>
      <c r="LFL198" s="318"/>
      <c r="LFM198" s="318"/>
      <c r="LFN198" s="381"/>
      <c r="LFO198" s="318"/>
      <c r="LFP198" s="318"/>
      <c r="LFQ198" s="318"/>
      <c r="LFR198" s="318"/>
      <c r="LFS198" s="381"/>
      <c r="LFT198" s="316"/>
      <c r="LFU198" s="316"/>
      <c r="LFV198" s="316"/>
      <c r="LFW198" s="317"/>
      <c r="LFX198" s="381"/>
      <c r="LFY198" s="381"/>
      <c r="LFZ198" s="381"/>
      <c r="LGA198" s="318"/>
      <c r="LGB198" s="318"/>
      <c r="LGC198" s="318"/>
      <c r="LGD198" s="381"/>
      <c r="LGE198" s="318"/>
      <c r="LGF198" s="318"/>
      <c r="LGG198" s="318"/>
      <c r="LGH198" s="318"/>
      <c r="LGI198" s="381"/>
      <c r="LGJ198" s="316"/>
      <c r="LGK198" s="316"/>
      <c r="LGL198" s="316"/>
      <c r="LGM198" s="317"/>
      <c r="LGN198" s="381"/>
      <c r="LGO198" s="381"/>
      <c r="LGP198" s="381"/>
      <c r="LGQ198" s="318"/>
      <c r="LGR198" s="318"/>
      <c r="LGS198" s="318"/>
      <c r="LGT198" s="381"/>
      <c r="LGU198" s="318"/>
      <c r="LGV198" s="318"/>
      <c r="LGW198" s="318"/>
      <c r="LGX198" s="318"/>
      <c r="LGY198" s="381"/>
      <c r="LGZ198" s="316"/>
      <c r="LHA198" s="316"/>
      <c r="LHB198" s="316"/>
      <c r="LHC198" s="317"/>
      <c r="LHD198" s="381"/>
      <c r="LHE198" s="381"/>
      <c r="LHF198" s="381"/>
      <c r="LHG198" s="318"/>
      <c r="LHH198" s="318"/>
      <c r="LHI198" s="318"/>
      <c r="LHJ198" s="381"/>
      <c r="LHK198" s="318"/>
      <c r="LHL198" s="318"/>
      <c r="LHM198" s="318"/>
      <c r="LHN198" s="318"/>
      <c r="LHO198" s="381"/>
      <c r="LHP198" s="316"/>
      <c r="LHQ198" s="316"/>
      <c r="LHR198" s="316"/>
      <c r="LHS198" s="317"/>
      <c r="LHT198" s="381"/>
      <c r="LHU198" s="381"/>
      <c r="LHV198" s="381"/>
      <c r="LHW198" s="318"/>
      <c r="LHX198" s="318"/>
      <c r="LHY198" s="318"/>
      <c r="LHZ198" s="381"/>
      <c r="LIA198" s="318"/>
      <c r="LIB198" s="318"/>
      <c r="LIC198" s="318"/>
      <c r="LID198" s="318"/>
      <c r="LIE198" s="381"/>
      <c r="LIF198" s="316"/>
      <c r="LIG198" s="316"/>
      <c r="LIH198" s="316"/>
      <c r="LII198" s="317"/>
      <c r="LIJ198" s="381"/>
      <c r="LIK198" s="381"/>
      <c r="LIL198" s="381"/>
      <c r="LIM198" s="318"/>
      <c r="LIN198" s="318"/>
      <c r="LIO198" s="318"/>
      <c r="LIP198" s="381"/>
      <c r="LIQ198" s="318"/>
      <c r="LIR198" s="318"/>
      <c r="LIS198" s="318"/>
      <c r="LIT198" s="318"/>
      <c r="LIU198" s="381"/>
      <c r="LIV198" s="316"/>
      <c r="LIW198" s="316"/>
      <c r="LIX198" s="316"/>
      <c r="LIY198" s="317"/>
      <c r="LIZ198" s="381"/>
      <c r="LJA198" s="381"/>
      <c r="LJB198" s="381"/>
      <c r="LJC198" s="318"/>
      <c r="LJD198" s="318"/>
      <c r="LJE198" s="318"/>
      <c r="LJF198" s="381"/>
      <c r="LJG198" s="318"/>
      <c r="LJH198" s="318"/>
      <c r="LJI198" s="318"/>
      <c r="LJJ198" s="318"/>
      <c r="LJK198" s="381"/>
      <c r="LJL198" s="316"/>
      <c r="LJM198" s="316"/>
      <c r="LJN198" s="316"/>
      <c r="LJO198" s="317"/>
      <c r="LJP198" s="381"/>
      <c r="LJQ198" s="381"/>
      <c r="LJR198" s="381"/>
      <c r="LJS198" s="318"/>
      <c r="LJT198" s="318"/>
      <c r="LJU198" s="318"/>
      <c r="LJV198" s="381"/>
      <c r="LJW198" s="318"/>
      <c r="LJX198" s="318"/>
      <c r="LJY198" s="318"/>
      <c r="LJZ198" s="318"/>
      <c r="LKA198" s="381"/>
      <c r="LKB198" s="316"/>
      <c r="LKC198" s="316"/>
      <c r="LKD198" s="316"/>
      <c r="LKE198" s="317"/>
      <c r="LKF198" s="381"/>
      <c r="LKG198" s="381"/>
      <c r="LKH198" s="381"/>
      <c r="LKI198" s="318"/>
      <c r="LKJ198" s="318"/>
      <c r="LKK198" s="318"/>
      <c r="LKL198" s="381"/>
      <c r="LKM198" s="318"/>
      <c r="LKN198" s="318"/>
      <c r="LKO198" s="318"/>
      <c r="LKP198" s="318"/>
      <c r="LKQ198" s="381"/>
      <c r="LKR198" s="316"/>
      <c r="LKS198" s="316"/>
      <c r="LKT198" s="316"/>
      <c r="LKU198" s="317"/>
      <c r="LKV198" s="381"/>
      <c r="LKW198" s="381"/>
      <c r="LKX198" s="381"/>
      <c r="LKY198" s="318"/>
      <c r="LKZ198" s="318"/>
      <c r="LLA198" s="318"/>
      <c r="LLB198" s="381"/>
      <c r="LLC198" s="318"/>
      <c r="LLD198" s="318"/>
      <c r="LLE198" s="318"/>
      <c r="LLF198" s="318"/>
      <c r="LLG198" s="381"/>
      <c r="LLH198" s="316"/>
      <c r="LLI198" s="316"/>
      <c r="LLJ198" s="316"/>
      <c r="LLK198" s="317"/>
      <c r="LLL198" s="381"/>
      <c r="LLM198" s="381"/>
      <c r="LLN198" s="381"/>
      <c r="LLO198" s="318"/>
      <c r="LLP198" s="318"/>
      <c r="LLQ198" s="318"/>
      <c r="LLR198" s="381"/>
      <c r="LLS198" s="318"/>
      <c r="LLT198" s="318"/>
      <c r="LLU198" s="318"/>
      <c r="LLV198" s="318"/>
      <c r="LLW198" s="381"/>
      <c r="LLX198" s="316"/>
      <c r="LLY198" s="316"/>
      <c r="LLZ198" s="316"/>
      <c r="LMA198" s="317"/>
      <c r="LMB198" s="381"/>
      <c r="LMC198" s="381"/>
      <c r="LMD198" s="381"/>
      <c r="LME198" s="318"/>
      <c r="LMF198" s="318"/>
      <c r="LMG198" s="318"/>
      <c r="LMH198" s="381"/>
      <c r="LMI198" s="318"/>
      <c r="LMJ198" s="318"/>
      <c r="LMK198" s="318"/>
      <c r="LML198" s="318"/>
      <c r="LMM198" s="381"/>
      <c r="LMN198" s="316"/>
      <c r="LMO198" s="316"/>
      <c r="LMP198" s="316"/>
      <c r="LMQ198" s="317"/>
      <c r="LMR198" s="381"/>
      <c r="LMS198" s="381"/>
      <c r="LMT198" s="381"/>
      <c r="LMU198" s="318"/>
      <c r="LMV198" s="318"/>
      <c r="LMW198" s="318"/>
      <c r="LMX198" s="381"/>
      <c r="LMY198" s="318"/>
      <c r="LMZ198" s="318"/>
      <c r="LNA198" s="318"/>
      <c r="LNB198" s="318"/>
      <c r="LNC198" s="381"/>
      <c r="LND198" s="316"/>
      <c r="LNE198" s="316"/>
      <c r="LNF198" s="316"/>
      <c r="LNG198" s="317"/>
      <c r="LNH198" s="381"/>
      <c r="LNI198" s="381"/>
      <c r="LNJ198" s="381"/>
      <c r="LNK198" s="318"/>
      <c r="LNL198" s="318"/>
      <c r="LNM198" s="318"/>
      <c r="LNN198" s="381"/>
      <c r="LNO198" s="318"/>
      <c r="LNP198" s="318"/>
      <c r="LNQ198" s="318"/>
      <c r="LNR198" s="318"/>
      <c r="LNS198" s="381"/>
      <c r="LNT198" s="316"/>
      <c r="LNU198" s="316"/>
      <c r="LNV198" s="316"/>
      <c r="LNW198" s="317"/>
      <c r="LNX198" s="381"/>
      <c r="LNY198" s="381"/>
      <c r="LNZ198" s="381"/>
      <c r="LOA198" s="318"/>
      <c r="LOB198" s="318"/>
      <c r="LOC198" s="318"/>
      <c r="LOD198" s="381"/>
      <c r="LOE198" s="318"/>
      <c r="LOF198" s="318"/>
      <c r="LOG198" s="318"/>
      <c r="LOH198" s="318"/>
      <c r="LOI198" s="381"/>
      <c r="LOJ198" s="316"/>
      <c r="LOK198" s="316"/>
      <c r="LOL198" s="316"/>
      <c r="LOM198" s="317"/>
      <c r="LON198" s="381"/>
      <c r="LOO198" s="381"/>
      <c r="LOP198" s="381"/>
      <c r="LOQ198" s="318"/>
      <c r="LOR198" s="318"/>
      <c r="LOS198" s="318"/>
      <c r="LOT198" s="381"/>
      <c r="LOU198" s="318"/>
      <c r="LOV198" s="318"/>
      <c r="LOW198" s="318"/>
      <c r="LOX198" s="318"/>
      <c r="LOY198" s="381"/>
      <c r="LOZ198" s="316"/>
      <c r="LPA198" s="316"/>
      <c r="LPB198" s="316"/>
      <c r="LPC198" s="317"/>
      <c r="LPD198" s="381"/>
      <c r="LPE198" s="381"/>
      <c r="LPF198" s="381"/>
      <c r="LPG198" s="318"/>
      <c r="LPH198" s="318"/>
      <c r="LPI198" s="318"/>
      <c r="LPJ198" s="381"/>
      <c r="LPK198" s="318"/>
      <c r="LPL198" s="318"/>
      <c r="LPM198" s="318"/>
      <c r="LPN198" s="318"/>
      <c r="LPO198" s="381"/>
      <c r="LPP198" s="316"/>
      <c r="LPQ198" s="316"/>
      <c r="LPR198" s="316"/>
      <c r="LPS198" s="317"/>
      <c r="LPT198" s="381"/>
      <c r="LPU198" s="381"/>
      <c r="LPV198" s="381"/>
      <c r="LPW198" s="318"/>
      <c r="LPX198" s="318"/>
      <c r="LPY198" s="318"/>
      <c r="LPZ198" s="381"/>
      <c r="LQA198" s="318"/>
      <c r="LQB198" s="318"/>
      <c r="LQC198" s="318"/>
      <c r="LQD198" s="318"/>
      <c r="LQE198" s="381"/>
      <c r="LQF198" s="316"/>
      <c r="LQG198" s="316"/>
      <c r="LQH198" s="316"/>
      <c r="LQI198" s="317"/>
      <c r="LQJ198" s="381"/>
      <c r="LQK198" s="381"/>
      <c r="LQL198" s="381"/>
      <c r="LQM198" s="318"/>
      <c r="LQN198" s="318"/>
      <c r="LQO198" s="318"/>
      <c r="LQP198" s="381"/>
      <c r="LQQ198" s="318"/>
      <c r="LQR198" s="318"/>
      <c r="LQS198" s="318"/>
      <c r="LQT198" s="318"/>
      <c r="LQU198" s="381"/>
      <c r="LQV198" s="316"/>
      <c r="LQW198" s="316"/>
      <c r="LQX198" s="316"/>
      <c r="LQY198" s="317"/>
      <c r="LQZ198" s="381"/>
      <c r="LRA198" s="381"/>
      <c r="LRB198" s="381"/>
      <c r="LRC198" s="318"/>
      <c r="LRD198" s="318"/>
      <c r="LRE198" s="318"/>
      <c r="LRF198" s="381"/>
      <c r="LRG198" s="318"/>
      <c r="LRH198" s="318"/>
      <c r="LRI198" s="318"/>
      <c r="LRJ198" s="318"/>
      <c r="LRK198" s="381"/>
      <c r="LRL198" s="316"/>
      <c r="LRM198" s="316"/>
      <c r="LRN198" s="316"/>
      <c r="LRO198" s="317"/>
      <c r="LRP198" s="381"/>
      <c r="LRQ198" s="381"/>
      <c r="LRR198" s="381"/>
      <c r="LRS198" s="318"/>
      <c r="LRT198" s="318"/>
      <c r="LRU198" s="318"/>
      <c r="LRV198" s="381"/>
      <c r="LRW198" s="318"/>
      <c r="LRX198" s="318"/>
      <c r="LRY198" s="318"/>
      <c r="LRZ198" s="318"/>
      <c r="LSA198" s="381"/>
      <c r="LSB198" s="316"/>
      <c r="LSC198" s="316"/>
      <c r="LSD198" s="316"/>
      <c r="LSE198" s="317"/>
      <c r="LSF198" s="381"/>
      <c r="LSG198" s="381"/>
      <c r="LSH198" s="381"/>
      <c r="LSI198" s="318"/>
      <c r="LSJ198" s="318"/>
      <c r="LSK198" s="318"/>
      <c r="LSL198" s="381"/>
      <c r="LSM198" s="318"/>
      <c r="LSN198" s="318"/>
      <c r="LSO198" s="318"/>
      <c r="LSP198" s="318"/>
      <c r="LSQ198" s="381"/>
      <c r="LSR198" s="316"/>
      <c r="LSS198" s="316"/>
      <c r="LST198" s="316"/>
      <c r="LSU198" s="317"/>
      <c r="LSV198" s="381"/>
      <c r="LSW198" s="381"/>
      <c r="LSX198" s="381"/>
      <c r="LSY198" s="318"/>
      <c r="LSZ198" s="318"/>
      <c r="LTA198" s="318"/>
      <c r="LTB198" s="381"/>
      <c r="LTC198" s="318"/>
      <c r="LTD198" s="318"/>
      <c r="LTE198" s="318"/>
      <c r="LTF198" s="318"/>
      <c r="LTG198" s="381"/>
      <c r="LTH198" s="316"/>
      <c r="LTI198" s="316"/>
      <c r="LTJ198" s="316"/>
      <c r="LTK198" s="317"/>
      <c r="LTL198" s="381"/>
      <c r="LTM198" s="381"/>
      <c r="LTN198" s="381"/>
      <c r="LTO198" s="318"/>
      <c r="LTP198" s="318"/>
      <c r="LTQ198" s="318"/>
      <c r="LTR198" s="381"/>
      <c r="LTS198" s="318"/>
      <c r="LTT198" s="318"/>
      <c r="LTU198" s="318"/>
      <c r="LTV198" s="318"/>
      <c r="LTW198" s="381"/>
      <c r="LTX198" s="316"/>
      <c r="LTY198" s="316"/>
      <c r="LTZ198" s="316"/>
      <c r="LUA198" s="317"/>
      <c r="LUB198" s="381"/>
      <c r="LUC198" s="381"/>
      <c r="LUD198" s="381"/>
      <c r="LUE198" s="318"/>
      <c r="LUF198" s="318"/>
      <c r="LUG198" s="318"/>
      <c r="LUH198" s="381"/>
      <c r="LUI198" s="318"/>
      <c r="LUJ198" s="318"/>
      <c r="LUK198" s="318"/>
      <c r="LUL198" s="318"/>
      <c r="LUM198" s="381"/>
      <c r="LUN198" s="316"/>
      <c r="LUO198" s="316"/>
      <c r="LUP198" s="316"/>
      <c r="LUQ198" s="317"/>
      <c r="LUR198" s="381"/>
      <c r="LUS198" s="381"/>
      <c r="LUT198" s="381"/>
      <c r="LUU198" s="318"/>
      <c r="LUV198" s="318"/>
      <c r="LUW198" s="318"/>
      <c r="LUX198" s="381"/>
      <c r="LUY198" s="318"/>
      <c r="LUZ198" s="318"/>
      <c r="LVA198" s="318"/>
      <c r="LVB198" s="318"/>
      <c r="LVC198" s="381"/>
      <c r="LVD198" s="316"/>
      <c r="LVE198" s="316"/>
      <c r="LVF198" s="316"/>
      <c r="LVG198" s="317"/>
      <c r="LVH198" s="381"/>
      <c r="LVI198" s="381"/>
      <c r="LVJ198" s="381"/>
      <c r="LVK198" s="318"/>
      <c r="LVL198" s="318"/>
      <c r="LVM198" s="318"/>
      <c r="LVN198" s="381"/>
      <c r="LVO198" s="318"/>
      <c r="LVP198" s="318"/>
      <c r="LVQ198" s="318"/>
      <c r="LVR198" s="318"/>
      <c r="LVS198" s="381"/>
      <c r="LVT198" s="316"/>
      <c r="LVU198" s="316"/>
      <c r="LVV198" s="316"/>
      <c r="LVW198" s="317"/>
      <c r="LVX198" s="381"/>
      <c r="LVY198" s="381"/>
      <c r="LVZ198" s="381"/>
      <c r="LWA198" s="318"/>
      <c r="LWB198" s="318"/>
      <c r="LWC198" s="318"/>
      <c r="LWD198" s="381"/>
      <c r="LWE198" s="318"/>
      <c r="LWF198" s="318"/>
      <c r="LWG198" s="318"/>
      <c r="LWH198" s="318"/>
      <c r="LWI198" s="381"/>
      <c r="LWJ198" s="316"/>
      <c r="LWK198" s="316"/>
      <c r="LWL198" s="316"/>
      <c r="LWM198" s="317"/>
      <c r="LWN198" s="381"/>
      <c r="LWO198" s="381"/>
      <c r="LWP198" s="381"/>
      <c r="LWQ198" s="318"/>
      <c r="LWR198" s="318"/>
      <c r="LWS198" s="318"/>
      <c r="LWT198" s="381"/>
      <c r="LWU198" s="318"/>
      <c r="LWV198" s="318"/>
      <c r="LWW198" s="318"/>
      <c r="LWX198" s="318"/>
      <c r="LWY198" s="381"/>
      <c r="LWZ198" s="316"/>
      <c r="LXA198" s="316"/>
      <c r="LXB198" s="316"/>
      <c r="LXC198" s="317"/>
      <c r="LXD198" s="381"/>
      <c r="LXE198" s="381"/>
      <c r="LXF198" s="381"/>
      <c r="LXG198" s="318"/>
      <c r="LXH198" s="318"/>
      <c r="LXI198" s="318"/>
      <c r="LXJ198" s="381"/>
      <c r="LXK198" s="318"/>
      <c r="LXL198" s="318"/>
      <c r="LXM198" s="318"/>
      <c r="LXN198" s="318"/>
      <c r="LXO198" s="381"/>
      <c r="LXP198" s="316"/>
      <c r="LXQ198" s="316"/>
      <c r="LXR198" s="316"/>
      <c r="LXS198" s="317"/>
      <c r="LXT198" s="381"/>
      <c r="LXU198" s="381"/>
      <c r="LXV198" s="381"/>
      <c r="LXW198" s="318"/>
      <c r="LXX198" s="318"/>
      <c r="LXY198" s="318"/>
      <c r="LXZ198" s="381"/>
      <c r="LYA198" s="318"/>
      <c r="LYB198" s="318"/>
      <c r="LYC198" s="318"/>
      <c r="LYD198" s="318"/>
      <c r="LYE198" s="381"/>
      <c r="LYF198" s="316"/>
      <c r="LYG198" s="316"/>
      <c r="LYH198" s="316"/>
      <c r="LYI198" s="317"/>
      <c r="LYJ198" s="381"/>
      <c r="LYK198" s="381"/>
      <c r="LYL198" s="381"/>
      <c r="LYM198" s="318"/>
      <c r="LYN198" s="318"/>
      <c r="LYO198" s="318"/>
      <c r="LYP198" s="381"/>
      <c r="LYQ198" s="318"/>
      <c r="LYR198" s="318"/>
      <c r="LYS198" s="318"/>
      <c r="LYT198" s="318"/>
      <c r="LYU198" s="381"/>
      <c r="LYV198" s="316"/>
      <c r="LYW198" s="316"/>
      <c r="LYX198" s="316"/>
      <c r="LYY198" s="317"/>
      <c r="LYZ198" s="381"/>
      <c r="LZA198" s="381"/>
      <c r="LZB198" s="381"/>
      <c r="LZC198" s="318"/>
      <c r="LZD198" s="318"/>
      <c r="LZE198" s="318"/>
      <c r="LZF198" s="381"/>
      <c r="LZG198" s="318"/>
      <c r="LZH198" s="318"/>
      <c r="LZI198" s="318"/>
      <c r="LZJ198" s="318"/>
      <c r="LZK198" s="381"/>
      <c r="LZL198" s="316"/>
      <c r="LZM198" s="316"/>
      <c r="LZN198" s="316"/>
      <c r="LZO198" s="317"/>
      <c r="LZP198" s="381"/>
      <c r="LZQ198" s="381"/>
      <c r="LZR198" s="381"/>
      <c r="LZS198" s="318"/>
      <c r="LZT198" s="318"/>
      <c r="LZU198" s="318"/>
      <c r="LZV198" s="381"/>
      <c r="LZW198" s="318"/>
      <c r="LZX198" s="318"/>
      <c r="LZY198" s="318"/>
      <c r="LZZ198" s="318"/>
      <c r="MAA198" s="381"/>
      <c r="MAB198" s="316"/>
      <c r="MAC198" s="316"/>
      <c r="MAD198" s="316"/>
      <c r="MAE198" s="317"/>
      <c r="MAF198" s="381"/>
      <c r="MAG198" s="381"/>
      <c r="MAH198" s="381"/>
      <c r="MAI198" s="318"/>
      <c r="MAJ198" s="318"/>
      <c r="MAK198" s="318"/>
      <c r="MAL198" s="381"/>
      <c r="MAM198" s="318"/>
      <c r="MAN198" s="318"/>
      <c r="MAO198" s="318"/>
      <c r="MAP198" s="318"/>
      <c r="MAQ198" s="381"/>
      <c r="MAR198" s="316"/>
      <c r="MAS198" s="316"/>
      <c r="MAT198" s="316"/>
      <c r="MAU198" s="317"/>
      <c r="MAV198" s="381"/>
      <c r="MAW198" s="381"/>
      <c r="MAX198" s="381"/>
      <c r="MAY198" s="318"/>
      <c r="MAZ198" s="318"/>
      <c r="MBA198" s="318"/>
      <c r="MBB198" s="381"/>
      <c r="MBC198" s="318"/>
      <c r="MBD198" s="318"/>
      <c r="MBE198" s="318"/>
      <c r="MBF198" s="318"/>
      <c r="MBG198" s="381"/>
      <c r="MBH198" s="316"/>
      <c r="MBI198" s="316"/>
      <c r="MBJ198" s="316"/>
      <c r="MBK198" s="317"/>
      <c r="MBL198" s="381"/>
      <c r="MBM198" s="381"/>
      <c r="MBN198" s="381"/>
      <c r="MBO198" s="318"/>
      <c r="MBP198" s="318"/>
      <c r="MBQ198" s="318"/>
      <c r="MBR198" s="381"/>
      <c r="MBS198" s="318"/>
      <c r="MBT198" s="318"/>
      <c r="MBU198" s="318"/>
      <c r="MBV198" s="318"/>
      <c r="MBW198" s="381"/>
      <c r="MBX198" s="316"/>
      <c r="MBY198" s="316"/>
      <c r="MBZ198" s="316"/>
      <c r="MCA198" s="317"/>
      <c r="MCB198" s="381"/>
      <c r="MCC198" s="381"/>
      <c r="MCD198" s="381"/>
      <c r="MCE198" s="318"/>
      <c r="MCF198" s="318"/>
      <c r="MCG198" s="318"/>
      <c r="MCH198" s="381"/>
      <c r="MCI198" s="318"/>
      <c r="MCJ198" s="318"/>
      <c r="MCK198" s="318"/>
      <c r="MCL198" s="318"/>
      <c r="MCM198" s="381"/>
      <c r="MCN198" s="316"/>
      <c r="MCO198" s="316"/>
      <c r="MCP198" s="316"/>
      <c r="MCQ198" s="317"/>
      <c r="MCR198" s="381"/>
      <c r="MCS198" s="381"/>
      <c r="MCT198" s="381"/>
      <c r="MCU198" s="318"/>
      <c r="MCV198" s="318"/>
      <c r="MCW198" s="318"/>
      <c r="MCX198" s="381"/>
      <c r="MCY198" s="318"/>
      <c r="MCZ198" s="318"/>
      <c r="MDA198" s="318"/>
      <c r="MDB198" s="318"/>
      <c r="MDC198" s="381"/>
      <c r="MDD198" s="316"/>
      <c r="MDE198" s="316"/>
      <c r="MDF198" s="316"/>
      <c r="MDG198" s="317"/>
      <c r="MDH198" s="381"/>
      <c r="MDI198" s="381"/>
      <c r="MDJ198" s="381"/>
      <c r="MDK198" s="318"/>
      <c r="MDL198" s="318"/>
      <c r="MDM198" s="318"/>
      <c r="MDN198" s="381"/>
      <c r="MDO198" s="318"/>
      <c r="MDP198" s="318"/>
      <c r="MDQ198" s="318"/>
      <c r="MDR198" s="318"/>
      <c r="MDS198" s="381"/>
      <c r="MDT198" s="316"/>
      <c r="MDU198" s="316"/>
      <c r="MDV198" s="316"/>
      <c r="MDW198" s="317"/>
      <c r="MDX198" s="381"/>
      <c r="MDY198" s="381"/>
      <c r="MDZ198" s="381"/>
      <c r="MEA198" s="318"/>
      <c r="MEB198" s="318"/>
      <c r="MEC198" s="318"/>
      <c r="MED198" s="381"/>
      <c r="MEE198" s="318"/>
      <c r="MEF198" s="318"/>
      <c r="MEG198" s="318"/>
      <c r="MEH198" s="318"/>
      <c r="MEI198" s="381"/>
      <c r="MEJ198" s="316"/>
      <c r="MEK198" s="316"/>
      <c r="MEL198" s="316"/>
      <c r="MEM198" s="317"/>
      <c r="MEN198" s="381"/>
      <c r="MEO198" s="381"/>
      <c r="MEP198" s="381"/>
      <c r="MEQ198" s="318"/>
      <c r="MER198" s="318"/>
      <c r="MES198" s="318"/>
      <c r="MET198" s="381"/>
      <c r="MEU198" s="318"/>
      <c r="MEV198" s="318"/>
      <c r="MEW198" s="318"/>
      <c r="MEX198" s="318"/>
      <c r="MEY198" s="381"/>
      <c r="MEZ198" s="316"/>
      <c r="MFA198" s="316"/>
      <c r="MFB198" s="316"/>
      <c r="MFC198" s="317"/>
      <c r="MFD198" s="381"/>
      <c r="MFE198" s="381"/>
      <c r="MFF198" s="381"/>
      <c r="MFG198" s="318"/>
      <c r="MFH198" s="318"/>
      <c r="MFI198" s="318"/>
      <c r="MFJ198" s="381"/>
      <c r="MFK198" s="318"/>
      <c r="MFL198" s="318"/>
      <c r="MFM198" s="318"/>
      <c r="MFN198" s="318"/>
      <c r="MFO198" s="381"/>
      <c r="MFP198" s="316"/>
      <c r="MFQ198" s="316"/>
      <c r="MFR198" s="316"/>
      <c r="MFS198" s="317"/>
      <c r="MFT198" s="381"/>
      <c r="MFU198" s="381"/>
      <c r="MFV198" s="381"/>
      <c r="MFW198" s="318"/>
      <c r="MFX198" s="318"/>
      <c r="MFY198" s="318"/>
      <c r="MFZ198" s="381"/>
      <c r="MGA198" s="318"/>
      <c r="MGB198" s="318"/>
      <c r="MGC198" s="318"/>
      <c r="MGD198" s="318"/>
      <c r="MGE198" s="381"/>
      <c r="MGF198" s="316"/>
      <c r="MGG198" s="316"/>
      <c r="MGH198" s="316"/>
      <c r="MGI198" s="317"/>
      <c r="MGJ198" s="381"/>
      <c r="MGK198" s="381"/>
      <c r="MGL198" s="381"/>
      <c r="MGM198" s="318"/>
      <c r="MGN198" s="318"/>
      <c r="MGO198" s="318"/>
      <c r="MGP198" s="381"/>
      <c r="MGQ198" s="318"/>
      <c r="MGR198" s="318"/>
      <c r="MGS198" s="318"/>
      <c r="MGT198" s="318"/>
      <c r="MGU198" s="381"/>
      <c r="MGV198" s="316"/>
      <c r="MGW198" s="316"/>
      <c r="MGX198" s="316"/>
      <c r="MGY198" s="317"/>
      <c r="MGZ198" s="381"/>
      <c r="MHA198" s="381"/>
      <c r="MHB198" s="381"/>
      <c r="MHC198" s="318"/>
      <c r="MHD198" s="318"/>
      <c r="MHE198" s="318"/>
      <c r="MHF198" s="381"/>
      <c r="MHG198" s="318"/>
      <c r="MHH198" s="318"/>
      <c r="MHI198" s="318"/>
      <c r="MHJ198" s="318"/>
      <c r="MHK198" s="381"/>
      <c r="MHL198" s="316"/>
      <c r="MHM198" s="316"/>
      <c r="MHN198" s="316"/>
      <c r="MHO198" s="317"/>
      <c r="MHP198" s="381"/>
      <c r="MHQ198" s="381"/>
      <c r="MHR198" s="381"/>
      <c r="MHS198" s="318"/>
      <c r="MHT198" s="318"/>
      <c r="MHU198" s="318"/>
      <c r="MHV198" s="381"/>
      <c r="MHW198" s="318"/>
      <c r="MHX198" s="318"/>
      <c r="MHY198" s="318"/>
      <c r="MHZ198" s="318"/>
      <c r="MIA198" s="381"/>
      <c r="MIB198" s="316"/>
      <c r="MIC198" s="316"/>
      <c r="MID198" s="316"/>
      <c r="MIE198" s="317"/>
      <c r="MIF198" s="381"/>
      <c r="MIG198" s="381"/>
      <c r="MIH198" s="381"/>
      <c r="MII198" s="318"/>
      <c r="MIJ198" s="318"/>
      <c r="MIK198" s="318"/>
      <c r="MIL198" s="381"/>
      <c r="MIM198" s="318"/>
      <c r="MIN198" s="318"/>
      <c r="MIO198" s="318"/>
      <c r="MIP198" s="318"/>
      <c r="MIQ198" s="381"/>
      <c r="MIR198" s="316"/>
      <c r="MIS198" s="316"/>
      <c r="MIT198" s="316"/>
      <c r="MIU198" s="317"/>
      <c r="MIV198" s="381"/>
      <c r="MIW198" s="381"/>
      <c r="MIX198" s="381"/>
      <c r="MIY198" s="318"/>
      <c r="MIZ198" s="318"/>
      <c r="MJA198" s="318"/>
      <c r="MJB198" s="381"/>
      <c r="MJC198" s="318"/>
      <c r="MJD198" s="318"/>
      <c r="MJE198" s="318"/>
      <c r="MJF198" s="318"/>
      <c r="MJG198" s="381"/>
      <c r="MJH198" s="316"/>
      <c r="MJI198" s="316"/>
      <c r="MJJ198" s="316"/>
      <c r="MJK198" s="317"/>
      <c r="MJL198" s="381"/>
      <c r="MJM198" s="381"/>
      <c r="MJN198" s="381"/>
      <c r="MJO198" s="318"/>
      <c r="MJP198" s="318"/>
      <c r="MJQ198" s="318"/>
      <c r="MJR198" s="381"/>
      <c r="MJS198" s="318"/>
      <c r="MJT198" s="318"/>
      <c r="MJU198" s="318"/>
      <c r="MJV198" s="318"/>
      <c r="MJW198" s="381"/>
      <c r="MJX198" s="316"/>
      <c r="MJY198" s="316"/>
      <c r="MJZ198" s="316"/>
      <c r="MKA198" s="317"/>
      <c r="MKB198" s="381"/>
      <c r="MKC198" s="381"/>
      <c r="MKD198" s="381"/>
      <c r="MKE198" s="318"/>
      <c r="MKF198" s="318"/>
      <c r="MKG198" s="318"/>
      <c r="MKH198" s="381"/>
      <c r="MKI198" s="318"/>
      <c r="MKJ198" s="318"/>
      <c r="MKK198" s="318"/>
      <c r="MKL198" s="318"/>
      <c r="MKM198" s="381"/>
      <c r="MKN198" s="316"/>
      <c r="MKO198" s="316"/>
      <c r="MKP198" s="316"/>
      <c r="MKQ198" s="317"/>
      <c r="MKR198" s="381"/>
      <c r="MKS198" s="381"/>
      <c r="MKT198" s="381"/>
      <c r="MKU198" s="318"/>
      <c r="MKV198" s="318"/>
      <c r="MKW198" s="318"/>
      <c r="MKX198" s="381"/>
      <c r="MKY198" s="318"/>
      <c r="MKZ198" s="318"/>
      <c r="MLA198" s="318"/>
      <c r="MLB198" s="318"/>
      <c r="MLC198" s="381"/>
      <c r="MLD198" s="316"/>
      <c r="MLE198" s="316"/>
      <c r="MLF198" s="316"/>
      <c r="MLG198" s="317"/>
      <c r="MLH198" s="381"/>
      <c r="MLI198" s="381"/>
      <c r="MLJ198" s="381"/>
      <c r="MLK198" s="318"/>
      <c r="MLL198" s="318"/>
      <c r="MLM198" s="318"/>
      <c r="MLN198" s="381"/>
      <c r="MLO198" s="318"/>
      <c r="MLP198" s="318"/>
      <c r="MLQ198" s="318"/>
      <c r="MLR198" s="318"/>
      <c r="MLS198" s="381"/>
      <c r="MLT198" s="316"/>
      <c r="MLU198" s="316"/>
      <c r="MLV198" s="316"/>
      <c r="MLW198" s="317"/>
      <c r="MLX198" s="381"/>
      <c r="MLY198" s="381"/>
      <c r="MLZ198" s="381"/>
      <c r="MMA198" s="318"/>
      <c r="MMB198" s="318"/>
      <c r="MMC198" s="318"/>
      <c r="MMD198" s="381"/>
      <c r="MME198" s="318"/>
      <c r="MMF198" s="318"/>
      <c r="MMG198" s="318"/>
      <c r="MMH198" s="318"/>
      <c r="MMI198" s="381"/>
      <c r="MMJ198" s="316"/>
      <c r="MMK198" s="316"/>
      <c r="MML198" s="316"/>
      <c r="MMM198" s="317"/>
      <c r="MMN198" s="381"/>
      <c r="MMO198" s="381"/>
      <c r="MMP198" s="381"/>
      <c r="MMQ198" s="318"/>
      <c r="MMR198" s="318"/>
      <c r="MMS198" s="318"/>
      <c r="MMT198" s="381"/>
      <c r="MMU198" s="318"/>
      <c r="MMV198" s="318"/>
      <c r="MMW198" s="318"/>
      <c r="MMX198" s="318"/>
      <c r="MMY198" s="381"/>
      <c r="MMZ198" s="316"/>
      <c r="MNA198" s="316"/>
      <c r="MNB198" s="316"/>
      <c r="MNC198" s="317"/>
      <c r="MND198" s="381"/>
      <c r="MNE198" s="381"/>
      <c r="MNF198" s="381"/>
      <c r="MNG198" s="318"/>
      <c r="MNH198" s="318"/>
      <c r="MNI198" s="318"/>
      <c r="MNJ198" s="381"/>
      <c r="MNK198" s="318"/>
      <c r="MNL198" s="318"/>
      <c r="MNM198" s="318"/>
      <c r="MNN198" s="318"/>
      <c r="MNO198" s="381"/>
      <c r="MNP198" s="316"/>
      <c r="MNQ198" s="316"/>
      <c r="MNR198" s="316"/>
      <c r="MNS198" s="317"/>
      <c r="MNT198" s="381"/>
      <c r="MNU198" s="381"/>
      <c r="MNV198" s="381"/>
      <c r="MNW198" s="318"/>
      <c r="MNX198" s="318"/>
      <c r="MNY198" s="318"/>
      <c r="MNZ198" s="381"/>
      <c r="MOA198" s="318"/>
      <c r="MOB198" s="318"/>
      <c r="MOC198" s="318"/>
      <c r="MOD198" s="318"/>
      <c r="MOE198" s="381"/>
      <c r="MOF198" s="316"/>
      <c r="MOG198" s="316"/>
      <c r="MOH198" s="316"/>
      <c r="MOI198" s="317"/>
      <c r="MOJ198" s="381"/>
      <c r="MOK198" s="381"/>
      <c r="MOL198" s="381"/>
      <c r="MOM198" s="318"/>
      <c r="MON198" s="318"/>
      <c r="MOO198" s="318"/>
      <c r="MOP198" s="381"/>
      <c r="MOQ198" s="318"/>
      <c r="MOR198" s="318"/>
      <c r="MOS198" s="318"/>
      <c r="MOT198" s="318"/>
      <c r="MOU198" s="381"/>
      <c r="MOV198" s="316"/>
      <c r="MOW198" s="316"/>
      <c r="MOX198" s="316"/>
      <c r="MOY198" s="317"/>
      <c r="MOZ198" s="381"/>
      <c r="MPA198" s="381"/>
      <c r="MPB198" s="381"/>
      <c r="MPC198" s="318"/>
      <c r="MPD198" s="318"/>
      <c r="MPE198" s="318"/>
      <c r="MPF198" s="381"/>
      <c r="MPG198" s="318"/>
      <c r="MPH198" s="318"/>
      <c r="MPI198" s="318"/>
      <c r="MPJ198" s="318"/>
      <c r="MPK198" s="381"/>
      <c r="MPL198" s="316"/>
      <c r="MPM198" s="316"/>
      <c r="MPN198" s="316"/>
      <c r="MPO198" s="317"/>
      <c r="MPP198" s="381"/>
      <c r="MPQ198" s="381"/>
      <c r="MPR198" s="381"/>
      <c r="MPS198" s="318"/>
      <c r="MPT198" s="318"/>
      <c r="MPU198" s="318"/>
      <c r="MPV198" s="381"/>
      <c r="MPW198" s="318"/>
      <c r="MPX198" s="318"/>
      <c r="MPY198" s="318"/>
      <c r="MPZ198" s="318"/>
      <c r="MQA198" s="381"/>
      <c r="MQB198" s="316"/>
      <c r="MQC198" s="316"/>
      <c r="MQD198" s="316"/>
      <c r="MQE198" s="317"/>
      <c r="MQF198" s="381"/>
      <c r="MQG198" s="381"/>
      <c r="MQH198" s="381"/>
      <c r="MQI198" s="318"/>
      <c r="MQJ198" s="318"/>
      <c r="MQK198" s="318"/>
      <c r="MQL198" s="381"/>
      <c r="MQM198" s="318"/>
      <c r="MQN198" s="318"/>
      <c r="MQO198" s="318"/>
      <c r="MQP198" s="318"/>
      <c r="MQQ198" s="381"/>
      <c r="MQR198" s="316"/>
      <c r="MQS198" s="316"/>
      <c r="MQT198" s="316"/>
      <c r="MQU198" s="317"/>
      <c r="MQV198" s="381"/>
      <c r="MQW198" s="381"/>
      <c r="MQX198" s="381"/>
      <c r="MQY198" s="318"/>
      <c r="MQZ198" s="318"/>
      <c r="MRA198" s="318"/>
      <c r="MRB198" s="381"/>
      <c r="MRC198" s="318"/>
      <c r="MRD198" s="318"/>
      <c r="MRE198" s="318"/>
      <c r="MRF198" s="318"/>
      <c r="MRG198" s="381"/>
      <c r="MRH198" s="316"/>
      <c r="MRI198" s="316"/>
      <c r="MRJ198" s="316"/>
      <c r="MRK198" s="317"/>
      <c r="MRL198" s="381"/>
      <c r="MRM198" s="381"/>
      <c r="MRN198" s="381"/>
      <c r="MRO198" s="318"/>
      <c r="MRP198" s="318"/>
      <c r="MRQ198" s="318"/>
      <c r="MRR198" s="381"/>
      <c r="MRS198" s="318"/>
      <c r="MRT198" s="318"/>
      <c r="MRU198" s="318"/>
      <c r="MRV198" s="318"/>
      <c r="MRW198" s="381"/>
      <c r="MRX198" s="316"/>
      <c r="MRY198" s="316"/>
      <c r="MRZ198" s="316"/>
      <c r="MSA198" s="317"/>
      <c r="MSB198" s="381"/>
      <c r="MSC198" s="381"/>
      <c r="MSD198" s="381"/>
      <c r="MSE198" s="318"/>
      <c r="MSF198" s="318"/>
      <c r="MSG198" s="318"/>
      <c r="MSH198" s="381"/>
      <c r="MSI198" s="318"/>
      <c r="MSJ198" s="318"/>
      <c r="MSK198" s="318"/>
      <c r="MSL198" s="318"/>
      <c r="MSM198" s="381"/>
      <c r="MSN198" s="316"/>
      <c r="MSO198" s="316"/>
      <c r="MSP198" s="316"/>
      <c r="MSQ198" s="317"/>
      <c r="MSR198" s="381"/>
      <c r="MSS198" s="381"/>
      <c r="MST198" s="381"/>
      <c r="MSU198" s="318"/>
      <c r="MSV198" s="318"/>
      <c r="MSW198" s="318"/>
      <c r="MSX198" s="381"/>
      <c r="MSY198" s="318"/>
      <c r="MSZ198" s="318"/>
      <c r="MTA198" s="318"/>
      <c r="MTB198" s="318"/>
      <c r="MTC198" s="381"/>
      <c r="MTD198" s="316"/>
      <c r="MTE198" s="316"/>
      <c r="MTF198" s="316"/>
      <c r="MTG198" s="317"/>
      <c r="MTH198" s="381"/>
      <c r="MTI198" s="381"/>
      <c r="MTJ198" s="381"/>
      <c r="MTK198" s="318"/>
      <c r="MTL198" s="318"/>
      <c r="MTM198" s="318"/>
      <c r="MTN198" s="381"/>
      <c r="MTO198" s="318"/>
      <c r="MTP198" s="318"/>
      <c r="MTQ198" s="318"/>
      <c r="MTR198" s="318"/>
      <c r="MTS198" s="381"/>
      <c r="MTT198" s="316"/>
      <c r="MTU198" s="316"/>
      <c r="MTV198" s="316"/>
      <c r="MTW198" s="317"/>
      <c r="MTX198" s="381"/>
      <c r="MTY198" s="381"/>
      <c r="MTZ198" s="381"/>
      <c r="MUA198" s="318"/>
      <c r="MUB198" s="318"/>
      <c r="MUC198" s="318"/>
      <c r="MUD198" s="381"/>
      <c r="MUE198" s="318"/>
      <c r="MUF198" s="318"/>
      <c r="MUG198" s="318"/>
      <c r="MUH198" s="318"/>
      <c r="MUI198" s="381"/>
      <c r="MUJ198" s="316"/>
      <c r="MUK198" s="316"/>
      <c r="MUL198" s="316"/>
      <c r="MUM198" s="317"/>
      <c r="MUN198" s="381"/>
      <c r="MUO198" s="381"/>
      <c r="MUP198" s="381"/>
      <c r="MUQ198" s="318"/>
      <c r="MUR198" s="318"/>
      <c r="MUS198" s="318"/>
      <c r="MUT198" s="381"/>
      <c r="MUU198" s="318"/>
      <c r="MUV198" s="318"/>
      <c r="MUW198" s="318"/>
      <c r="MUX198" s="318"/>
      <c r="MUY198" s="381"/>
      <c r="MUZ198" s="316"/>
      <c r="MVA198" s="316"/>
      <c r="MVB198" s="316"/>
      <c r="MVC198" s="317"/>
      <c r="MVD198" s="381"/>
      <c r="MVE198" s="381"/>
      <c r="MVF198" s="381"/>
      <c r="MVG198" s="318"/>
      <c r="MVH198" s="318"/>
      <c r="MVI198" s="318"/>
      <c r="MVJ198" s="381"/>
      <c r="MVK198" s="318"/>
      <c r="MVL198" s="318"/>
      <c r="MVM198" s="318"/>
      <c r="MVN198" s="318"/>
      <c r="MVO198" s="381"/>
      <c r="MVP198" s="316"/>
      <c r="MVQ198" s="316"/>
      <c r="MVR198" s="316"/>
      <c r="MVS198" s="317"/>
      <c r="MVT198" s="381"/>
      <c r="MVU198" s="381"/>
      <c r="MVV198" s="381"/>
      <c r="MVW198" s="318"/>
      <c r="MVX198" s="318"/>
      <c r="MVY198" s="318"/>
      <c r="MVZ198" s="381"/>
      <c r="MWA198" s="318"/>
      <c r="MWB198" s="318"/>
      <c r="MWC198" s="318"/>
      <c r="MWD198" s="318"/>
      <c r="MWE198" s="381"/>
      <c r="MWF198" s="316"/>
      <c r="MWG198" s="316"/>
      <c r="MWH198" s="316"/>
      <c r="MWI198" s="317"/>
      <c r="MWJ198" s="381"/>
      <c r="MWK198" s="381"/>
      <c r="MWL198" s="381"/>
      <c r="MWM198" s="318"/>
      <c r="MWN198" s="318"/>
      <c r="MWO198" s="318"/>
      <c r="MWP198" s="381"/>
      <c r="MWQ198" s="318"/>
      <c r="MWR198" s="318"/>
      <c r="MWS198" s="318"/>
      <c r="MWT198" s="318"/>
      <c r="MWU198" s="381"/>
      <c r="MWV198" s="316"/>
      <c r="MWW198" s="316"/>
      <c r="MWX198" s="316"/>
      <c r="MWY198" s="317"/>
      <c r="MWZ198" s="381"/>
      <c r="MXA198" s="381"/>
      <c r="MXB198" s="381"/>
      <c r="MXC198" s="318"/>
      <c r="MXD198" s="318"/>
      <c r="MXE198" s="318"/>
      <c r="MXF198" s="381"/>
      <c r="MXG198" s="318"/>
      <c r="MXH198" s="318"/>
      <c r="MXI198" s="318"/>
      <c r="MXJ198" s="318"/>
      <c r="MXK198" s="381"/>
      <c r="MXL198" s="316"/>
      <c r="MXM198" s="316"/>
      <c r="MXN198" s="316"/>
      <c r="MXO198" s="317"/>
      <c r="MXP198" s="381"/>
      <c r="MXQ198" s="381"/>
      <c r="MXR198" s="381"/>
      <c r="MXS198" s="318"/>
      <c r="MXT198" s="318"/>
      <c r="MXU198" s="318"/>
      <c r="MXV198" s="381"/>
      <c r="MXW198" s="318"/>
      <c r="MXX198" s="318"/>
      <c r="MXY198" s="318"/>
      <c r="MXZ198" s="318"/>
      <c r="MYA198" s="381"/>
      <c r="MYB198" s="316"/>
      <c r="MYC198" s="316"/>
      <c r="MYD198" s="316"/>
      <c r="MYE198" s="317"/>
      <c r="MYF198" s="381"/>
      <c r="MYG198" s="381"/>
      <c r="MYH198" s="381"/>
      <c r="MYI198" s="318"/>
      <c r="MYJ198" s="318"/>
      <c r="MYK198" s="318"/>
      <c r="MYL198" s="381"/>
      <c r="MYM198" s="318"/>
      <c r="MYN198" s="318"/>
      <c r="MYO198" s="318"/>
      <c r="MYP198" s="318"/>
      <c r="MYQ198" s="381"/>
      <c r="MYR198" s="316"/>
      <c r="MYS198" s="316"/>
      <c r="MYT198" s="316"/>
      <c r="MYU198" s="317"/>
      <c r="MYV198" s="381"/>
      <c r="MYW198" s="381"/>
      <c r="MYX198" s="381"/>
      <c r="MYY198" s="318"/>
      <c r="MYZ198" s="318"/>
      <c r="MZA198" s="318"/>
      <c r="MZB198" s="381"/>
      <c r="MZC198" s="318"/>
      <c r="MZD198" s="318"/>
      <c r="MZE198" s="318"/>
      <c r="MZF198" s="318"/>
      <c r="MZG198" s="381"/>
      <c r="MZH198" s="316"/>
      <c r="MZI198" s="316"/>
      <c r="MZJ198" s="316"/>
      <c r="MZK198" s="317"/>
      <c r="MZL198" s="381"/>
      <c r="MZM198" s="381"/>
      <c r="MZN198" s="381"/>
      <c r="MZO198" s="318"/>
      <c r="MZP198" s="318"/>
      <c r="MZQ198" s="318"/>
      <c r="MZR198" s="381"/>
      <c r="MZS198" s="318"/>
      <c r="MZT198" s="318"/>
      <c r="MZU198" s="318"/>
      <c r="MZV198" s="318"/>
      <c r="MZW198" s="381"/>
      <c r="MZX198" s="316"/>
      <c r="MZY198" s="316"/>
      <c r="MZZ198" s="316"/>
      <c r="NAA198" s="317"/>
      <c r="NAB198" s="381"/>
      <c r="NAC198" s="381"/>
      <c r="NAD198" s="381"/>
      <c r="NAE198" s="318"/>
      <c r="NAF198" s="318"/>
      <c r="NAG198" s="318"/>
      <c r="NAH198" s="381"/>
      <c r="NAI198" s="318"/>
      <c r="NAJ198" s="318"/>
      <c r="NAK198" s="318"/>
      <c r="NAL198" s="318"/>
      <c r="NAM198" s="381"/>
      <c r="NAN198" s="316"/>
      <c r="NAO198" s="316"/>
      <c r="NAP198" s="316"/>
      <c r="NAQ198" s="317"/>
      <c r="NAR198" s="381"/>
      <c r="NAS198" s="381"/>
      <c r="NAT198" s="381"/>
      <c r="NAU198" s="318"/>
      <c r="NAV198" s="318"/>
      <c r="NAW198" s="318"/>
      <c r="NAX198" s="381"/>
      <c r="NAY198" s="318"/>
      <c r="NAZ198" s="318"/>
      <c r="NBA198" s="318"/>
      <c r="NBB198" s="318"/>
      <c r="NBC198" s="381"/>
      <c r="NBD198" s="316"/>
      <c r="NBE198" s="316"/>
      <c r="NBF198" s="316"/>
      <c r="NBG198" s="317"/>
      <c r="NBH198" s="381"/>
      <c r="NBI198" s="381"/>
      <c r="NBJ198" s="381"/>
      <c r="NBK198" s="318"/>
      <c r="NBL198" s="318"/>
      <c r="NBM198" s="318"/>
      <c r="NBN198" s="381"/>
      <c r="NBO198" s="318"/>
      <c r="NBP198" s="318"/>
      <c r="NBQ198" s="318"/>
      <c r="NBR198" s="318"/>
      <c r="NBS198" s="381"/>
      <c r="NBT198" s="316"/>
      <c r="NBU198" s="316"/>
      <c r="NBV198" s="316"/>
      <c r="NBW198" s="317"/>
      <c r="NBX198" s="381"/>
      <c r="NBY198" s="381"/>
      <c r="NBZ198" s="381"/>
      <c r="NCA198" s="318"/>
      <c r="NCB198" s="318"/>
      <c r="NCC198" s="318"/>
      <c r="NCD198" s="381"/>
      <c r="NCE198" s="318"/>
      <c r="NCF198" s="318"/>
      <c r="NCG198" s="318"/>
      <c r="NCH198" s="318"/>
      <c r="NCI198" s="381"/>
      <c r="NCJ198" s="316"/>
      <c r="NCK198" s="316"/>
      <c r="NCL198" s="316"/>
      <c r="NCM198" s="317"/>
      <c r="NCN198" s="381"/>
      <c r="NCO198" s="381"/>
      <c r="NCP198" s="381"/>
      <c r="NCQ198" s="318"/>
      <c r="NCR198" s="318"/>
      <c r="NCS198" s="318"/>
      <c r="NCT198" s="381"/>
      <c r="NCU198" s="318"/>
      <c r="NCV198" s="318"/>
      <c r="NCW198" s="318"/>
      <c r="NCX198" s="318"/>
      <c r="NCY198" s="381"/>
      <c r="NCZ198" s="316"/>
      <c r="NDA198" s="316"/>
      <c r="NDB198" s="316"/>
      <c r="NDC198" s="317"/>
      <c r="NDD198" s="381"/>
      <c r="NDE198" s="381"/>
      <c r="NDF198" s="381"/>
      <c r="NDG198" s="318"/>
      <c r="NDH198" s="318"/>
      <c r="NDI198" s="318"/>
      <c r="NDJ198" s="381"/>
      <c r="NDK198" s="318"/>
      <c r="NDL198" s="318"/>
      <c r="NDM198" s="318"/>
      <c r="NDN198" s="318"/>
      <c r="NDO198" s="381"/>
      <c r="NDP198" s="316"/>
      <c r="NDQ198" s="316"/>
      <c r="NDR198" s="316"/>
      <c r="NDS198" s="317"/>
      <c r="NDT198" s="381"/>
      <c r="NDU198" s="381"/>
      <c r="NDV198" s="381"/>
      <c r="NDW198" s="318"/>
      <c r="NDX198" s="318"/>
      <c r="NDY198" s="318"/>
      <c r="NDZ198" s="381"/>
      <c r="NEA198" s="318"/>
      <c r="NEB198" s="318"/>
      <c r="NEC198" s="318"/>
      <c r="NED198" s="318"/>
      <c r="NEE198" s="381"/>
      <c r="NEF198" s="316"/>
      <c r="NEG198" s="316"/>
      <c r="NEH198" s="316"/>
      <c r="NEI198" s="317"/>
      <c r="NEJ198" s="381"/>
      <c r="NEK198" s="381"/>
      <c r="NEL198" s="381"/>
      <c r="NEM198" s="318"/>
      <c r="NEN198" s="318"/>
      <c r="NEO198" s="318"/>
      <c r="NEP198" s="381"/>
      <c r="NEQ198" s="318"/>
      <c r="NER198" s="318"/>
      <c r="NES198" s="318"/>
      <c r="NET198" s="318"/>
      <c r="NEU198" s="381"/>
      <c r="NEV198" s="316"/>
      <c r="NEW198" s="316"/>
      <c r="NEX198" s="316"/>
      <c r="NEY198" s="317"/>
      <c r="NEZ198" s="381"/>
      <c r="NFA198" s="381"/>
      <c r="NFB198" s="381"/>
      <c r="NFC198" s="318"/>
      <c r="NFD198" s="318"/>
      <c r="NFE198" s="318"/>
      <c r="NFF198" s="381"/>
      <c r="NFG198" s="318"/>
      <c r="NFH198" s="318"/>
      <c r="NFI198" s="318"/>
      <c r="NFJ198" s="318"/>
      <c r="NFK198" s="381"/>
      <c r="NFL198" s="316"/>
      <c r="NFM198" s="316"/>
      <c r="NFN198" s="316"/>
      <c r="NFO198" s="317"/>
      <c r="NFP198" s="381"/>
      <c r="NFQ198" s="381"/>
      <c r="NFR198" s="381"/>
      <c r="NFS198" s="318"/>
      <c r="NFT198" s="318"/>
      <c r="NFU198" s="318"/>
      <c r="NFV198" s="381"/>
      <c r="NFW198" s="318"/>
      <c r="NFX198" s="318"/>
      <c r="NFY198" s="318"/>
      <c r="NFZ198" s="318"/>
      <c r="NGA198" s="381"/>
      <c r="NGB198" s="316"/>
      <c r="NGC198" s="316"/>
      <c r="NGD198" s="316"/>
      <c r="NGE198" s="317"/>
      <c r="NGF198" s="381"/>
      <c r="NGG198" s="381"/>
      <c r="NGH198" s="381"/>
      <c r="NGI198" s="318"/>
      <c r="NGJ198" s="318"/>
      <c r="NGK198" s="318"/>
      <c r="NGL198" s="381"/>
      <c r="NGM198" s="318"/>
      <c r="NGN198" s="318"/>
      <c r="NGO198" s="318"/>
      <c r="NGP198" s="318"/>
      <c r="NGQ198" s="381"/>
      <c r="NGR198" s="316"/>
      <c r="NGS198" s="316"/>
      <c r="NGT198" s="316"/>
      <c r="NGU198" s="317"/>
      <c r="NGV198" s="381"/>
      <c r="NGW198" s="381"/>
      <c r="NGX198" s="381"/>
      <c r="NGY198" s="318"/>
      <c r="NGZ198" s="318"/>
      <c r="NHA198" s="318"/>
      <c r="NHB198" s="381"/>
      <c r="NHC198" s="318"/>
      <c r="NHD198" s="318"/>
      <c r="NHE198" s="318"/>
      <c r="NHF198" s="318"/>
      <c r="NHG198" s="381"/>
      <c r="NHH198" s="316"/>
      <c r="NHI198" s="316"/>
      <c r="NHJ198" s="316"/>
      <c r="NHK198" s="317"/>
      <c r="NHL198" s="381"/>
      <c r="NHM198" s="381"/>
      <c r="NHN198" s="381"/>
      <c r="NHO198" s="318"/>
      <c r="NHP198" s="318"/>
      <c r="NHQ198" s="318"/>
      <c r="NHR198" s="381"/>
      <c r="NHS198" s="318"/>
      <c r="NHT198" s="318"/>
      <c r="NHU198" s="318"/>
      <c r="NHV198" s="318"/>
      <c r="NHW198" s="381"/>
      <c r="NHX198" s="316"/>
      <c r="NHY198" s="316"/>
      <c r="NHZ198" s="316"/>
      <c r="NIA198" s="317"/>
      <c r="NIB198" s="381"/>
      <c r="NIC198" s="381"/>
      <c r="NID198" s="381"/>
      <c r="NIE198" s="318"/>
      <c r="NIF198" s="318"/>
      <c r="NIG198" s="318"/>
      <c r="NIH198" s="381"/>
      <c r="NII198" s="318"/>
      <c r="NIJ198" s="318"/>
      <c r="NIK198" s="318"/>
      <c r="NIL198" s="318"/>
      <c r="NIM198" s="381"/>
      <c r="NIN198" s="316"/>
      <c r="NIO198" s="316"/>
      <c r="NIP198" s="316"/>
      <c r="NIQ198" s="317"/>
      <c r="NIR198" s="381"/>
      <c r="NIS198" s="381"/>
      <c r="NIT198" s="381"/>
      <c r="NIU198" s="318"/>
      <c r="NIV198" s="318"/>
      <c r="NIW198" s="318"/>
      <c r="NIX198" s="381"/>
      <c r="NIY198" s="318"/>
      <c r="NIZ198" s="318"/>
      <c r="NJA198" s="318"/>
      <c r="NJB198" s="318"/>
      <c r="NJC198" s="381"/>
      <c r="NJD198" s="316"/>
      <c r="NJE198" s="316"/>
      <c r="NJF198" s="316"/>
      <c r="NJG198" s="317"/>
      <c r="NJH198" s="381"/>
      <c r="NJI198" s="381"/>
      <c r="NJJ198" s="381"/>
      <c r="NJK198" s="318"/>
      <c r="NJL198" s="318"/>
      <c r="NJM198" s="318"/>
      <c r="NJN198" s="381"/>
      <c r="NJO198" s="318"/>
      <c r="NJP198" s="318"/>
      <c r="NJQ198" s="318"/>
      <c r="NJR198" s="318"/>
      <c r="NJS198" s="381"/>
      <c r="NJT198" s="316"/>
      <c r="NJU198" s="316"/>
      <c r="NJV198" s="316"/>
      <c r="NJW198" s="317"/>
      <c r="NJX198" s="381"/>
      <c r="NJY198" s="381"/>
      <c r="NJZ198" s="381"/>
      <c r="NKA198" s="318"/>
      <c r="NKB198" s="318"/>
      <c r="NKC198" s="318"/>
      <c r="NKD198" s="381"/>
      <c r="NKE198" s="318"/>
      <c r="NKF198" s="318"/>
      <c r="NKG198" s="318"/>
      <c r="NKH198" s="318"/>
      <c r="NKI198" s="381"/>
      <c r="NKJ198" s="316"/>
      <c r="NKK198" s="316"/>
      <c r="NKL198" s="316"/>
      <c r="NKM198" s="317"/>
      <c r="NKN198" s="381"/>
      <c r="NKO198" s="381"/>
      <c r="NKP198" s="381"/>
      <c r="NKQ198" s="318"/>
      <c r="NKR198" s="318"/>
      <c r="NKS198" s="318"/>
      <c r="NKT198" s="381"/>
      <c r="NKU198" s="318"/>
      <c r="NKV198" s="318"/>
      <c r="NKW198" s="318"/>
      <c r="NKX198" s="318"/>
      <c r="NKY198" s="381"/>
      <c r="NKZ198" s="316"/>
      <c r="NLA198" s="316"/>
      <c r="NLB198" s="316"/>
      <c r="NLC198" s="317"/>
      <c r="NLD198" s="381"/>
      <c r="NLE198" s="381"/>
      <c r="NLF198" s="381"/>
      <c r="NLG198" s="318"/>
      <c r="NLH198" s="318"/>
      <c r="NLI198" s="318"/>
      <c r="NLJ198" s="381"/>
      <c r="NLK198" s="318"/>
      <c r="NLL198" s="318"/>
      <c r="NLM198" s="318"/>
      <c r="NLN198" s="318"/>
      <c r="NLO198" s="381"/>
      <c r="NLP198" s="316"/>
      <c r="NLQ198" s="316"/>
      <c r="NLR198" s="316"/>
      <c r="NLS198" s="317"/>
      <c r="NLT198" s="381"/>
      <c r="NLU198" s="381"/>
      <c r="NLV198" s="381"/>
      <c r="NLW198" s="318"/>
      <c r="NLX198" s="318"/>
      <c r="NLY198" s="318"/>
      <c r="NLZ198" s="381"/>
      <c r="NMA198" s="318"/>
      <c r="NMB198" s="318"/>
      <c r="NMC198" s="318"/>
      <c r="NMD198" s="318"/>
      <c r="NME198" s="381"/>
      <c r="NMF198" s="316"/>
      <c r="NMG198" s="316"/>
      <c r="NMH198" s="316"/>
      <c r="NMI198" s="317"/>
      <c r="NMJ198" s="381"/>
      <c r="NMK198" s="381"/>
      <c r="NML198" s="381"/>
      <c r="NMM198" s="318"/>
      <c r="NMN198" s="318"/>
      <c r="NMO198" s="318"/>
      <c r="NMP198" s="381"/>
      <c r="NMQ198" s="318"/>
      <c r="NMR198" s="318"/>
      <c r="NMS198" s="318"/>
      <c r="NMT198" s="318"/>
      <c r="NMU198" s="381"/>
      <c r="NMV198" s="316"/>
      <c r="NMW198" s="316"/>
      <c r="NMX198" s="316"/>
      <c r="NMY198" s="317"/>
      <c r="NMZ198" s="381"/>
      <c r="NNA198" s="381"/>
      <c r="NNB198" s="381"/>
      <c r="NNC198" s="318"/>
      <c r="NND198" s="318"/>
      <c r="NNE198" s="318"/>
      <c r="NNF198" s="381"/>
      <c r="NNG198" s="318"/>
      <c r="NNH198" s="318"/>
      <c r="NNI198" s="318"/>
      <c r="NNJ198" s="318"/>
      <c r="NNK198" s="381"/>
      <c r="NNL198" s="316"/>
      <c r="NNM198" s="316"/>
      <c r="NNN198" s="316"/>
      <c r="NNO198" s="317"/>
      <c r="NNP198" s="381"/>
      <c r="NNQ198" s="381"/>
      <c r="NNR198" s="381"/>
      <c r="NNS198" s="318"/>
      <c r="NNT198" s="318"/>
      <c r="NNU198" s="318"/>
      <c r="NNV198" s="381"/>
      <c r="NNW198" s="318"/>
      <c r="NNX198" s="318"/>
      <c r="NNY198" s="318"/>
      <c r="NNZ198" s="318"/>
      <c r="NOA198" s="381"/>
      <c r="NOB198" s="316"/>
      <c r="NOC198" s="316"/>
      <c r="NOD198" s="316"/>
      <c r="NOE198" s="317"/>
      <c r="NOF198" s="381"/>
      <c r="NOG198" s="381"/>
      <c r="NOH198" s="381"/>
      <c r="NOI198" s="318"/>
      <c r="NOJ198" s="318"/>
      <c r="NOK198" s="318"/>
      <c r="NOL198" s="381"/>
      <c r="NOM198" s="318"/>
      <c r="NON198" s="318"/>
      <c r="NOO198" s="318"/>
      <c r="NOP198" s="318"/>
      <c r="NOQ198" s="381"/>
      <c r="NOR198" s="316"/>
      <c r="NOS198" s="316"/>
      <c r="NOT198" s="316"/>
      <c r="NOU198" s="317"/>
      <c r="NOV198" s="381"/>
      <c r="NOW198" s="381"/>
      <c r="NOX198" s="381"/>
      <c r="NOY198" s="318"/>
      <c r="NOZ198" s="318"/>
      <c r="NPA198" s="318"/>
      <c r="NPB198" s="381"/>
      <c r="NPC198" s="318"/>
      <c r="NPD198" s="318"/>
      <c r="NPE198" s="318"/>
      <c r="NPF198" s="318"/>
      <c r="NPG198" s="381"/>
      <c r="NPH198" s="316"/>
      <c r="NPI198" s="316"/>
      <c r="NPJ198" s="316"/>
      <c r="NPK198" s="317"/>
      <c r="NPL198" s="381"/>
      <c r="NPM198" s="381"/>
      <c r="NPN198" s="381"/>
      <c r="NPO198" s="318"/>
      <c r="NPP198" s="318"/>
      <c r="NPQ198" s="318"/>
      <c r="NPR198" s="381"/>
      <c r="NPS198" s="318"/>
      <c r="NPT198" s="318"/>
      <c r="NPU198" s="318"/>
      <c r="NPV198" s="318"/>
      <c r="NPW198" s="381"/>
      <c r="NPX198" s="316"/>
      <c r="NPY198" s="316"/>
      <c r="NPZ198" s="316"/>
      <c r="NQA198" s="317"/>
      <c r="NQB198" s="381"/>
      <c r="NQC198" s="381"/>
      <c r="NQD198" s="381"/>
      <c r="NQE198" s="318"/>
      <c r="NQF198" s="318"/>
      <c r="NQG198" s="318"/>
      <c r="NQH198" s="381"/>
      <c r="NQI198" s="318"/>
      <c r="NQJ198" s="318"/>
      <c r="NQK198" s="318"/>
      <c r="NQL198" s="318"/>
      <c r="NQM198" s="381"/>
      <c r="NQN198" s="316"/>
      <c r="NQO198" s="316"/>
      <c r="NQP198" s="316"/>
      <c r="NQQ198" s="317"/>
      <c r="NQR198" s="381"/>
      <c r="NQS198" s="381"/>
      <c r="NQT198" s="381"/>
      <c r="NQU198" s="318"/>
      <c r="NQV198" s="318"/>
      <c r="NQW198" s="318"/>
      <c r="NQX198" s="381"/>
      <c r="NQY198" s="318"/>
      <c r="NQZ198" s="318"/>
      <c r="NRA198" s="318"/>
      <c r="NRB198" s="318"/>
      <c r="NRC198" s="381"/>
      <c r="NRD198" s="316"/>
      <c r="NRE198" s="316"/>
      <c r="NRF198" s="316"/>
      <c r="NRG198" s="317"/>
      <c r="NRH198" s="381"/>
      <c r="NRI198" s="381"/>
      <c r="NRJ198" s="381"/>
      <c r="NRK198" s="318"/>
      <c r="NRL198" s="318"/>
      <c r="NRM198" s="318"/>
      <c r="NRN198" s="381"/>
      <c r="NRO198" s="318"/>
      <c r="NRP198" s="318"/>
      <c r="NRQ198" s="318"/>
      <c r="NRR198" s="318"/>
      <c r="NRS198" s="381"/>
      <c r="NRT198" s="316"/>
      <c r="NRU198" s="316"/>
      <c r="NRV198" s="316"/>
      <c r="NRW198" s="317"/>
      <c r="NRX198" s="381"/>
      <c r="NRY198" s="381"/>
      <c r="NRZ198" s="381"/>
      <c r="NSA198" s="318"/>
      <c r="NSB198" s="318"/>
      <c r="NSC198" s="318"/>
      <c r="NSD198" s="381"/>
      <c r="NSE198" s="318"/>
      <c r="NSF198" s="318"/>
      <c r="NSG198" s="318"/>
      <c r="NSH198" s="318"/>
      <c r="NSI198" s="381"/>
      <c r="NSJ198" s="316"/>
      <c r="NSK198" s="316"/>
      <c r="NSL198" s="316"/>
      <c r="NSM198" s="317"/>
      <c r="NSN198" s="381"/>
      <c r="NSO198" s="381"/>
      <c r="NSP198" s="381"/>
      <c r="NSQ198" s="318"/>
      <c r="NSR198" s="318"/>
      <c r="NSS198" s="318"/>
      <c r="NST198" s="381"/>
      <c r="NSU198" s="318"/>
      <c r="NSV198" s="318"/>
      <c r="NSW198" s="318"/>
      <c r="NSX198" s="318"/>
      <c r="NSY198" s="381"/>
      <c r="NSZ198" s="316"/>
      <c r="NTA198" s="316"/>
      <c r="NTB198" s="316"/>
      <c r="NTC198" s="317"/>
      <c r="NTD198" s="381"/>
      <c r="NTE198" s="381"/>
      <c r="NTF198" s="381"/>
      <c r="NTG198" s="318"/>
      <c r="NTH198" s="318"/>
      <c r="NTI198" s="318"/>
      <c r="NTJ198" s="381"/>
      <c r="NTK198" s="318"/>
      <c r="NTL198" s="318"/>
      <c r="NTM198" s="318"/>
      <c r="NTN198" s="318"/>
      <c r="NTO198" s="381"/>
      <c r="NTP198" s="316"/>
      <c r="NTQ198" s="316"/>
      <c r="NTR198" s="316"/>
      <c r="NTS198" s="317"/>
      <c r="NTT198" s="381"/>
      <c r="NTU198" s="381"/>
      <c r="NTV198" s="381"/>
      <c r="NTW198" s="318"/>
      <c r="NTX198" s="318"/>
      <c r="NTY198" s="318"/>
      <c r="NTZ198" s="381"/>
      <c r="NUA198" s="318"/>
      <c r="NUB198" s="318"/>
      <c r="NUC198" s="318"/>
      <c r="NUD198" s="318"/>
      <c r="NUE198" s="381"/>
      <c r="NUF198" s="316"/>
      <c r="NUG198" s="316"/>
      <c r="NUH198" s="316"/>
      <c r="NUI198" s="317"/>
      <c r="NUJ198" s="381"/>
      <c r="NUK198" s="381"/>
      <c r="NUL198" s="381"/>
      <c r="NUM198" s="318"/>
      <c r="NUN198" s="318"/>
      <c r="NUO198" s="318"/>
      <c r="NUP198" s="381"/>
      <c r="NUQ198" s="318"/>
      <c r="NUR198" s="318"/>
      <c r="NUS198" s="318"/>
      <c r="NUT198" s="318"/>
      <c r="NUU198" s="381"/>
      <c r="NUV198" s="316"/>
      <c r="NUW198" s="316"/>
      <c r="NUX198" s="316"/>
      <c r="NUY198" s="317"/>
      <c r="NUZ198" s="381"/>
      <c r="NVA198" s="381"/>
      <c r="NVB198" s="381"/>
      <c r="NVC198" s="318"/>
      <c r="NVD198" s="318"/>
      <c r="NVE198" s="318"/>
      <c r="NVF198" s="381"/>
      <c r="NVG198" s="318"/>
      <c r="NVH198" s="318"/>
      <c r="NVI198" s="318"/>
      <c r="NVJ198" s="318"/>
      <c r="NVK198" s="381"/>
      <c r="NVL198" s="316"/>
      <c r="NVM198" s="316"/>
      <c r="NVN198" s="316"/>
      <c r="NVO198" s="317"/>
      <c r="NVP198" s="381"/>
      <c r="NVQ198" s="381"/>
      <c r="NVR198" s="381"/>
      <c r="NVS198" s="318"/>
      <c r="NVT198" s="318"/>
      <c r="NVU198" s="318"/>
      <c r="NVV198" s="381"/>
      <c r="NVW198" s="318"/>
      <c r="NVX198" s="318"/>
      <c r="NVY198" s="318"/>
      <c r="NVZ198" s="318"/>
      <c r="NWA198" s="381"/>
      <c r="NWB198" s="316"/>
      <c r="NWC198" s="316"/>
      <c r="NWD198" s="316"/>
      <c r="NWE198" s="317"/>
      <c r="NWF198" s="381"/>
      <c r="NWG198" s="381"/>
      <c r="NWH198" s="381"/>
      <c r="NWI198" s="318"/>
      <c r="NWJ198" s="318"/>
      <c r="NWK198" s="318"/>
      <c r="NWL198" s="381"/>
      <c r="NWM198" s="318"/>
      <c r="NWN198" s="318"/>
      <c r="NWO198" s="318"/>
      <c r="NWP198" s="318"/>
      <c r="NWQ198" s="381"/>
      <c r="NWR198" s="316"/>
      <c r="NWS198" s="316"/>
      <c r="NWT198" s="316"/>
      <c r="NWU198" s="317"/>
      <c r="NWV198" s="381"/>
      <c r="NWW198" s="381"/>
      <c r="NWX198" s="381"/>
      <c r="NWY198" s="318"/>
      <c r="NWZ198" s="318"/>
      <c r="NXA198" s="318"/>
      <c r="NXB198" s="381"/>
      <c r="NXC198" s="318"/>
      <c r="NXD198" s="318"/>
      <c r="NXE198" s="318"/>
      <c r="NXF198" s="318"/>
      <c r="NXG198" s="381"/>
      <c r="NXH198" s="316"/>
      <c r="NXI198" s="316"/>
      <c r="NXJ198" s="316"/>
      <c r="NXK198" s="317"/>
      <c r="NXL198" s="381"/>
      <c r="NXM198" s="381"/>
      <c r="NXN198" s="381"/>
      <c r="NXO198" s="318"/>
      <c r="NXP198" s="318"/>
      <c r="NXQ198" s="318"/>
      <c r="NXR198" s="381"/>
      <c r="NXS198" s="318"/>
      <c r="NXT198" s="318"/>
      <c r="NXU198" s="318"/>
      <c r="NXV198" s="318"/>
      <c r="NXW198" s="381"/>
      <c r="NXX198" s="316"/>
      <c r="NXY198" s="316"/>
      <c r="NXZ198" s="316"/>
      <c r="NYA198" s="317"/>
      <c r="NYB198" s="381"/>
      <c r="NYC198" s="381"/>
      <c r="NYD198" s="381"/>
      <c r="NYE198" s="318"/>
      <c r="NYF198" s="318"/>
      <c r="NYG198" s="318"/>
      <c r="NYH198" s="381"/>
      <c r="NYI198" s="318"/>
      <c r="NYJ198" s="318"/>
      <c r="NYK198" s="318"/>
      <c r="NYL198" s="318"/>
      <c r="NYM198" s="381"/>
      <c r="NYN198" s="316"/>
      <c r="NYO198" s="316"/>
      <c r="NYP198" s="316"/>
      <c r="NYQ198" s="317"/>
      <c r="NYR198" s="381"/>
      <c r="NYS198" s="381"/>
      <c r="NYT198" s="381"/>
      <c r="NYU198" s="318"/>
      <c r="NYV198" s="318"/>
      <c r="NYW198" s="318"/>
      <c r="NYX198" s="381"/>
      <c r="NYY198" s="318"/>
      <c r="NYZ198" s="318"/>
      <c r="NZA198" s="318"/>
      <c r="NZB198" s="318"/>
      <c r="NZC198" s="381"/>
      <c r="NZD198" s="316"/>
      <c r="NZE198" s="316"/>
      <c r="NZF198" s="316"/>
      <c r="NZG198" s="317"/>
      <c r="NZH198" s="381"/>
      <c r="NZI198" s="381"/>
      <c r="NZJ198" s="381"/>
      <c r="NZK198" s="318"/>
      <c r="NZL198" s="318"/>
      <c r="NZM198" s="318"/>
      <c r="NZN198" s="381"/>
      <c r="NZO198" s="318"/>
      <c r="NZP198" s="318"/>
      <c r="NZQ198" s="318"/>
      <c r="NZR198" s="318"/>
      <c r="NZS198" s="381"/>
      <c r="NZT198" s="316"/>
      <c r="NZU198" s="316"/>
      <c r="NZV198" s="316"/>
      <c r="NZW198" s="317"/>
      <c r="NZX198" s="381"/>
      <c r="NZY198" s="381"/>
      <c r="NZZ198" s="381"/>
      <c r="OAA198" s="318"/>
      <c r="OAB198" s="318"/>
      <c r="OAC198" s="318"/>
      <c r="OAD198" s="381"/>
      <c r="OAE198" s="318"/>
      <c r="OAF198" s="318"/>
      <c r="OAG198" s="318"/>
      <c r="OAH198" s="318"/>
      <c r="OAI198" s="381"/>
      <c r="OAJ198" s="316"/>
      <c r="OAK198" s="316"/>
      <c r="OAL198" s="316"/>
      <c r="OAM198" s="317"/>
      <c r="OAN198" s="381"/>
      <c r="OAO198" s="381"/>
      <c r="OAP198" s="381"/>
      <c r="OAQ198" s="318"/>
      <c r="OAR198" s="318"/>
      <c r="OAS198" s="318"/>
      <c r="OAT198" s="381"/>
      <c r="OAU198" s="318"/>
      <c r="OAV198" s="318"/>
      <c r="OAW198" s="318"/>
      <c r="OAX198" s="318"/>
      <c r="OAY198" s="381"/>
      <c r="OAZ198" s="316"/>
      <c r="OBA198" s="316"/>
      <c r="OBB198" s="316"/>
      <c r="OBC198" s="317"/>
      <c r="OBD198" s="381"/>
      <c r="OBE198" s="381"/>
      <c r="OBF198" s="381"/>
      <c r="OBG198" s="318"/>
      <c r="OBH198" s="318"/>
      <c r="OBI198" s="318"/>
      <c r="OBJ198" s="381"/>
      <c r="OBK198" s="318"/>
      <c r="OBL198" s="318"/>
      <c r="OBM198" s="318"/>
      <c r="OBN198" s="318"/>
      <c r="OBO198" s="381"/>
      <c r="OBP198" s="316"/>
      <c r="OBQ198" s="316"/>
      <c r="OBR198" s="316"/>
      <c r="OBS198" s="317"/>
      <c r="OBT198" s="381"/>
      <c r="OBU198" s="381"/>
      <c r="OBV198" s="381"/>
      <c r="OBW198" s="318"/>
      <c r="OBX198" s="318"/>
      <c r="OBY198" s="318"/>
      <c r="OBZ198" s="381"/>
      <c r="OCA198" s="318"/>
      <c r="OCB198" s="318"/>
      <c r="OCC198" s="318"/>
      <c r="OCD198" s="318"/>
      <c r="OCE198" s="381"/>
      <c r="OCF198" s="316"/>
      <c r="OCG198" s="316"/>
      <c r="OCH198" s="316"/>
      <c r="OCI198" s="317"/>
      <c r="OCJ198" s="381"/>
      <c r="OCK198" s="381"/>
      <c r="OCL198" s="381"/>
      <c r="OCM198" s="318"/>
      <c r="OCN198" s="318"/>
      <c r="OCO198" s="318"/>
      <c r="OCP198" s="381"/>
      <c r="OCQ198" s="318"/>
      <c r="OCR198" s="318"/>
      <c r="OCS198" s="318"/>
      <c r="OCT198" s="318"/>
      <c r="OCU198" s="381"/>
      <c r="OCV198" s="316"/>
      <c r="OCW198" s="316"/>
      <c r="OCX198" s="316"/>
      <c r="OCY198" s="317"/>
      <c r="OCZ198" s="381"/>
      <c r="ODA198" s="381"/>
      <c r="ODB198" s="381"/>
      <c r="ODC198" s="318"/>
      <c r="ODD198" s="318"/>
      <c r="ODE198" s="318"/>
      <c r="ODF198" s="381"/>
      <c r="ODG198" s="318"/>
      <c r="ODH198" s="318"/>
      <c r="ODI198" s="318"/>
      <c r="ODJ198" s="318"/>
      <c r="ODK198" s="381"/>
      <c r="ODL198" s="316"/>
      <c r="ODM198" s="316"/>
      <c r="ODN198" s="316"/>
      <c r="ODO198" s="317"/>
      <c r="ODP198" s="381"/>
      <c r="ODQ198" s="381"/>
      <c r="ODR198" s="381"/>
      <c r="ODS198" s="318"/>
      <c r="ODT198" s="318"/>
      <c r="ODU198" s="318"/>
      <c r="ODV198" s="381"/>
      <c r="ODW198" s="318"/>
      <c r="ODX198" s="318"/>
      <c r="ODY198" s="318"/>
      <c r="ODZ198" s="318"/>
      <c r="OEA198" s="381"/>
      <c r="OEB198" s="316"/>
      <c r="OEC198" s="316"/>
      <c r="OED198" s="316"/>
      <c r="OEE198" s="317"/>
      <c r="OEF198" s="381"/>
      <c r="OEG198" s="381"/>
      <c r="OEH198" s="381"/>
      <c r="OEI198" s="318"/>
      <c r="OEJ198" s="318"/>
      <c r="OEK198" s="318"/>
      <c r="OEL198" s="381"/>
      <c r="OEM198" s="318"/>
      <c r="OEN198" s="318"/>
      <c r="OEO198" s="318"/>
      <c r="OEP198" s="318"/>
      <c r="OEQ198" s="381"/>
      <c r="OER198" s="316"/>
      <c r="OES198" s="316"/>
      <c r="OET198" s="316"/>
      <c r="OEU198" s="317"/>
      <c r="OEV198" s="381"/>
      <c r="OEW198" s="381"/>
      <c r="OEX198" s="381"/>
      <c r="OEY198" s="318"/>
      <c r="OEZ198" s="318"/>
      <c r="OFA198" s="318"/>
      <c r="OFB198" s="381"/>
      <c r="OFC198" s="318"/>
      <c r="OFD198" s="318"/>
      <c r="OFE198" s="318"/>
      <c r="OFF198" s="318"/>
      <c r="OFG198" s="381"/>
      <c r="OFH198" s="316"/>
      <c r="OFI198" s="316"/>
      <c r="OFJ198" s="316"/>
      <c r="OFK198" s="317"/>
      <c r="OFL198" s="381"/>
      <c r="OFM198" s="381"/>
      <c r="OFN198" s="381"/>
      <c r="OFO198" s="318"/>
      <c r="OFP198" s="318"/>
      <c r="OFQ198" s="318"/>
      <c r="OFR198" s="381"/>
      <c r="OFS198" s="318"/>
      <c r="OFT198" s="318"/>
      <c r="OFU198" s="318"/>
      <c r="OFV198" s="318"/>
      <c r="OFW198" s="381"/>
      <c r="OFX198" s="316"/>
      <c r="OFY198" s="316"/>
      <c r="OFZ198" s="316"/>
      <c r="OGA198" s="317"/>
      <c r="OGB198" s="381"/>
      <c r="OGC198" s="381"/>
      <c r="OGD198" s="381"/>
      <c r="OGE198" s="318"/>
      <c r="OGF198" s="318"/>
      <c r="OGG198" s="318"/>
      <c r="OGH198" s="381"/>
      <c r="OGI198" s="318"/>
      <c r="OGJ198" s="318"/>
      <c r="OGK198" s="318"/>
      <c r="OGL198" s="318"/>
      <c r="OGM198" s="381"/>
      <c r="OGN198" s="316"/>
      <c r="OGO198" s="316"/>
      <c r="OGP198" s="316"/>
      <c r="OGQ198" s="317"/>
      <c r="OGR198" s="381"/>
      <c r="OGS198" s="381"/>
      <c r="OGT198" s="381"/>
      <c r="OGU198" s="318"/>
      <c r="OGV198" s="318"/>
      <c r="OGW198" s="318"/>
      <c r="OGX198" s="381"/>
      <c r="OGY198" s="318"/>
      <c r="OGZ198" s="318"/>
      <c r="OHA198" s="318"/>
      <c r="OHB198" s="318"/>
      <c r="OHC198" s="381"/>
      <c r="OHD198" s="316"/>
      <c r="OHE198" s="316"/>
      <c r="OHF198" s="316"/>
      <c r="OHG198" s="317"/>
      <c r="OHH198" s="381"/>
      <c r="OHI198" s="381"/>
      <c r="OHJ198" s="381"/>
      <c r="OHK198" s="318"/>
      <c r="OHL198" s="318"/>
      <c r="OHM198" s="318"/>
      <c r="OHN198" s="381"/>
      <c r="OHO198" s="318"/>
      <c r="OHP198" s="318"/>
      <c r="OHQ198" s="318"/>
      <c r="OHR198" s="318"/>
      <c r="OHS198" s="381"/>
      <c r="OHT198" s="316"/>
      <c r="OHU198" s="316"/>
      <c r="OHV198" s="316"/>
      <c r="OHW198" s="317"/>
      <c r="OHX198" s="381"/>
      <c r="OHY198" s="381"/>
      <c r="OHZ198" s="381"/>
      <c r="OIA198" s="318"/>
      <c r="OIB198" s="318"/>
      <c r="OIC198" s="318"/>
      <c r="OID198" s="381"/>
      <c r="OIE198" s="318"/>
      <c r="OIF198" s="318"/>
      <c r="OIG198" s="318"/>
      <c r="OIH198" s="318"/>
      <c r="OII198" s="381"/>
      <c r="OIJ198" s="316"/>
      <c r="OIK198" s="316"/>
      <c r="OIL198" s="316"/>
      <c r="OIM198" s="317"/>
      <c r="OIN198" s="381"/>
      <c r="OIO198" s="381"/>
      <c r="OIP198" s="381"/>
      <c r="OIQ198" s="318"/>
      <c r="OIR198" s="318"/>
      <c r="OIS198" s="318"/>
      <c r="OIT198" s="381"/>
      <c r="OIU198" s="318"/>
      <c r="OIV198" s="318"/>
      <c r="OIW198" s="318"/>
      <c r="OIX198" s="318"/>
      <c r="OIY198" s="381"/>
      <c r="OIZ198" s="316"/>
      <c r="OJA198" s="316"/>
      <c r="OJB198" s="316"/>
      <c r="OJC198" s="317"/>
      <c r="OJD198" s="381"/>
      <c r="OJE198" s="381"/>
      <c r="OJF198" s="381"/>
      <c r="OJG198" s="318"/>
      <c r="OJH198" s="318"/>
      <c r="OJI198" s="318"/>
      <c r="OJJ198" s="381"/>
      <c r="OJK198" s="318"/>
      <c r="OJL198" s="318"/>
      <c r="OJM198" s="318"/>
      <c r="OJN198" s="318"/>
      <c r="OJO198" s="381"/>
      <c r="OJP198" s="316"/>
      <c r="OJQ198" s="316"/>
      <c r="OJR198" s="316"/>
      <c r="OJS198" s="317"/>
      <c r="OJT198" s="381"/>
      <c r="OJU198" s="381"/>
      <c r="OJV198" s="381"/>
      <c r="OJW198" s="318"/>
      <c r="OJX198" s="318"/>
      <c r="OJY198" s="318"/>
      <c r="OJZ198" s="381"/>
      <c r="OKA198" s="318"/>
      <c r="OKB198" s="318"/>
      <c r="OKC198" s="318"/>
      <c r="OKD198" s="318"/>
      <c r="OKE198" s="381"/>
      <c r="OKF198" s="316"/>
      <c r="OKG198" s="316"/>
      <c r="OKH198" s="316"/>
      <c r="OKI198" s="317"/>
      <c r="OKJ198" s="381"/>
      <c r="OKK198" s="381"/>
      <c r="OKL198" s="381"/>
      <c r="OKM198" s="318"/>
      <c r="OKN198" s="318"/>
      <c r="OKO198" s="318"/>
      <c r="OKP198" s="381"/>
      <c r="OKQ198" s="318"/>
      <c r="OKR198" s="318"/>
      <c r="OKS198" s="318"/>
      <c r="OKT198" s="318"/>
      <c r="OKU198" s="381"/>
      <c r="OKV198" s="316"/>
      <c r="OKW198" s="316"/>
      <c r="OKX198" s="316"/>
      <c r="OKY198" s="317"/>
      <c r="OKZ198" s="381"/>
      <c r="OLA198" s="381"/>
      <c r="OLB198" s="381"/>
      <c r="OLC198" s="318"/>
      <c r="OLD198" s="318"/>
      <c r="OLE198" s="318"/>
      <c r="OLF198" s="381"/>
      <c r="OLG198" s="318"/>
      <c r="OLH198" s="318"/>
      <c r="OLI198" s="318"/>
      <c r="OLJ198" s="318"/>
      <c r="OLK198" s="381"/>
      <c r="OLL198" s="316"/>
      <c r="OLM198" s="316"/>
      <c r="OLN198" s="316"/>
      <c r="OLO198" s="317"/>
      <c r="OLP198" s="381"/>
      <c r="OLQ198" s="381"/>
      <c r="OLR198" s="381"/>
      <c r="OLS198" s="318"/>
      <c r="OLT198" s="318"/>
      <c r="OLU198" s="318"/>
      <c r="OLV198" s="381"/>
      <c r="OLW198" s="318"/>
      <c r="OLX198" s="318"/>
      <c r="OLY198" s="318"/>
      <c r="OLZ198" s="318"/>
      <c r="OMA198" s="381"/>
      <c r="OMB198" s="316"/>
      <c r="OMC198" s="316"/>
      <c r="OMD198" s="316"/>
      <c r="OME198" s="317"/>
      <c r="OMF198" s="381"/>
      <c r="OMG198" s="381"/>
      <c r="OMH198" s="381"/>
      <c r="OMI198" s="318"/>
      <c r="OMJ198" s="318"/>
      <c r="OMK198" s="318"/>
      <c r="OML198" s="381"/>
      <c r="OMM198" s="318"/>
      <c r="OMN198" s="318"/>
      <c r="OMO198" s="318"/>
      <c r="OMP198" s="318"/>
      <c r="OMQ198" s="381"/>
      <c r="OMR198" s="316"/>
      <c r="OMS198" s="316"/>
      <c r="OMT198" s="316"/>
      <c r="OMU198" s="317"/>
      <c r="OMV198" s="381"/>
      <c r="OMW198" s="381"/>
      <c r="OMX198" s="381"/>
      <c r="OMY198" s="318"/>
      <c r="OMZ198" s="318"/>
      <c r="ONA198" s="318"/>
      <c r="ONB198" s="381"/>
      <c r="ONC198" s="318"/>
      <c r="OND198" s="318"/>
      <c r="ONE198" s="318"/>
      <c r="ONF198" s="318"/>
      <c r="ONG198" s="381"/>
      <c r="ONH198" s="316"/>
      <c r="ONI198" s="316"/>
      <c r="ONJ198" s="316"/>
      <c r="ONK198" s="317"/>
      <c r="ONL198" s="381"/>
      <c r="ONM198" s="381"/>
      <c r="ONN198" s="381"/>
      <c r="ONO198" s="318"/>
      <c r="ONP198" s="318"/>
      <c r="ONQ198" s="318"/>
      <c r="ONR198" s="381"/>
      <c r="ONS198" s="318"/>
      <c r="ONT198" s="318"/>
      <c r="ONU198" s="318"/>
      <c r="ONV198" s="318"/>
      <c r="ONW198" s="381"/>
      <c r="ONX198" s="316"/>
      <c r="ONY198" s="316"/>
      <c r="ONZ198" s="316"/>
      <c r="OOA198" s="317"/>
      <c r="OOB198" s="381"/>
      <c r="OOC198" s="381"/>
      <c r="OOD198" s="381"/>
      <c r="OOE198" s="318"/>
      <c r="OOF198" s="318"/>
      <c r="OOG198" s="318"/>
      <c r="OOH198" s="381"/>
      <c r="OOI198" s="318"/>
      <c r="OOJ198" s="318"/>
      <c r="OOK198" s="318"/>
      <c r="OOL198" s="318"/>
      <c r="OOM198" s="381"/>
      <c r="OON198" s="316"/>
      <c r="OOO198" s="316"/>
      <c r="OOP198" s="316"/>
      <c r="OOQ198" s="317"/>
      <c r="OOR198" s="381"/>
      <c r="OOS198" s="381"/>
      <c r="OOT198" s="381"/>
      <c r="OOU198" s="318"/>
      <c r="OOV198" s="318"/>
      <c r="OOW198" s="318"/>
      <c r="OOX198" s="381"/>
      <c r="OOY198" s="318"/>
      <c r="OOZ198" s="318"/>
      <c r="OPA198" s="318"/>
      <c r="OPB198" s="318"/>
      <c r="OPC198" s="381"/>
      <c r="OPD198" s="316"/>
      <c r="OPE198" s="316"/>
      <c r="OPF198" s="316"/>
      <c r="OPG198" s="317"/>
      <c r="OPH198" s="381"/>
      <c r="OPI198" s="381"/>
      <c r="OPJ198" s="381"/>
      <c r="OPK198" s="318"/>
      <c r="OPL198" s="318"/>
      <c r="OPM198" s="318"/>
      <c r="OPN198" s="381"/>
      <c r="OPO198" s="318"/>
      <c r="OPP198" s="318"/>
      <c r="OPQ198" s="318"/>
      <c r="OPR198" s="318"/>
      <c r="OPS198" s="381"/>
      <c r="OPT198" s="316"/>
      <c r="OPU198" s="316"/>
      <c r="OPV198" s="316"/>
      <c r="OPW198" s="317"/>
      <c r="OPX198" s="381"/>
      <c r="OPY198" s="381"/>
      <c r="OPZ198" s="381"/>
      <c r="OQA198" s="318"/>
      <c r="OQB198" s="318"/>
      <c r="OQC198" s="318"/>
      <c r="OQD198" s="381"/>
      <c r="OQE198" s="318"/>
      <c r="OQF198" s="318"/>
      <c r="OQG198" s="318"/>
      <c r="OQH198" s="318"/>
      <c r="OQI198" s="381"/>
      <c r="OQJ198" s="316"/>
      <c r="OQK198" s="316"/>
      <c r="OQL198" s="316"/>
      <c r="OQM198" s="317"/>
      <c r="OQN198" s="381"/>
      <c r="OQO198" s="381"/>
      <c r="OQP198" s="381"/>
      <c r="OQQ198" s="318"/>
      <c r="OQR198" s="318"/>
      <c r="OQS198" s="318"/>
      <c r="OQT198" s="381"/>
      <c r="OQU198" s="318"/>
      <c r="OQV198" s="318"/>
      <c r="OQW198" s="318"/>
      <c r="OQX198" s="318"/>
      <c r="OQY198" s="381"/>
      <c r="OQZ198" s="316"/>
      <c r="ORA198" s="316"/>
      <c r="ORB198" s="316"/>
      <c r="ORC198" s="317"/>
      <c r="ORD198" s="381"/>
      <c r="ORE198" s="381"/>
      <c r="ORF198" s="381"/>
      <c r="ORG198" s="318"/>
      <c r="ORH198" s="318"/>
      <c r="ORI198" s="318"/>
      <c r="ORJ198" s="381"/>
      <c r="ORK198" s="318"/>
      <c r="ORL198" s="318"/>
      <c r="ORM198" s="318"/>
      <c r="ORN198" s="318"/>
      <c r="ORO198" s="381"/>
      <c r="ORP198" s="316"/>
      <c r="ORQ198" s="316"/>
      <c r="ORR198" s="316"/>
      <c r="ORS198" s="317"/>
      <c r="ORT198" s="381"/>
      <c r="ORU198" s="381"/>
      <c r="ORV198" s="381"/>
      <c r="ORW198" s="318"/>
      <c r="ORX198" s="318"/>
      <c r="ORY198" s="318"/>
      <c r="ORZ198" s="381"/>
      <c r="OSA198" s="318"/>
      <c r="OSB198" s="318"/>
      <c r="OSC198" s="318"/>
      <c r="OSD198" s="318"/>
      <c r="OSE198" s="381"/>
      <c r="OSF198" s="316"/>
      <c r="OSG198" s="316"/>
      <c r="OSH198" s="316"/>
      <c r="OSI198" s="317"/>
      <c r="OSJ198" s="381"/>
      <c r="OSK198" s="381"/>
      <c r="OSL198" s="381"/>
      <c r="OSM198" s="318"/>
      <c r="OSN198" s="318"/>
      <c r="OSO198" s="318"/>
      <c r="OSP198" s="381"/>
      <c r="OSQ198" s="318"/>
      <c r="OSR198" s="318"/>
      <c r="OSS198" s="318"/>
      <c r="OST198" s="318"/>
      <c r="OSU198" s="381"/>
      <c r="OSV198" s="316"/>
      <c r="OSW198" s="316"/>
      <c r="OSX198" s="316"/>
      <c r="OSY198" s="317"/>
      <c r="OSZ198" s="381"/>
      <c r="OTA198" s="381"/>
      <c r="OTB198" s="381"/>
      <c r="OTC198" s="318"/>
      <c r="OTD198" s="318"/>
      <c r="OTE198" s="318"/>
      <c r="OTF198" s="381"/>
      <c r="OTG198" s="318"/>
      <c r="OTH198" s="318"/>
      <c r="OTI198" s="318"/>
      <c r="OTJ198" s="318"/>
      <c r="OTK198" s="381"/>
      <c r="OTL198" s="316"/>
      <c r="OTM198" s="316"/>
      <c r="OTN198" s="316"/>
      <c r="OTO198" s="317"/>
      <c r="OTP198" s="381"/>
      <c r="OTQ198" s="381"/>
      <c r="OTR198" s="381"/>
      <c r="OTS198" s="318"/>
      <c r="OTT198" s="318"/>
      <c r="OTU198" s="318"/>
      <c r="OTV198" s="381"/>
      <c r="OTW198" s="318"/>
      <c r="OTX198" s="318"/>
      <c r="OTY198" s="318"/>
      <c r="OTZ198" s="318"/>
      <c r="OUA198" s="381"/>
      <c r="OUB198" s="316"/>
      <c r="OUC198" s="316"/>
      <c r="OUD198" s="316"/>
      <c r="OUE198" s="317"/>
      <c r="OUF198" s="381"/>
      <c r="OUG198" s="381"/>
      <c r="OUH198" s="381"/>
      <c r="OUI198" s="318"/>
      <c r="OUJ198" s="318"/>
      <c r="OUK198" s="318"/>
      <c r="OUL198" s="381"/>
      <c r="OUM198" s="318"/>
      <c r="OUN198" s="318"/>
      <c r="OUO198" s="318"/>
      <c r="OUP198" s="318"/>
      <c r="OUQ198" s="381"/>
      <c r="OUR198" s="316"/>
      <c r="OUS198" s="316"/>
      <c r="OUT198" s="316"/>
      <c r="OUU198" s="317"/>
      <c r="OUV198" s="381"/>
      <c r="OUW198" s="381"/>
      <c r="OUX198" s="381"/>
      <c r="OUY198" s="318"/>
      <c r="OUZ198" s="318"/>
      <c r="OVA198" s="318"/>
      <c r="OVB198" s="381"/>
      <c r="OVC198" s="318"/>
      <c r="OVD198" s="318"/>
      <c r="OVE198" s="318"/>
      <c r="OVF198" s="318"/>
      <c r="OVG198" s="381"/>
      <c r="OVH198" s="316"/>
      <c r="OVI198" s="316"/>
      <c r="OVJ198" s="316"/>
      <c r="OVK198" s="317"/>
      <c r="OVL198" s="381"/>
      <c r="OVM198" s="381"/>
      <c r="OVN198" s="381"/>
      <c r="OVO198" s="318"/>
      <c r="OVP198" s="318"/>
      <c r="OVQ198" s="318"/>
      <c r="OVR198" s="381"/>
      <c r="OVS198" s="318"/>
      <c r="OVT198" s="318"/>
      <c r="OVU198" s="318"/>
      <c r="OVV198" s="318"/>
      <c r="OVW198" s="381"/>
      <c r="OVX198" s="316"/>
      <c r="OVY198" s="316"/>
      <c r="OVZ198" s="316"/>
      <c r="OWA198" s="317"/>
      <c r="OWB198" s="381"/>
      <c r="OWC198" s="381"/>
      <c r="OWD198" s="381"/>
      <c r="OWE198" s="318"/>
      <c r="OWF198" s="318"/>
      <c r="OWG198" s="318"/>
      <c r="OWH198" s="381"/>
      <c r="OWI198" s="318"/>
      <c r="OWJ198" s="318"/>
      <c r="OWK198" s="318"/>
      <c r="OWL198" s="318"/>
      <c r="OWM198" s="381"/>
      <c r="OWN198" s="316"/>
      <c r="OWO198" s="316"/>
      <c r="OWP198" s="316"/>
      <c r="OWQ198" s="317"/>
      <c r="OWR198" s="381"/>
      <c r="OWS198" s="381"/>
      <c r="OWT198" s="381"/>
      <c r="OWU198" s="318"/>
      <c r="OWV198" s="318"/>
      <c r="OWW198" s="318"/>
      <c r="OWX198" s="381"/>
      <c r="OWY198" s="318"/>
      <c r="OWZ198" s="318"/>
      <c r="OXA198" s="318"/>
      <c r="OXB198" s="318"/>
      <c r="OXC198" s="381"/>
      <c r="OXD198" s="316"/>
      <c r="OXE198" s="316"/>
      <c r="OXF198" s="316"/>
      <c r="OXG198" s="317"/>
      <c r="OXH198" s="381"/>
      <c r="OXI198" s="381"/>
      <c r="OXJ198" s="381"/>
      <c r="OXK198" s="318"/>
      <c r="OXL198" s="318"/>
      <c r="OXM198" s="318"/>
      <c r="OXN198" s="381"/>
      <c r="OXO198" s="318"/>
      <c r="OXP198" s="318"/>
      <c r="OXQ198" s="318"/>
      <c r="OXR198" s="318"/>
      <c r="OXS198" s="381"/>
      <c r="OXT198" s="316"/>
      <c r="OXU198" s="316"/>
      <c r="OXV198" s="316"/>
      <c r="OXW198" s="317"/>
      <c r="OXX198" s="381"/>
      <c r="OXY198" s="381"/>
      <c r="OXZ198" s="381"/>
      <c r="OYA198" s="318"/>
      <c r="OYB198" s="318"/>
      <c r="OYC198" s="318"/>
      <c r="OYD198" s="381"/>
      <c r="OYE198" s="318"/>
      <c r="OYF198" s="318"/>
      <c r="OYG198" s="318"/>
      <c r="OYH198" s="318"/>
      <c r="OYI198" s="381"/>
      <c r="OYJ198" s="316"/>
      <c r="OYK198" s="316"/>
      <c r="OYL198" s="316"/>
      <c r="OYM198" s="317"/>
      <c r="OYN198" s="381"/>
      <c r="OYO198" s="381"/>
      <c r="OYP198" s="381"/>
      <c r="OYQ198" s="318"/>
      <c r="OYR198" s="318"/>
      <c r="OYS198" s="318"/>
      <c r="OYT198" s="381"/>
      <c r="OYU198" s="318"/>
      <c r="OYV198" s="318"/>
      <c r="OYW198" s="318"/>
      <c r="OYX198" s="318"/>
      <c r="OYY198" s="381"/>
      <c r="OYZ198" s="316"/>
      <c r="OZA198" s="316"/>
      <c r="OZB198" s="316"/>
      <c r="OZC198" s="317"/>
      <c r="OZD198" s="381"/>
      <c r="OZE198" s="381"/>
      <c r="OZF198" s="381"/>
      <c r="OZG198" s="318"/>
      <c r="OZH198" s="318"/>
      <c r="OZI198" s="318"/>
      <c r="OZJ198" s="381"/>
      <c r="OZK198" s="318"/>
      <c r="OZL198" s="318"/>
      <c r="OZM198" s="318"/>
      <c r="OZN198" s="318"/>
      <c r="OZO198" s="381"/>
      <c r="OZP198" s="316"/>
      <c r="OZQ198" s="316"/>
      <c r="OZR198" s="316"/>
      <c r="OZS198" s="317"/>
      <c r="OZT198" s="381"/>
      <c r="OZU198" s="381"/>
      <c r="OZV198" s="381"/>
      <c r="OZW198" s="318"/>
      <c r="OZX198" s="318"/>
      <c r="OZY198" s="318"/>
      <c r="OZZ198" s="381"/>
      <c r="PAA198" s="318"/>
      <c r="PAB198" s="318"/>
      <c r="PAC198" s="318"/>
      <c r="PAD198" s="318"/>
      <c r="PAE198" s="381"/>
      <c r="PAF198" s="316"/>
      <c r="PAG198" s="316"/>
      <c r="PAH198" s="316"/>
      <c r="PAI198" s="317"/>
      <c r="PAJ198" s="381"/>
      <c r="PAK198" s="381"/>
      <c r="PAL198" s="381"/>
      <c r="PAM198" s="318"/>
      <c r="PAN198" s="318"/>
      <c r="PAO198" s="318"/>
      <c r="PAP198" s="381"/>
      <c r="PAQ198" s="318"/>
      <c r="PAR198" s="318"/>
      <c r="PAS198" s="318"/>
      <c r="PAT198" s="318"/>
      <c r="PAU198" s="381"/>
      <c r="PAV198" s="316"/>
      <c r="PAW198" s="316"/>
      <c r="PAX198" s="316"/>
      <c r="PAY198" s="317"/>
      <c r="PAZ198" s="381"/>
      <c r="PBA198" s="381"/>
      <c r="PBB198" s="381"/>
      <c r="PBC198" s="318"/>
      <c r="PBD198" s="318"/>
      <c r="PBE198" s="318"/>
      <c r="PBF198" s="381"/>
      <c r="PBG198" s="318"/>
      <c r="PBH198" s="318"/>
      <c r="PBI198" s="318"/>
      <c r="PBJ198" s="318"/>
      <c r="PBK198" s="381"/>
      <c r="PBL198" s="316"/>
      <c r="PBM198" s="316"/>
      <c r="PBN198" s="316"/>
      <c r="PBO198" s="317"/>
      <c r="PBP198" s="381"/>
      <c r="PBQ198" s="381"/>
      <c r="PBR198" s="381"/>
      <c r="PBS198" s="318"/>
      <c r="PBT198" s="318"/>
      <c r="PBU198" s="318"/>
      <c r="PBV198" s="381"/>
      <c r="PBW198" s="318"/>
      <c r="PBX198" s="318"/>
      <c r="PBY198" s="318"/>
      <c r="PBZ198" s="318"/>
      <c r="PCA198" s="381"/>
      <c r="PCB198" s="316"/>
      <c r="PCC198" s="316"/>
      <c r="PCD198" s="316"/>
      <c r="PCE198" s="317"/>
      <c r="PCF198" s="381"/>
      <c r="PCG198" s="381"/>
      <c r="PCH198" s="381"/>
      <c r="PCI198" s="318"/>
      <c r="PCJ198" s="318"/>
      <c r="PCK198" s="318"/>
      <c r="PCL198" s="381"/>
      <c r="PCM198" s="318"/>
      <c r="PCN198" s="318"/>
      <c r="PCO198" s="318"/>
      <c r="PCP198" s="318"/>
      <c r="PCQ198" s="381"/>
      <c r="PCR198" s="316"/>
      <c r="PCS198" s="316"/>
      <c r="PCT198" s="316"/>
      <c r="PCU198" s="317"/>
      <c r="PCV198" s="381"/>
      <c r="PCW198" s="381"/>
      <c r="PCX198" s="381"/>
      <c r="PCY198" s="318"/>
      <c r="PCZ198" s="318"/>
      <c r="PDA198" s="318"/>
      <c r="PDB198" s="381"/>
      <c r="PDC198" s="318"/>
      <c r="PDD198" s="318"/>
      <c r="PDE198" s="318"/>
      <c r="PDF198" s="318"/>
      <c r="PDG198" s="381"/>
      <c r="PDH198" s="316"/>
      <c r="PDI198" s="316"/>
      <c r="PDJ198" s="316"/>
      <c r="PDK198" s="317"/>
      <c r="PDL198" s="381"/>
      <c r="PDM198" s="381"/>
      <c r="PDN198" s="381"/>
      <c r="PDO198" s="318"/>
      <c r="PDP198" s="318"/>
      <c r="PDQ198" s="318"/>
      <c r="PDR198" s="381"/>
      <c r="PDS198" s="318"/>
      <c r="PDT198" s="318"/>
      <c r="PDU198" s="318"/>
      <c r="PDV198" s="318"/>
      <c r="PDW198" s="381"/>
      <c r="PDX198" s="316"/>
      <c r="PDY198" s="316"/>
      <c r="PDZ198" s="316"/>
      <c r="PEA198" s="317"/>
      <c r="PEB198" s="381"/>
      <c r="PEC198" s="381"/>
      <c r="PED198" s="381"/>
      <c r="PEE198" s="318"/>
      <c r="PEF198" s="318"/>
      <c r="PEG198" s="318"/>
      <c r="PEH198" s="381"/>
      <c r="PEI198" s="318"/>
      <c r="PEJ198" s="318"/>
      <c r="PEK198" s="318"/>
      <c r="PEL198" s="318"/>
      <c r="PEM198" s="381"/>
      <c r="PEN198" s="316"/>
      <c r="PEO198" s="316"/>
      <c r="PEP198" s="316"/>
      <c r="PEQ198" s="317"/>
      <c r="PER198" s="381"/>
      <c r="PES198" s="381"/>
      <c r="PET198" s="381"/>
      <c r="PEU198" s="318"/>
      <c r="PEV198" s="318"/>
      <c r="PEW198" s="318"/>
      <c r="PEX198" s="381"/>
      <c r="PEY198" s="318"/>
      <c r="PEZ198" s="318"/>
      <c r="PFA198" s="318"/>
      <c r="PFB198" s="318"/>
      <c r="PFC198" s="381"/>
      <c r="PFD198" s="316"/>
      <c r="PFE198" s="316"/>
      <c r="PFF198" s="316"/>
      <c r="PFG198" s="317"/>
      <c r="PFH198" s="381"/>
      <c r="PFI198" s="381"/>
      <c r="PFJ198" s="381"/>
      <c r="PFK198" s="318"/>
      <c r="PFL198" s="318"/>
      <c r="PFM198" s="318"/>
      <c r="PFN198" s="381"/>
      <c r="PFO198" s="318"/>
      <c r="PFP198" s="318"/>
      <c r="PFQ198" s="318"/>
      <c r="PFR198" s="318"/>
      <c r="PFS198" s="381"/>
      <c r="PFT198" s="316"/>
      <c r="PFU198" s="316"/>
      <c r="PFV198" s="316"/>
      <c r="PFW198" s="317"/>
      <c r="PFX198" s="381"/>
      <c r="PFY198" s="381"/>
      <c r="PFZ198" s="381"/>
      <c r="PGA198" s="318"/>
      <c r="PGB198" s="318"/>
      <c r="PGC198" s="318"/>
      <c r="PGD198" s="381"/>
      <c r="PGE198" s="318"/>
      <c r="PGF198" s="318"/>
      <c r="PGG198" s="318"/>
      <c r="PGH198" s="318"/>
      <c r="PGI198" s="381"/>
      <c r="PGJ198" s="316"/>
      <c r="PGK198" s="316"/>
      <c r="PGL198" s="316"/>
      <c r="PGM198" s="317"/>
      <c r="PGN198" s="381"/>
      <c r="PGO198" s="381"/>
      <c r="PGP198" s="381"/>
      <c r="PGQ198" s="318"/>
      <c r="PGR198" s="318"/>
      <c r="PGS198" s="318"/>
      <c r="PGT198" s="381"/>
      <c r="PGU198" s="318"/>
      <c r="PGV198" s="318"/>
      <c r="PGW198" s="318"/>
      <c r="PGX198" s="318"/>
      <c r="PGY198" s="381"/>
      <c r="PGZ198" s="316"/>
      <c r="PHA198" s="316"/>
      <c r="PHB198" s="316"/>
      <c r="PHC198" s="317"/>
      <c r="PHD198" s="381"/>
      <c r="PHE198" s="381"/>
      <c r="PHF198" s="381"/>
      <c r="PHG198" s="318"/>
      <c r="PHH198" s="318"/>
      <c r="PHI198" s="318"/>
      <c r="PHJ198" s="381"/>
      <c r="PHK198" s="318"/>
      <c r="PHL198" s="318"/>
      <c r="PHM198" s="318"/>
      <c r="PHN198" s="318"/>
      <c r="PHO198" s="381"/>
      <c r="PHP198" s="316"/>
      <c r="PHQ198" s="316"/>
      <c r="PHR198" s="316"/>
      <c r="PHS198" s="317"/>
      <c r="PHT198" s="381"/>
      <c r="PHU198" s="381"/>
      <c r="PHV198" s="381"/>
      <c r="PHW198" s="318"/>
      <c r="PHX198" s="318"/>
      <c r="PHY198" s="318"/>
      <c r="PHZ198" s="381"/>
      <c r="PIA198" s="318"/>
      <c r="PIB198" s="318"/>
      <c r="PIC198" s="318"/>
      <c r="PID198" s="318"/>
      <c r="PIE198" s="381"/>
      <c r="PIF198" s="316"/>
      <c r="PIG198" s="316"/>
      <c r="PIH198" s="316"/>
      <c r="PII198" s="317"/>
      <c r="PIJ198" s="381"/>
      <c r="PIK198" s="381"/>
      <c r="PIL198" s="381"/>
      <c r="PIM198" s="318"/>
      <c r="PIN198" s="318"/>
      <c r="PIO198" s="318"/>
      <c r="PIP198" s="381"/>
      <c r="PIQ198" s="318"/>
      <c r="PIR198" s="318"/>
      <c r="PIS198" s="318"/>
      <c r="PIT198" s="318"/>
      <c r="PIU198" s="381"/>
      <c r="PIV198" s="316"/>
      <c r="PIW198" s="316"/>
      <c r="PIX198" s="316"/>
      <c r="PIY198" s="317"/>
      <c r="PIZ198" s="381"/>
      <c r="PJA198" s="381"/>
      <c r="PJB198" s="381"/>
      <c r="PJC198" s="318"/>
      <c r="PJD198" s="318"/>
      <c r="PJE198" s="318"/>
      <c r="PJF198" s="381"/>
      <c r="PJG198" s="318"/>
      <c r="PJH198" s="318"/>
      <c r="PJI198" s="318"/>
      <c r="PJJ198" s="318"/>
      <c r="PJK198" s="381"/>
      <c r="PJL198" s="316"/>
      <c r="PJM198" s="316"/>
      <c r="PJN198" s="316"/>
      <c r="PJO198" s="317"/>
      <c r="PJP198" s="381"/>
      <c r="PJQ198" s="381"/>
      <c r="PJR198" s="381"/>
      <c r="PJS198" s="318"/>
      <c r="PJT198" s="318"/>
      <c r="PJU198" s="318"/>
      <c r="PJV198" s="381"/>
      <c r="PJW198" s="318"/>
      <c r="PJX198" s="318"/>
      <c r="PJY198" s="318"/>
      <c r="PJZ198" s="318"/>
      <c r="PKA198" s="381"/>
      <c r="PKB198" s="316"/>
      <c r="PKC198" s="316"/>
      <c r="PKD198" s="316"/>
      <c r="PKE198" s="317"/>
      <c r="PKF198" s="381"/>
      <c r="PKG198" s="381"/>
      <c r="PKH198" s="381"/>
      <c r="PKI198" s="318"/>
      <c r="PKJ198" s="318"/>
      <c r="PKK198" s="318"/>
      <c r="PKL198" s="381"/>
      <c r="PKM198" s="318"/>
      <c r="PKN198" s="318"/>
      <c r="PKO198" s="318"/>
      <c r="PKP198" s="318"/>
      <c r="PKQ198" s="381"/>
      <c r="PKR198" s="316"/>
      <c r="PKS198" s="316"/>
      <c r="PKT198" s="316"/>
      <c r="PKU198" s="317"/>
      <c r="PKV198" s="381"/>
      <c r="PKW198" s="381"/>
      <c r="PKX198" s="381"/>
      <c r="PKY198" s="318"/>
      <c r="PKZ198" s="318"/>
      <c r="PLA198" s="318"/>
      <c r="PLB198" s="381"/>
      <c r="PLC198" s="318"/>
      <c r="PLD198" s="318"/>
      <c r="PLE198" s="318"/>
      <c r="PLF198" s="318"/>
      <c r="PLG198" s="381"/>
      <c r="PLH198" s="316"/>
      <c r="PLI198" s="316"/>
      <c r="PLJ198" s="316"/>
      <c r="PLK198" s="317"/>
      <c r="PLL198" s="381"/>
      <c r="PLM198" s="381"/>
      <c r="PLN198" s="381"/>
      <c r="PLO198" s="318"/>
      <c r="PLP198" s="318"/>
      <c r="PLQ198" s="318"/>
      <c r="PLR198" s="381"/>
      <c r="PLS198" s="318"/>
      <c r="PLT198" s="318"/>
      <c r="PLU198" s="318"/>
      <c r="PLV198" s="318"/>
      <c r="PLW198" s="381"/>
      <c r="PLX198" s="316"/>
      <c r="PLY198" s="316"/>
      <c r="PLZ198" s="316"/>
      <c r="PMA198" s="317"/>
      <c r="PMB198" s="381"/>
      <c r="PMC198" s="381"/>
      <c r="PMD198" s="381"/>
      <c r="PME198" s="318"/>
      <c r="PMF198" s="318"/>
      <c r="PMG198" s="318"/>
      <c r="PMH198" s="381"/>
      <c r="PMI198" s="318"/>
      <c r="PMJ198" s="318"/>
      <c r="PMK198" s="318"/>
      <c r="PML198" s="318"/>
      <c r="PMM198" s="381"/>
      <c r="PMN198" s="316"/>
      <c r="PMO198" s="316"/>
      <c r="PMP198" s="316"/>
      <c r="PMQ198" s="317"/>
      <c r="PMR198" s="381"/>
      <c r="PMS198" s="381"/>
      <c r="PMT198" s="381"/>
      <c r="PMU198" s="318"/>
      <c r="PMV198" s="318"/>
      <c r="PMW198" s="318"/>
      <c r="PMX198" s="381"/>
      <c r="PMY198" s="318"/>
      <c r="PMZ198" s="318"/>
      <c r="PNA198" s="318"/>
      <c r="PNB198" s="318"/>
      <c r="PNC198" s="381"/>
      <c r="PND198" s="316"/>
      <c r="PNE198" s="316"/>
      <c r="PNF198" s="316"/>
      <c r="PNG198" s="317"/>
      <c r="PNH198" s="381"/>
      <c r="PNI198" s="381"/>
      <c r="PNJ198" s="381"/>
      <c r="PNK198" s="318"/>
      <c r="PNL198" s="318"/>
      <c r="PNM198" s="318"/>
      <c r="PNN198" s="381"/>
      <c r="PNO198" s="318"/>
      <c r="PNP198" s="318"/>
      <c r="PNQ198" s="318"/>
      <c r="PNR198" s="318"/>
      <c r="PNS198" s="381"/>
      <c r="PNT198" s="316"/>
      <c r="PNU198" s="316"/>
      <c r="PNV198" s="316"/>
      <c r="PNW198" s="317"/>
      <c r="PNX198" s="381"/>
      <c r="PNY198" s="381"/>
      <c r="PNZ198" s="381"/>
      <c r="POA198" s="318"/>
      <c r="POB198" s="318"/>
      <c r="POC198" s="318"/>
      <c r="POD198" s="381"/>
      <c r="POE198" s="318"/>
      <c r="POF198" s="318"/>
      <c r="POG198" s="318"/>
      <c r="POH198" s="318"/>
      <c r="POI198" s="381"/>
      <c r="POJ198" s="316"/>
      <c r="POK198" s="316"/>
      <c r="POL198" s="316"/>
      <c r="POM198" s="317"/>
      <c r="PON198" s="381"/>
      <c r="POO198" s="381"/>
      <c r="POP198" s="381"/>
      <c r="POQ198" s="318"/>
      <c r="POR198" s="318"/>
      <c r="POS198" s="318"/>
      <c r="POT198" s="381"/>
      <c r="POU198" s="318"/>
      <c r="POV198" s="318"/>
      <c r="POW198" s="318"/>
      <c r="POX198" s="318"/>
      <c r="POY198" s="381"/>
      <c r="POZ198" s="316"/>
      <c r="PPA198" s="316"/>
      <c r="PPB198" s="316"/>
      <c r="PPC198" s="317"/>
      <c r="PPD198" s="381"/>
      <c r="PPE198" s="381"/>
      <c r="PPF198" s="381"/>
      <c r="PPG198" s="318"/>
      <c r="PPH198" s="318"/>
      <c r="PPI198" s="318"/>
      <c r="PPJ198" s="381"/>
      <c r="PPK198" s="318"/>
      <c r="PPL198" s="318"/>
      <c r="PPM198" s="318"/>
      <c r="PPN198" s="318"/>
      <c r="PPO198" s="381"/>
      <c r="PPP198" s="316"/>
      <c r="PPQ198" s="316"/>
      <c r="PPR198" s="316"/>
      <c r="PPS198" s="317"/>
      <c r="PPT198" s="381"/>
      <c r="PPU198" s="381"/>
      <c r="PPV198" s="381"/>
      <c r="PPW198" s="318"/>
      <c r="PPX198" s="318"/>
      <c r="PPY198" s="318"/>
      <c r="PPZ198" s="381"/>
      <c r="PQA198" s="318"/>
      <c r="PQB198" s="318"/>
      <c r="PQC198" s="318"/>
      <c r="PQD198" s="318"/>
      <c r="PQE198" s="381"/>
      <c r="PQF198" s="316"/>
      <c r="PQG198" s="316"/>
      <c r="PQH198" s="316"/>
      <c r="PQI198" s="317"/>
      <c r="PQJ198" s="381"/>
      <c r="PQK198" s="381"/>
      <c r="PQL198" s="381"/>
      <c r="PQM198" s="318"/>
      <c r="PQN198" s="318"/>
      <c r="PQO198" s="318"/>
      <c r="PQP198" s="381"/>
      <c r="PQQ198" s="318"/>
      <c r="PQR198" s="318"/>
      <c r="PQS198" s="318"/>
      <c r="PQT198" s="318"/>
      <c r="PQU198" s="381"/>
      <c r="PQV198" s="316"/>
      <c r="PQW198" s="316"/>
      <c r="PQX198" s="316"/>
      <c r="PQY198" s="317"/>
      <c r="PQZ198" s="381"/>
      <c r="PRA198" s="381"/>
      <c r="PRB198" s="381"/>
      <c r="PRC198" s="318"/>
      <c r="PRD198" s="318"/>
      <c r="PRE198" s="318"/>
      <c r="PRF198" s="381"/>
      <c r="PRG198" s="318"/>
      <c r="PRH198" s="318"/>
      <c r="PRI198" s="318"/>
      <c r="PRJ198" s="318"/>
      <c r="PRK198" s="381"/>
      <c r="PRL198" s="316"/>
      <c r="PRM198" s="316"/>
      <c r="PRN198" s="316"/>
      <c r="PRO198" s="317"/>
      <c r="PRP198" s="381"/>
      <c r="PRQ198" s="381"/>
      <c r="PRR198" s="381"/>
      <c r="PRS198" s="318"/>
      <c r="PRT198" s="318"/>
      <c r="PRU198" s="318"/>
      <c r="PRV198" s="381"/>
      <c r="PRW198" s="318"/>
      <c r="PRX198" s="318"/>
      <c r="PRY198" s="318"/>
      <c r="PRZ198" s="318"/>
      <c r="PSA198" s="381"/>
      <c r="PSB198" s="316"/>
      <c r="PSC198" s="316"/>
      <c r="PSD198" s="316"/>
      <c r="PSE198" s="317"/>
      <c r="PSF198" s="381"/>
      <c r="PSG198" s="381"/>
      <c r="PSH198" s="381"/>
      <c r="PSI198" s="318"/>
      <c r="PSJ198" s="318"/>
      <c r="PSK198" s="318"/>
      <c r="PSL198" s="381"/>
      <c r="PSM198" s="318"/>
      <c r="PSN198" s="318"/>
      <c r="PSO198" s="318"/>
      <c r="PSP198" s="318"/>
      <c r="PSQ198" s="381"/>
      <c r="PSR198" s="316"/>
      <c r="PSS198" s="316"/>
      <c r="PST198" s="316"/>
      <c r="PSU198" s="317"/>
      <c r="PSV198" s="381"/>
      <c r="PSW198" s="381"/>
      <c r="PSX198" s="381"/>
      <c r="PSY198" s="318"/>
      <c r="PSZ198" s="318"/>
      <c r="PTA198" s="318"/>
      <c r="PTB198" s="381"/>
      <c r="PTC198" s="318"/>
      <c r="PTD198" s="318"/>
      <c r="PTE198" s="318"/>
      <c r="PTF198" s="318"/>
      <c r="PTG198" s="381"/>
      <c r="PTH198" s="316"/>
      <c r="PTI198" s="316"/>
      <c r="PTJ198" s="316"/>
      <c r="PTK198" s="317"/>
      <c r="PTL198" s="381"/>
      <c r="PTM198" s="381"/>
      <c r="PTN198" s="381"/>
      <c r="PTO198" s="318"/>
      <c r="PTP198" s="318"/>
      <c r="PTQ198" s="318"/>
      <c r="PTR198" s="381"/>
      <c r="PTS198" s="318"/>
      <c r="PTT198" s="318"/>
      <c r="PTU198" s="318"/>
      <c r="PTV198" s="318"/>
      <c r="PTW198" s="381"/>
      <c r="PTX198" s="316"/>
      <c r="PTY198" s="316"/>
      <c r="PTZ198" s="316"/>
      <c r="PUA198" s="317"/>
      <c r="PUB198" s="381"/>
      <c r="PUC198" s="381"/>
      <c r="PUD198" s="381"/>
      <c r="PUE198" s="318"/>
      <c r="PUF198" s="318"/>
      <c r="PUG198" s="318"/>
      <c r="PUH198" s="381"/>
      <c r="PUI198" s="318"/>
      <c r="PUJ198" s="318"/>
      <c r="PUK198" s="318"/>
      <c r="PUL198" s="318"/>
      <c r="PUM198" s="381"/>
      <c r="PUN198" s="316"/>
      <c r="PUO198" s="316"/>
      <c r="PUP198" s="316"/>
      <c r="PUQ198" s="317"/>
      <c r="PUR198" s="381"/>
      <c r="PUS198" s="381"/>
      <c r="PUT198" s="381"/>
      <c r="PUU198" s="318"/>
      <c r="PUV198" s="318"/>
      <c r="PUW198" s="318"/>
      <c r="PUX198" s="381"/>
      <c r="PUY198" s="318"/>
      <c r="PUZ198" s="318"/>
      <c r="PVA198" s="318"/>
      <c r="PVB198" s="318"/>
      <c r="PVC198" s="381"/>
      <c r="PVD198" s="316"/>
      <c r="PVE198" s="316"/>
      <c r="PVF198" s="316"/>
      <c r="PVG198" s="317"/>
      <c r="PVH198" s="381"/>
      <c r="PVI198" s="381"/>
      <c r="PVJ198" s="381"/>
      <c r="PVK198" s="318"/>
      <c r="PVL198" s="318"/>
      <c r="PVM198" s="318"/>
      <c r="PVN198" s="381"/>
      <c r="PVO198" s="318"/>
      <c r="PVP198" s="318"/>
      <c r="PVQ198" s="318"/>
      <c r="PVR198" s="318"/>
      <c r="PVS198" s="381"/>
      <c r="PVT198" s="316"/>
      <c r="PVU198" s="316"/>
      <c r="PVV198" s="316"/>
      <c r="PVW198" s="317"/>
      <c r="PVX198" s="381"/>
      <c r="PVY198" s="381"/>
      <c r="PVZ198" s="381"/>
      <c r="PWA198" s="318"/>
      <c r="PWB198" s="318"/>
      <c r="PWC198" s="318"/>
      <c r="PWD198" s="381"/>
      <c r="PWE198" s="318"/>
      <c r="PWF198" s="318"/>
      <c r="PWG198" s="318"/>
      <c r="PWH198" s="318"/>
      <c r="PWI198" s="381"/>
      <c r="PWJ198" s="316"/>
      <c r="PWK198" s="316"/>
      <c r="PWL198" s="316"/>
      <c r="PWM198" s="317"/>
      <c r="PWN198" s="381"/>
      <c r="PWO198" s="381"/>
      <c r="PWP198" s="381"/>
      <c r="PWQ198" s="318"/>
      <c r="PWR198" s="318"/>
      <c r="PWS198" s="318"/>
      <c r="PWT198" s="381"/>
      <c r="PWU198" s="318"/>
      <c r="PWV198" s="318"/>
      <c r="PWW198" s="318"/>
      <c r="PWX198" s="318"/>
      <c r="PWY198" s="381"/>
      <c r="PWZ198" s="316"/>
      <c r="PXA198" s="316"/>
      <c r="PXB198" s="316"/>
      <c r="PXC198" s="317"/>
      <c r="PXD198" s="381"/>
      <c r="PXE198" s="381"/>
      <c r="PXF198" s="381"/>
      <c r="PXG198" s="318"/>
      <c r="PXH198" s="318"/>
      <c r="PXI198" s="318"/>
      <c r="PXJ198" s="381"/>
      <c r="PXK198" s="318"/>
      <c r="PXL198" s="318"/>
      <c r="PXM198" s="318"/>
      <c r="PXN198" s="318"/>
      <c r="PXO198" s="381"/>
      <c r="PXP198" s="316"/>
      <c r="PXQ198" s="316"/>
      <c r="PXR198" s="316"/>
      <c r="PXS198" s="317"/>
      <c r="PXT198" s="381"/>
      <c r="PXU198" s="381"/>
      <c r="PXV198" s="381"/>
      <c r="PXW198" s="318"/>
      <c r="PXX198" s="318"/>
      <c r="PXY198" s="318"/>
      <c r="PXZ198" s="381"/>
      <c r="PYA198" s="318"/>
      <c r="PYB198" s="318"/>
      <c r="PYC198" s="318"/>
      <c r="PYD198" s="318"/>
      <c r="PYE198" s="381"/>
      <c r="PYF198" s="316"/>
      <c r="PYG198" s="316"/>
      <c r="PYH198" s="316"/>
      <c r="PYI198" s="317"/>
      <c r="PYJ198" s="381"/>
      <c r="PYK198" s="381"/>
      <c r="PYL198" s="381"/>
      <c r="PYM198" s="318"/>
      <c r="PYN198" s="318"/>
      <c r="PYO198" s="318"/>
      <c r="PYP198" s="381"/>
      <c r="PYQ198" s="318"/>
      <c r="PYR198" s="318"/>
      <c r="PYS198" s="318"/>
      <c r="PYT198" s="318"/>
      <c r="PYU198" s="381"/>
      <c r="PYV198" s="316"/>
      <c r="PYW198" s="316"/>
      <c r="PYX198" s="316"/>
      <c r="PYY198" s="317"/>
      <c r="PYZ198" s="381"/>
      <c r="PZA198" s="381"/>
      <c r="PZB198" s="381"/>
      <c r="PZC198" s="318"/>
      <c r="PZD198" s="318"/>
      <c r="PZE198" s="318"/>
      <c r="PZF198" s="381"/>
      <c r="PZG198" s="318"/>
      <c r="PZH198" s="318"/>
      <c r="PZI198" s="318"/>
      <c r="PZJ198" s="318"/>
      <c r="PZK198" s="381"/>
      <c r="PZL198" s="316"/>
      <c r="PZM198" s="316"/>
      <c r="PZN198" s="316"/>
      <c r="PZO198" s="317"/>
      <c r="PZP198" s="381"/>
      <c r="PZQ198" s="381"/>
      <c r="PZR198" s="381"/>
      <c r="PZS198" s="318"/>
      <c r="PZT198" s="318"/>
      <c r="PZU198" s="318"/>
      <c r="PZV198" s="381"/>
      <c r="PZW198" s="318"/>
      <c r="PZX198" s="318"/>
      <c r="PZY198" s="318"/>
      <c r="PZZ198" s="318"/>
      <c r="QAA198" s="381"/>
      <c r="QAB198" s="316"/>
      <c r="QAC198" s="316"/>
      <c r="QAD198" s="316"/>
      <c r="QAE198" s="317"/>
      <c r="QAF198" s="381"/>
      <c r="QAG198" s="381"/>
      <c r="QAH198" s="381"/>
      <c r="QAI198" s="318"/>
      <c r="QAJ198" s="318"/>
      <c r="QAK198" s="318"/>
      <c r="QAL198" s="381"/>
      <c r="QAM198" s="318"/>
      <c r="QAN198" s="318"/>
      <c r="QAO198" s="318"/>
      <c r="QAP198" s="318"/>
      <c r="QAQ198" s="381"/>
      <c r="QAR198" s="316"/>
      <c r="QAS198" s="316"/>
      <c r="QAT198" s="316"/>
      <c r="QAU198" s="317"/>
      <c r="QAV198" s="381"/>
      <c r="QAW198" s="381"/>
      <c r="QAX198" s="381"/>
      <c r="QAY198" s="318"/>
      <c r="QAZ198" s="318"/>
      <c r="QBA198" s="318"/>
      <c r="QBB198" s="381"/>
      <c r="QBC198" s="318"/>
      <c r="QBD198" s="318"/>
      <c r="QBE198" s="318"/>
      <c r="QBF198" s="318"/>
      <c r="QBG198" s="381"/>
      <c r="QBH198" s="316"/>
      <c r="QBI198" s="316"/>
      <c r="QBJ198" s="316"/>
      <c r="QBK198" s="317"/>
      <c r="QBL198" s="381"/>
      <c r="QBM198" s="381"/>
      <c r="QBN198" s="381"/>
      <c r="QBO198" s="318"/>
      <c r="QBP198" s="318"/>
      <c r="QBQ198" s="318"/>
      <c r="QBR198" s="381"/>
      <c r="QBS198" s="318"/>
      <c r="QBT198" s="318"/>
      <c r="QBU198" s="318"/>
      <c r="QBV198" s="318"/>
      <c r="QBW198" s="381"/>
      <c r="QBX198" s="316"/>
      <c r="QBY198" s="316"/>
      <c r="QBZ198" s="316"/>
      <c r="QCA198" s="317"/>
      <c r="QCB198" s="381"/>
      <c r="QCC198" s="381"/>
      <c r="QCD198" s="381"/>
      <c r="QCE198" s="318"/>
      <c r="QCF198" s="318"/>
      <c r="QCG198" s="318"/>
      <c r="QCH198" s="381"/>
      <c r="QCI198" s="318"/>
      <c r="QCJ198" s="318"/>
      <c r="QCK198" s="318"/>
      <c r="QCL198" s="318"/>
      <c r="QCM198" s="381"/>
      <c r="QCN198" s="316"/>
      <c r="QCO198" s="316"/>
      <c r="QCP198" s="316"/>
      <c r="QCQ198" s="317"/>
      <c r="QCR198" s="381"/>
      <c r="QCS198" s="381"/>
      <c r="QCT198" s="381"/>
      <c r="QCU198" s="318"/>
      <c r="QCV198" s="318"/>
      <c r="QCW198" s="318"/>
      <c r="QCX198" s="381"/>
      <c r="QCY198" s="318"/>
      <c r="QCZ198" s="318"/>
      <c r="QDA198" s="318"/>
      <c r="QDB198" s="318"/>
      <c r="QDC198" s="381"/>
      <c r="QDD198" s="316"/>
      <c r="QDE198" s="316"/>
      <c r="QDF198" s="316"/>
      <c r="QDG198" s="317"/>
      <c r="QDH198" s="381"/>
      <c r="QDI198" s="381"/>
      <c r="QDJ198" s="381"/>
      <c r="QDK198" s="318"/>
      <c r="QDL198" s="318"/>
      <c r="QDM198" s="318"/>
      <c r="QDN198" s="381"/>
      <c r="QDO198" s="318"/>
      <c r="QDP198" s="318"/>
      <c r="QDQ198" s="318"/>
      <c r="QDR198" s="318"/>
      <c r="QDS198" s="381"/>
      <c r="QDT198" s="316"/>
      <c r="QDU198" s="316"/>
      <c r="QDV198" s="316"/>
      <c r="QDW198" s="317"/>
      <c r="QDX198" s="381"/>
      <c r="QDY198" s="381"/>
      <c r="QDZ198" s="381"/>
      <c r="QEA198" s="318"/>
      <c r="QEB198" s="318"/>
      <c r="QEC198" s="318"/>
      <c r="QED198" s="381"/>
      <c r="QEE198" s="318"/>
      <c r="QEF198" s="318"/>
      <c r="QEG198" s="318"/>
      <c r="QEH198" s="318"/>
      <c r="QEI198" s="381"/>
      <c r="QEJ198" s="316"/>
      <c r="QEK198" s="316"/>
      <c r="QEL198" s="316"/>
      <c r="QEM198" s="317"/>
      <c r="QEN198" s="381"/>
      <c r="QEO198" s="381"/>
      <c r="QEP198" s="381"/>
      <c r="QEQ198" s="318"/>
      <c r="QER198" s="318"/>
      <c r="QES198" s="318"/>
      <c r="QET198" s="381"/>
      <c r="QEU198" s="318"/>
      <c r="QEV198" s="318"/>
      <c r="QEW198" s="318"/>
      <c r="QEX198" s="318"/>
      <c r="QEY198" s="381"/>
      <c r="QEZ198" s="316"/>
      <c r="QFA198" s="316"/>
      <c r="QFB198" s="316"/>
      <c r="QFC198" s="317"/>
      <c r="QFD198" s="381"/>
      <c r="QFE198" s="381"/>
      <c r="QFF198" s="381"/>
      <c r="QFG198" s="318"/>
      <c r="QFH198" s="318"/>
      <c r="QFI198" s="318"/>
      <c r="QFJ198" s="381"/>
      <c r="QFK198" s="318"/>
      <c r="QFL198" s="318"/>
      <c r="QFM198" s="318"/>
      <c r="QFN198" s="318"/>
      <c r="QFO198" s="381"/>
      <c r="QFP198" s="316"/>
      <c r="QFQ198" s="316"/>
      <c r="QFR198" s="316"/>
      <c r="QFS198" s="317"/>
      <c r="QFT198" s="381"/>
      <c r="QFU198" s="381"/>
      <c r="QFV198" s="381"/>
      <c r="QFW198" s="318"/>
      <c r="QFX198" s="318"/>
      <c r="QFY198" s="318"/>
      <c r="QFZ198" s="381"/>
      <c r="QGA198" s="318"/>
      <c r="QGB198" s="318"/>
      <c r="QGC198" s="318"/>
      <c r="QGD198" s="318"/>
      <c r="QGE198" s="381"/>
      <c r="QGF198" s="316"/>
      <c r="QGG198" s="316"/>
      <c r="QGH198" s="316"/>
      <c r="QGI198" s="317"/>
      <c r="QGJ198" s="381"/>
      <c r="QGK198" s="381"/>
      <c r="QGL198" s="381"/>
      <c r="QGM198" s="318"/>
      <c r="QGN198" s="318"/>
      <c r="QGO198" s="318"/>
      <c r="QGP198" s="381"/>
      <c r="QGQ198" s="318"/>
      <c r="QGR198" s="318"/>
      <c r="QGS198" s="318"/>
      <c r="QGT198" s="318"/>
      <c r="QGU198" s="381"/>
      <c r="QGV198" s="316"/>
      <c r="QGW198" s="316"/>
      <c r="QGX198" s="316"/>
      <c r="QGY198" s="317"/>
      <c r="QGZ198" s="381"/>
      <c r="QHA198" s="381"/>
      <c r="QHB198" s="381"/>
      <c r="QHC198" s="318"/>
      <c r="QHD198" s="318"/>
      <c r="QHE198" s="318"/>
      <c r="QHF198" s="381"/>
      <c r="QHG198" s="318"/>
      <c r="QHH198" s="318"/>
      <c r="QHI198" s="318"/>
      <c r="QHJ198" s="318"/>
      <c r="QHK198" s="381"/>
      <c r="QHL198" s="316"/>
      <c r="QHM198" s="316"/>
      <c r="QHN198" s="316"/>
      <c r="QHO198" s="317"/>
      <c r="QHP198" s="381"/>
      <c r="QHQ198" s="381"/>
      <c r="QHR198" s="381"/>
      <c r="QHS198" s="318"/>
      <c r="QHT198" s="318"/>
      <c r="QHU198" s="318"/>
      <c r="QHV198" s="381"/>
      <c r="QHW198" s="318"/>
      <c r="QHX198" s="318"/>
      <c r="QHY198" s="318"/>
      <c r="QHZ198" s="318"/>
      <c r="QIA198" s="381"/>
      <c r="QIB198" s="316"/>
      <c r="QIC198" s="316"/>
      <c r="QID198" s="316"/>
      <c r="QIE198" s="317"/>
      <c r="QIF198" s="381"/>
      <c r="QIG198" s="381"/>
      <c r="QIH198" s="381"/>
      <c r="QII198" s="318"/>
      <c r="QIJ198" s="318"/>
      <c r="QIK198" s="318"/>
      <c r="QIL198" s="381"/>
      <c r="QIM198" s="318"/>
      <c r="QIN198" s="318"/>
      <c r="QIO198" s="318"/>
      <c r="QIP198" s="318"/>
      <c r="QIQ198" s="381"/>
      <c r="QIR198" s="316"/>
      <c r="QIS198" s="316"/>
      <c r="QIT198" s="316"/>
      <c r="QIU198" s="317"/>
      <c r="QIV198" s="381"/>
      <c r="QIW198" s="381"/>
      <c r="QIX198" s="381"/>
      <c r="QIY198" s="318"/>
      <c r="QIZ198" s="318"/>
      <c r="QJA198" s="318"/>
      <c r="QJB198" s="381"/>
      <c r="QJC198" s="318"/>
      <c r="QJD198" s="318"/>
      <c r="QJE198" s="318"/>
      <c r="QJF198" s="318"/>
      <c r="QJG198" s="381"/>
      <c r="QJH198" s="316"/>
      <c r="QJI198" s="316"/>
      <c r="QJJ198" s="316"/>
      <c r="QJK198" s="317"/>
      <c r="QJL198" s="381"/>
      <c r="QJM198" s="381"/>
      <c r="QJN198" s="381"/>
      <c r="QJO198" s="318"/>
      <c r="QJP198" s="318"/>
      <c r="QJQ198" s="318"/>
      <c r="QJR198" s="381"/>
      <c r="QJS198" s="318"/>
      <c r="QJT198" s="318"/>
      <c r="QJU198" s="318"/>
      <c r="QJV198" s="318"/>
      <c r="QJW198" s="381"/>
      <c r="QJX198" s="316"/>
      <c r="QJY198" s="316"/>
      <c r="QJZ198" s="316"/>
      <c r="QKA198" s="317"/>
      <c r="QKB198" s="381"/>
      <c r="QKC198" s="381"/>
      <c r="QKD198" s="381"/>
      <c r="QKE198" s="318"/>
      <c r="QKF198" s="318"/>
      <c r="QKG198" s="318"/>
      <c r="QKH198" s="381"/>
      <c r="QKI198" s="318"/>
      <c r="QKJ198" s="318"/>
      <c r="QKK198" s="318"/>
      <c r="QKL198" s="318"/>
      <c r="QKM198" s="381"/>
      <c r="QKN198" s="316"/>
      <c r="QKO198" s="316"/>
      <c r="QKP198" s="316"/>
      <c r="QKQ198" s="317"/>
      <c r="QKR198" s="381"/>
      <c r="QKS198" s="381"/>
      <c r="QKT198" s="381"/>
      <c r="QKU198" s="318"/>
      <c r="QKV198" s="318"/>
      <c r="QKW198" s="318"/>
      <c r="QKX198" s="381"/>
      <c r="QKY198" s="318"/>
      <c r="QKZ198" s="318"/>
      <c r="QLA198" s="318"/>
      <c r="QLB198" s="318"/>
      <c r="QLC198" s="381"/>
      <c r="QLD198" s="316"/>
      <c r="QLE198" s="316"/>
      <c r="QLF198" s="316"/>
      <c r="QLG198" s="317"/>
      <c r="QLH198" s="381"/>
      <c r="QLI198" s="381"/>
      <c r="QLJ198" s="381"/>
      <c r="QLK198" s="318"/>
      <c r="QLL198" s="318"/>
      <c r="QLM198" s="318"/>
      <c r="QLN198" s="381"/>
      <c r="QLO198" s="318"/>
      <c r="QLP198" s="318"/>
      <c r="QLQ198" s="318"/>
      <c r="QLR198" s="318"/>
      <c r="QLS198" s="381"/>
      <c r="QLT198" s="316"/>
      <c r="QLU198" s="316"/>
      <c r="QLV198" s="316"/>
      <c r="QLW198" s="317"/>
      <c r="QLX198" s="381"/>
      <c r="QLY198" s="381"/>
      <c r="QLZ198" s="381"/>
      <c r="QMA198" s="318"/>
      <c r="QMB198" s="318"/>
      <c r="QMC198" s="318"/>
      <c r="QMD198" s="381"/>
      <c r="QME198" s="318"/>
      <c r="QMF198" s="318"/>
      <c r="QMG198" s="318"/>
      <c r="QMH198" s="318"/>
      <c r="QMI198" s="381"/>
      <c r="QMJ198" s="316"/>
      <c r="QMK198" s="316"/>
      <c r="QML198" s="316"/>
      <c r="QMM198" s="317"/>
      <c r="QMN198" s="381"/>
      <c r="QMO198" s="381"/>
      <c r="QMP198" s="381"/>
      <c r="QMQ198" s="318"/>
      <c r="QMR198" s="318"/>
      <c r="QMS198" s="318"/>
      <c r="QMT198" s="381"/>
      <c r="QMU198" s="318"/>
      <c r="QMV198" s="318"/>
      <c r="QMW198" s="318"/>
      <c r="QMX198" s="318"/>
      <c r="QMY198" s="381"/>
      <c r="QMZ198" s="316"/>
      <c r="QNA198" s="316"/>
      <c r="QNB198" s="316"/>
      <c r="QNC198" s="317"/>
      <c r="QND198" s="381"/>
      <c r="QNE198" s="381"/>
      <c r="QNF198" s="381"/>
      <c r="QNG198" s="318"/>
      <c r="QNH198" s="318"/>
      <c r="QNI198" s="318"/>
      <c r="QNJ198" s="381"/>
      <c r="QNK198" s="318"/>
      <c r="QNL198" s="318"/>
      <c r="QNM198" s="318"/>
      <c r="QNN198" s="318"/>
      <c r="QNO198" s="381"/>
      <c r="QNP198" s="316"/>
      <c r="QNQ198" s="316"/>
      <c r="QNR198" s="316"/>
      <c r="QNS198" s="317"/>
      <c r="QNT198" s="381"/>
      <c r="QNU198" s="381"/>
      <c r="QNV198" s="381"/>
      <c r="QNW198" s="318"/>
      <c r="QNX198" s="318"/>
      <c r="QNY198" s="318"/>
      <c r="QNZ198" s="381"/>
      <c r="QOA198" s="318"/>
      <c r="QOB198" s="318"/>
      <c r="QOC198" s="318"/>
      <c r="QOD198" s="318"/>
      <c r="QOE198" s="381"/>
      <c r="QOF198" s="316"/>
      <c r="QOG198" s="316"/>
      <c r="QOH198" s="316"/>
      <c r="QOI198" s="317"/>
      <c r="QOJ198" s="381"/>
      <c r="QOK198" s="381"/>
      <c r="QOL198" s="381"/>
      <c r="QOM198" s="318"/>
      <c r="QON198" s="318"/>
      <c r="QOO198" s="318"/>
      <c r="QOP198" s="381"/>
      <c r="QOQ198" s="318"/>
      <c r="QOR198" s="318"/>
      <c r="QOS198" s="318"/>
      <c r="QOT198" s="318"/>
      <c r="QOU198" s="381"/>
      <c r="QOV198" s="316"/>
      <c r="QOW198" s="316"/>
      <c r="QOX198" s="316"/>
      <c r="QOY198" s="317"/>
      <c r="QOZ198" s="381"/>
      <c r="QPA198" s="381"/>
      <c r="QPB198" s="381"/>
      <c r="QPC198" s="318"/>
      <c r="QPD198" s="318"/>
      <c r="QPE198" s="318"/>
      <c r="QPF198" s="381"/>
      <c r="QPG198" s="318"/>
      <c r="QPH198" s="318"/>
      <c r="QPI198" s="318"/>
      <c r="QPJ198" s="318"/>
      <c r="QPK198" s="381"/>
      <c r="QPL198" s="316"/>
      <c r="QPM198" s="316"/>
      <c r="QPN198" s="316"/>
      <c r="QPO198" s="317"/>
      <c r="QPP198" s="381"/>
      <c r="QPQ198" s="381"/>
      <c r="QPR198" s="381"/>
      <c r="QPS198" s="318"/>
      <c r="QPT198" s="318"/>
      <c r="QPU198" s="318"/>
      <c r="QPV198" s="381"/>
      <c r="QPW198" s="318"/>
      <c r="QPX198" s="318"/>
      <c r="QPY198" s="318"/>
      <c r="QPZ198" s="318"/>
      <c r="QQA198" s="381"/>
      <c r="QQB198" s="316"/>
      <c r="QQC198" s="316"/>
      <c r="QQD198" s="316"/>
      <c r="QQE198" s="317"/>
      <c r="QQF198" s="381"/>
      <c r="QQG198" s="381"/>
      <c r="QQH198" s="381"/>
      <c r="QQI198" s="318"/>
      <c r="QQJ198" s="318"/>
      <c r="QQK198" s="318"/>
      <c r="QQL198" s="381"/>
      <c r="QQM198" s="318"/>
      <c r="QQN198" s="318"/>
      <c r="QQO198" s="318"/>
      <c r="QQP198" s="318"/>
      <c r="QQQ198" s="381"/>
      <c r="QQR198" s="316"/>
      <c r="QQS198" s="316"/>
      <c r="QQT198" s="316"/>
      <c r="QQU198" s="317"/>
      <c r="QQV198" s="381"/>
      <c r="QQW198" s="381"/>
      <c r="QQX198" s="381"/>
      <c r="QQY198" s="318"/>
      <c r="QQZ198" s="318"/>
      <c r="QRA198" s="318"/>
      <c r="QRB198" s="381"/>
      <c r="QRC198" s="318"/>
      <c r="QRD198" s="318"/>
      <c r="QRE198" s="318"/>
      <c r="QRF198" s="318"/>
      <c r="QRG198" s="381"/>
      <c r="QRH198" s="316"/>
      <c r="QRI198" s="316"/>
      <c r="QRJ198" s="316"/>
      <c r="QRK198" s="317"/>
      <c r="QRL198" s="381"/>
      <c r="QRM198" s="381"/>
      <c r="QRN198" s="381"/>
      <c r="QRO198" s="318"/>
      <c r="QRP198" s="318"/>
      <c r="QRQ198" s="318"/>
      <c r="QRR198" s="381"/>
      <c r="QRS198" s="318"/>
      <c r="QRT198" s="318"/>
      <c r="QRU198" s="318"/>
      <c r="QRV198" s="318"/>
      <c r="QRW198" s="381"/>
      <c r="QRX198" s="316"/>
      <c r="QRY198" s="316"/>
      <c r="QRZ198" s="316"/>
      <c r="QSA198" s="317"/>
      <c r="QSB198" s="381"/>
      <c r="QSC198" s="381"/>
      <c r="QSD198" s="381"/>
      <c r="QSE198" s="318"/>
      <c r="QSF198" s="318"/>
      <c r="QSG198" s="318"/>
      <c r="QSH198" s="381"/>
      <c r="QSI198" s="318"/>
      <c r="QSJ198" s="318"/>
      <c r="QSK198" s="318"/>
      <c r="QSL198" s="318"/>
      <c r="QSM198" s="381"/>
      <c r="QSN198" s="316"/>
      <c r="QSO198" s="316"/>
      <c r="QSP198" s="316"/>
      <c r="QSQ198" s="317"/>
      <c r="QSR198" s="381"/>
      <c r="QSS198" s="381"/>
      <c r="QST198" s="381"/>
      <c r="QSU198" s="318"/>
      <c r="QSV198" s="318"/>
      <c r="QSW198" s="318"/>
      <c r="QSX198" s="381"/>
      <c r="QSY198" s="318"/>
      <c r="QSZ198" s="318"/>
      <c r="QTA198" s="318"/>
      <c r="QTB198" s="318"/>
      <c r="QTC198" s="381"/>
      <c r="QTD198" s="316"/>
      <c r="QTE198" s="316"/>
      <c r="QTF198" s="316"/>
      <c r="QTG198" s="317"/>
      <c r="QTH198" s="381"/>
      <c r="QTI198" s="381"/>
      <c r="QTJ198" s="381"/>
      <c r="QTK198" s="318"/>
      <c r="QTL198" s="318"/>
      <c r="QTM198" s="318"/>
      <c r="QTN198" s="381"/>
      <c r="QTO198" s="318"/>
      <c r="QTP198" s="318"/>
      <c r="QTQ198" s="318"/>
      <c r="QTR198" s="318"/>
      <c r="QTS198" s="381"/>
      <c r="QTT198" s="316"/>
      <c r="QTU198" s="316"/>
      <c r="QTV198" s="316"/>
      <c r="QTW198" s="317"/>
      <c r="QTX198" s="381"/>
      <c r="QTY198" s="381"/>
      <c r="QTZ198" s="381"/>
      <c r="QUA198" s="318"/>
      <c r="QUB198" s="318"/>
      <c r="QUC198" s="318"/>
      <c r="QUD198" s="381"/>
      <c r="QUE198" s="318"/>
      <c r="QUF198" s="318"/>
      <c r="QUG198" s="318"/>
      <c r="QUH198" s="318"/>
      <c r="QUI198" s="381"/>
      <c r="QUJ198" s="316"/>
      <c r="QUK198" s="316"/>
      <c r="QUL198" s="316"/>
      <c r="QUM198" s="317"/>
      <c r="QUN198" s="381"/>
      <c r="QUO198" s="381"/>
      <c r="QUP198" s="381"/>
      <c r="QUQ198" s="318"/>
      <c r="QUR198" s="318"/>
      <c r="QUS198" s="318"/>
      <c r="QUT198" s="381"/>
      <c r="QUU198" s="318"/>
      <c r="QUV198" s="318"/>
      <c r="QUW198" s="318"/>
      <c r="QUX198" s="318"/>
      <c r="QUY198" s="381"/>
      <c r="QUZ198" s="316"/>
      <c r="QVA198" s="316"/>
      <c r="QVB198" s="316"/>
      <c r="QVC198" s="317"/>
      <c r="QVD198" s="381"/>
      <c r="QVE198" s="381"/>
      <c r="QVF198" s="381"/>
      <c r="QVG198" s="318"/>
      <c r="QVH198" s="318"/>
      <c r="QVI198" s="318"/>
      <c r="QVJ198" s="381"/>
      <c r="QVK198" s="318"/>
      <c r="QVL198" s="318"/>
      <c r="QVM198" s="318"/>
      <c r="QVN198" s="318"/>
      <c r="QVO198" s="381"/>
      <c r="QVP198" s="316"/>
      <c r="QVQ198" s="316"/>
      <c r="QVR198" s="316"/>
      <c r="QVS198" s="317"/>
      <c r="QVT198" s="381"/>
      <c r="QVU198" s="381"/>
      <c r="QVV198" s="381"/>
      <c r="QVW198" s="318"/>
      <c r="QVX198" s="318"/>
      <c r="QVY198" s="318"/>
      <c r="QVZ198" s="381"/>
      <c r="QWA198" s="318"/>
      <c r="QWB198" s="318"/>
      <c r="QWC198" s="318"/>
      <c r="QWD198" s="318"/>
      <c r="QWE198" s="381"/>
      <c r="QWF198" s="316"/>
      <c r="QWG198" s="316"/>
      <c r="QWH198" s="316"/>
      <c r="QWI198" s="317"/>
      <c r="QWJ198" s="381"/>
      <c r="QWK198" s="381"/>
      <c r="QWL198" s="381"/>
      <c r="QWM198" s="318"/>
      <c r="QWN198" s="318"/>
      <c r="QWO198" s="318"/>
      <c r="QWP198" s="381"/>
      <c r="QWQ198" s="318"/>
      <c r="QWR198" s="318"/>
      <c r="QWS198" s="318"/>
      <c r="QWT198" s="318"/>
      <c r="QWU198" s="381"/>
      <c r="QWV198" s="316"/>
      <c r="QWW198" s="316"/>
      <c r="QWX198" s="316"/>
      <c r="QWY198" s="317"/>
      <c r="QWZ198" s="381"/>
      <c r="QXA198" s="381"/>
      <c r="QXB198" s="381"/>
      <c r="QXC198" s="318"/>
      <c r="QXD198" s="318"/>
      <c r="QXE198" s="318"/>
      <c r="QXF198" s="381"/>
      <c r="QXG198" s="318"/>
      <c r="QXH198" s="318"/>
      <c r="QXI198" s="318"/>
      <c r="QXJ198" s="318"/>
      <c r="QXK198" s="381"/>
      <c r="QXL198" s="316"/>
      <c r="QXM198" s="316"/>
      <c r="QXN198" s="316"/>
      <c r="QXO198" s="317"/>
      <c r="QXP198" s="381"/>
      <c r="QXQ198" s="381"/>
      <c r="QXR198" s="381"/>
      <c r="QXS198" s="318"/>
      <c r="QXT198" s="318"/>
      <c r="QXU198" s="318"/>
      <c r="QXV198" s="381"/>
      <c r="QXW198" s="318"/>
      <c r="QXX198" s="318"/>
      <c r="QXY198" s="318"/>
      <c r="QXZ198" s="318"/>
      <c r="QYA198" s="381"/>
      <c r="QYB198" s="316"/>
      <c r="QYC198" s="316"/>
      <c r="QYD198" s="316"/>
      <c r="QYE198" s="317"/>
      <c r="QYF198" s="381"/>
      <c r="QYG198" s="381"/>
      <c r="QYH198" s="381"/>
      <c r="QYI198" s="318"/>
      <c r="QYJ198" s="318"/>
      <c r="QYK198" s="318"/>
      <c r="QYL198" s="381"/>
      <c r="QYM198" s="318"/>
      <c r="QYN198" s="318"/>
      <c r="QYO198" s="318"/>
      <c r="QYP198" s="318"/>
      <c r="QYQ198" s="381"/>
      <c r="QYR198" s="316"/>
      <c r="QYS198" s="316"/>
      <c r="QYT198" s="316"/>
      <c r="QYU198" s="317"/>
      <c r="QYV198" s="381"/>
      <c r="QYW198" s="381"/>
      <c r="QYX198" s="381"/>
      <c r="QYY198" s="318"/>
      <c r="QYZ198" s="318"/>
      <c r="QZA198" s="318"/>
      <c r="QZB198" s="381"/>
      <c r="QZC198" s="318"/>
      <c r="QZD198" s="318"/>
      <c r="QZE198" s="318"/>
      <c r="QZF198" s="318"/>
      <c r="QZG198" s="381"/>
      <c r="QZH198" s="316"/>
      <c r="QZI198" s="316"/>
      <c r="QZJ198" s="316"/>
      <c r="QZK198" s="317"/>
      <c r="QZL198" s="381"/>
      <c r="QZM198" s="381"/>
      <c r="QZN198" s="381"/>
      <c r="QZO198" s="318"/>
      <c r="QZP198" s="318"/>
      <c r="QZQ198" s="318"/>
      <c r="QZR198" s="381"/>
      <c r="QZS198" s="318"/>
      <c r="QZT198" s="318"/>
      <c r="QZU198" s="318"/>
      <c r="QZV198" s="318"/>
      <c r="QZW198" s="381"/>
      <c r="QZX198" s="316"/>
      <c r="QZY198" s="316"/>
      <c r="QZZ198" s="316"/>
      <c r="RAA198" s="317"/>
      <c r="RAB198" s="381"/>
      <c r="RAC198" s="381"/>
      <c r="RAD198" s="381"/>
      <c r="RAE198" s="318"/>
      <c r="RAF198" s="318"/>
      <c r="RAG198" s="318"/>
      <c r="RAH198" s="381"/>
      <c r="RAI198" s="318"/>
      <c r="RAJ198" s="318"/>
      <c r="RAK198" s="318"/>
      <c r="RAL198" s="318"/>
      <c r="RAM198" s="381"/>
      <c r="RAN198" s="316"/>
      <c r="RAO198" s="316"/>
      <c r="RAP198" s="316"/>
      <c r="RAQ198" s="317"/>
      <c r="RAR198" s="381"/>
      <c r="RAS198" s="381"/>
      <c r="RAT198" s="381"/>
      <c r="RAU198" s="318"/>
      <c r="RAV198" s="318"/>
      <c r="RAW198" s="318"/>
      <c r="RAX198" s="381"/>
      <c r="RAY198" s="318"/>
      <c r="RAZ198" s="318"/>
      <c r="RBA198" s="318"/>
      <c r="RBB198" s="318"/>
      <c r="RBC198" s="381"/>
      <c r="RBD198" s="316"/>
      <c r="RBE198" s="316"/>
      <c r="RBF198" s="316"/>
      <c r="RBG198" s="317"/>
      <c r="RBH198" s="381"/>
      <c r="RBI198" s="381"/>
      <c r="RBJ198" s="381"/>
      <c r="RBK198" s="318"/>
      <c r="RBL198" s="318"/>
      <c r="RBM198" s="318"/>
      <c r="RBN198" s="381"/>
      <c r="RBO198" s="318"/>
      <c r="RBP198" s="318"/>
      <c r="RBQ198" s="318"/>
      <c r="RBR198" s="318"/>
      <c r="RBS198" s="381"/>
      <c r="RBT198" s="316"/>
      <c r="RBU198" s="316"/>
      <c r="RBV198" s="316"/>
      <c r="RBW198" s="317"/>
      <c r="RBX198" s="381"/>
      <c r="RBY198" s="381"/>
      <c r="RBZ198" s="381"/>
      <c r="RCA198" s="318"/>
      <c r="RCB198" s="318"/>
      <c r="RCC198" s="318"/>
      <c r="RCD198" s="381"/>
      <c r="RCE198" s="318"/>
      <c r="RCF198" s="318"/>
      <c r="RCG198" s="318"/>
      <c r="RCH198" s="318"/>
      <c r="RCI198" s="381"/>
      <c r="RCJ198" s="316"/>
      <c r="RCK198" s="316"/>
      <c r="RCL198" s="316"/>
      <c r="RCM198" s="317"/>
      <c r="RCN198" s="381"/>
      <c r="RCO198" s="381"/>
      <c r="RCP198" s="381"/>
      <c r="RCQ198" s="318"/>
      <c r="RCR198" s="318"/>
      <c r="RCS198" s="318"/>
      <c r="RCT198" s="381"/>
      <c r="RCU198" s="318"/>
      <c r="RCV198" s="318"/>
      <c r="RCW198" s="318"/>
      <c r="RCX198" s="318"/>
      <c r="RCY198" s="381"/>
      <c r="RCZ198" s="316"/>
      <c r="RDA198" s="316"/>
      <c r="RDB198" s="316"/>
      <c r="RDC198" s="317"/>
      <c r="RDD198" s="381"/>
      <c r="RDE198" s="381"/>
      <c r="RDF198" s="381"/>
      <c r="RDG198" s="318"/>
      <c r="RDH198" s="318"/>
      <c r="RDI198" s="318"/>
      <c r="RDJ198" s="381"/>
      <c r="RDK198" s="318"/>
      <c r="RDL198" s="318"/>
      <c r="RDM198" s="318"/>
      <c r="RDN198" s="318"/>
      <c r="RDO198" s="381"/>
      <c r="RDP198" s="316"/>
      <c r="RDQ198" s="316"/>
      <c r="RDR198" s="316"/>
      <c r="RDS198" s="317"/>
      <c r="RDT198" s="381"/>
      <c r="RDU198" s="381"/>
      <c r="RDV198" s="381"/>
      <c r="RDW198" s="318"/>
      <c r="RDX198" s="318"/>
      <c r="RDY198" s="318"/>
      <c r="RDZ198" s="381"/>
      <c r="REA198" s="318"/>
      <c r="REB198" s="318"/>
      <c r="REC198" s="318"/>
      <c r="RED198" s="318"/>
      <c r="REE198" s="381"/>
      <c r="REF198" s="316"/>
      <c r="REG198" s="316"/>
      <c r="REH198" s="316"/>
      <c r="REI198" s="317"/>
      <c r="REJ198" s="381"/>
      <c r="REK198" s="381"/>
      <c r="REL198" s="381"/>
      <c r="REM198" s="318"/>
      <c r="REN198" s="318"/>
      <c r="REO198" s="318"/>
      <c r="REP198" s="381"/>
      <c r="REQ198" s="318"/>
      <c r="RER198" s="318"/>
      <c r="RES198" s="318"/>
      <c r="RET198" s="318"/>
      <c r="REU198" s="381"/>
      <c r="REV198" s="316"/>
      <c r="REW198" s="316"/>
      <c r="REX198" s="316"/>
      <c r="REY198" s="317"/>
      <c r="REZ198" s="381"/>
      <c r="RFA198" s="381"/>
      <c r="RFB198" s="381"/>
      <c r="RFC198" s="318"/>
      <c r="RFD198" s="318"/>
      <c r="RFE198" s="318"/>
      <c r="RFF198" s="381"/>
      <c r="RFG198" s="318"/>
      <c r="RFH198" s="318"/>
      <c r="RFI198" s="318"/>
      <c r="RFJ198" s="318"/>
      <c r="RFK198" s="381"/>
      <c r="RFL198" s="316"/>
      <c r="RFM198" s="316"/>
      <c r="RFN198" s="316"/>
      <c r="RFO198" s="317"/>
      <c r="RFP198" s="381"/>
      <c r="RFQ198" s="381"/>
      <c r="RFR198" s="381"/>
      <c r="RFS198" s="318"/>
      <c r="RFT198" s="318"/>
      <c r="RFU198" s="318"/>
      <c r="RFV198" s="381"/>
      <c r="RFW198" s="318"/>
      <c r="RFX198" s="318"/>
      <c r="RFY198" s="318"/>
      <c r="RFZ198" s="318"/>
      <c r="RGA198" s="381"/>
      <c r="RGB198" s="316"/>
      <c r="RGC198" s="316"/>
      <c r="RGD198" s="316"/>
      <c r="RGE198" s="317"/>
      <c r="RGF198" s="381"/>
      <c r="RGG198" s="381"/>
      <c r="RGH198" s="381"/>
      <c r="RGI198" s="318"/>
      <c r="RGJ198" s="318"/>
      <c r="RGK198" s="318"/>
      <c r="RGL198" s="381"/>
      <c r="RGM198" s="318"/>
      <c r="RGN198" s="318"/>
      <c r="RGO198" s="318"/>
      <c r="RGP198" s="318"/>
      <c r="RGQ198" s="381"/>
      <c r="RGR198" s="316"/>
      <c r="RGS198" s="316"/>
      <c r="RGT198" s="316"/>
      <c r="RGU198" s="317"/>
      <c r="RGV198" s="381"/>
      <c r="RGW198" s="381"/>
      <c r="RGX198" s="381"/>
      <c r="RGY198" s="318"/>
      <c r="RGZ198" s="318"/>
      <c r="RHA198" s="318"/>
      <c r="RHB198" s="381"/>
      <c r="RHC198" s="318"/>
      <c r="RHD198" s="318"/>
      <c r="RHE198" s="318"/>
      <c r="RHF198" s="318"/>
      <c r="RHG198" s="381"/>
      <c r="RHH198" s="316"/>
      <c r="RHI198" s="316"/>
      <c r="RHJ198" s="316"/>
      <c r="RHK198" s="317"/>
      <c r="RHL198" s="381"/>
      <c r="RHM198" s="381"/>
      <c r="RHN198" s="381"/>
      <c r="RHO198" s="318"/>
      <c r="RHP198" s="318"/>
      <c r="RHQ198" s="318"/>
      <c r="RHR198" s="381"/>
      <c r="RHS198" s="318"/>
      <c r="RHT198" s="318"/>
      <c r="RHU198" s="318"/>
      <c r="RHV198" s="318"/>
      <c r="RHW198" s="381"/>
      <c r="RHX198" s="316"/>
      <c r="RHY198" s="316"/>
      <c r="RHZ198" s="316"/>
      <c r="RIA198" s="317"/>
      <c r="RIB198" s="381"/>
      <c r="RIC198" s="381"/>
      <c r="RID198" s="381"/>
      <c r="RIE198" s="318"/>
      <c r="RIF198" s="318"/>
      <c r="RIG198" s="318"/>
      <c r="RIH198" s="381"/>
      <c r="RII198" s="318"/>
      <c r="RIJ198" s="318"/>
      <c r="RIK198" s="318"/>
      <c r="RIL198" s="318"/>
      <c r="RIM198" s="381"/>
      <c r="RIN198" s="316"/>
      <c r="RIO198" s="316"/>
      <c r="RIP198" s="316"/>
      <c r="RIQ198" s="317"/>
      <c r="RIR198" s="381"/>
      <c r="RIS198" s="381"/>
      <c r="RIT198" s="381"/>
      <c r="RIU198" s="318"/>
      <c r="RIV198" s="318"/>
      <c r="RIW198" s="318"/>
      <c r="RIX198" s="381"/>
      <c r="RIY198" s="318"/>
      <c r="RIZ198" s="318"/>
      <c r="RJA198" s="318"/>
      <c r="RJB198" s="318"/>
      <c r="RJC198" s="381"/>
      <c r="RJD198" s="316"/>
      <c r="RJE198" s="316"/>
      <c r="RJF198" s="316"/>
      <c r="RJG198" s="317"/>
      <c r="RJH198" s="381"/>
      <c r="RJI198" s="381"/>
      <c r="RJJ198" s="381"/>
      <c r="RJK198" s="318"/>
      <c r="RJL198" s="318"/>
      <c r="RJM198" s="318"/>
      <c r="RJN198" s="381"/>
      <c r="RJO198" s="318"/>
      <c r="RJP198" s="318"/>
      <c r="RJQ198" s="318"/>
      <c r="RJR198" s="318"/>
      <c r="RJS198" s="381"/>
      <c r="RJT198" s="316"/>
      <c r="RJU198" s="316"/>
      <c r="RJV198" s="316"/>
      <c r="RJW198" s="317"/>
      <c r="RJX198" s="381"/>
      <c r="RJY198" s="381"/>
      <c r="RJZ198" s="381"/>
      <c r="RKA198" s="318"/>
      <c r="RKB198" s="318"/>
      <c r="RKC198" s="318"/>
      <c r="RKD198" s="381"/>
      <c r="RKE198" s="318"/>
      <c r="RKF198" s="318"/>
      <c r="RKG198" s="318"/>
      <c r="RKH198" s="318"/>
      <c r="RKI198" s="381"/>
      <c r="RKJ198" s="316"/>
      <c r="RKK198" s="316"/>
      <c r="RKL198" s="316"/>
      <c r="RKM198" s="317"/>
      <c r="RKN198" s="381"/>
      <c r="RKO198" s="381"/>
      <c r="RKP198" s="381"/>
      <c r="RKQ198" s="318"/>
      <c r="RKR198" s="318"/>
      <c r="RKS198" s="318"/>
      <c r="RKT198" s="381"/>
      <c r="RKU198" s="318"/>
      <c r="RKV198" s="318"/>
      <c r="RKW198" s="318"/>
      <c r="RKX198" s="318"/>
      <c r="RKY198" s="381"/>
      <c r="RKZ198" s="316"/>
      <c r="RLA198" s="316"/>
      <c r="RLB198" s="316"/>
      <c r="RLC198" s="317"/>
      <c r="RLD198" s="381"/>
      <c r="RLE198" s="381"/>
      <c r="RLF198" s="381"/>
      <c r="RLG198" s="318"/>
      <c r="RLH198" s="318"/>
      <c r="RLI198" s="318"/>
      <c r="RLJ198" s="381"/>
      <c r="RLK198" s="318"/>
      <c r="RLL198" s="318"/>
      <c r="RLM198" s="318"/>
      <c r="RLN198" s="318"/>
      <c r="RLO198" s="381"/>
      <c r="RLP198" s="316"/>
      <c r="RLQ198" s="316"/>
      <c r="RLR198" s="316"/>
      <c r="RLS198" s="317"/>
      <c r="RLT198" s="381"/>
      <c r="RLU198" s="381"/>
      <c r="RLV198" s="381"/>
      <c r="RLW198" s="318"/>
      <c r="RLX198" s="318"/>
      <c r="RLY198" s="318"/>
      <c r="RLZ198" s="381"/>
      <c r="RMA198" s="318"/>
      <c r="RMB198" s="318"/>
      <c r="RMC198" s="318"/>
      <c r="RMD198" s="318"/>
      <c r="RME198" s="381"/>
      <c r="RMF198" s="316"/>
      <c r="RMG198" s="316"/>
      <c r="RMH198" s="316"/>
      <c r="RMI198" s="317"/>
      <c r="RMJ198" s="381"/>
      <c r="RMK198" s="381"/>
      <c r="RML198" s="381"/>
      <c r="RMM198" s="318"/>
      <c r="RMN198" s="318"/>
      <c r="RMO198" s="318"/>
      <c r="RMP198" s="381"/>
      <c r="RMQ198" s="318"/>
      <c r="RMR198" s="318"/>
      <c r="RMS198" s="318"/>
      <c r="RMT198" s="318"/>
      <c r="RMU198" s="381"/>
      <c r="RMV198" s="316"/>
      <c r="RMW198" s="316"/>
      <c r="RMX198" s="316"/>
      <c r="RMY198" s="317"/>
      <c r="RMZ198" s="381"/>
      <c r="RNA198" s="381"/>
      <c r="RNB198" s="381"/>
      <c r="RNC198" s="318"/>
      <c r="RND198" s="318"/>
      <c r="RNE198" s="318"/>
      <c r="RNF198" s="381"/>
      <c r="RNG198" s="318"/>
      <c r="RNH198" s="318"/>
      <c r="RNI198" s="318"/>
      <c r="RNJ198" s="318"/>
      <c r="RNK198" s="381"/>
      <c r="RNL198" s="316"/>
      <c r="RNM198" s="316"/>
      <c r="RNN198" s="316"/>
      <c r="RNO198" s="317"/>
      <c r="RNP198" s="381"/>
      <c r="RNQ198" s="381"/>
      <c r="RNR198" s="381"/>
      <c r="RNS198" s="318"/>
      <c r="RNT198" s="318"/>
      <c r="RNU198" s="318"/>
      <c r="RNV198" s="381"/>
      <c r="RNW198" s="318"/>
      <c r="RNX198" s="318"/>
      <c r="RNY198" s="318"/>
      <c r="RNZ198" s="318"/>
      <c r="ROA198" s="381"/>
      <c r="ROB198" s="316"/>
      <c r="ROC198" s="316"/>
      <c r="ROD198" s="316"/>
      <c r="ROE198" s="317"/>
      <c r="ROF198" s="381"/>
      <c r="ROG198" s="381"/>
      <c r="ROH198" s="381"/>
      <c r="ROI198" s="318"/>
      <c r="ROJ198" s="318"/>
      <c r="ROK198" s="318"/>
      <c r="ROL198" s="381"/>
      <c r="ROM198" s="318"/>
      <c r="RON198" s="318"/>
      <c r="ROO198" s="318"/>
      <c r="ROP198" s="318"/>
      <c r="ROQ198" s="381"/>
      <c r="ROR198" s="316"/>
      <c r="ROS198" s="316"/>
      <c r="ROT198" s="316"/>
      <c r="ROU198" s="317"/>
      <c r="ROV198" s="381"/>
      <c r="ROW198" s="381"/>
      <c r="ROX198" s="381"/>
      <c r="ROY198" s="318"/>
      <c r="ROZ198" s="318"/>
      <c r="RPA198" s="318"/>
      <c r="RPB198" s="381"/>
      <c r="RPC198" s="318"/>
      <c r="RPD198" s="318"/>
      <c r="RPE198" s="318"/>
      <c r="RPF198" s="318"/>
      <c r="RPG198" s="381"/>
      <c r="RPH198" s="316"/>
      <c r="RPI198" s="316"/>
      <c r="RPJ198" s="316"/>
      <c r="RPK198" s="317"/>
      <c r="RPL198" s="381"/>
      <c r="RPM198" s="381"/>
      <c r="RPN198" s="381"/>
      <c r="RPO198" s="318"/>
      <c r="RPP198" s="318"/>
      <c r="RPQ198" s="318"/>
      <c r="RPR198" s="381"/>
      <c r="RPS198" s="318"/>
      <c r="RPT198" s="318"/>
      <c r="RPU198" s="318"/>
      <c r="RPV198" s="318"/>
      <c r="RPW198" s="381"/>
      <c r="RPX198" s="316"/>
      <c r="RPY198" s="316"/>
      <c r="RPZ198" s="316"/>
      <c r="RQA198" s="317"/>
      <c r="RQB198" s="381"/>
      <c r="RQC198" s="381"/>
      <c r="RQD198" s="381"/>
      <c r="RQE198" s="318"/>
      <c r="RQF198" s="318"/>
      <c r="RQG198" s="318"/>
      <c r="RQH198" s="381"/>
      <c r="RQI198" s="318"/>
      <c r="RQJ198" s="318"/>
      <c r="RQK198" s="318"/>
      <c r="RQL198" s="318"/>
      <c r="RQM198" s="381"/>
      <c r="RQN198" s="316"/>
      <c r="RQO198" s="316"/>
      <c r="RQP198" s="316"/>
      <c r="RQQ198" s="317"/>
      <c r="RQR198" s="381"/>
      <c r="RQS198" s="381"/>
      <c r="RQT198" s="381"/>
      <c r="RQU198" s="318"/>
      <c r="RQV198" s="318"/>
      <c r="RQW198" s="318"/>
      <c r="RQX198" s="381"/>
      <c r="RQY198" s="318"/>
      <c r="RQZ198" s="318"/>
      <c r="RRA198" s="318"/>
      <c r="RRB198" s="318"/>
      <c r="RRC198" s="381"/>
      <c r="RRD198" s="316"/>
      <c r="RRE198" s="316"/>
      <c r="RRF198" s="316"/>
      <c r="RRG198" s="317"/>
      <c r="RRH198" s="381"/>
      <c r="RRI198" s="381"/>
      <c r="RRJ198" s="381"/>
      <c r="RRK198" s="318"/>
      <c r="RRL198" s="318"/>
      <c r="RRM198" s="318"/>
      <c r="RRN198" s="381"/>
      <c r="RRO198" s="318"/>
      <c r="RRP198" s="318"/>
      <c r="RRQ198" s="318"/>
      <c r="RRR198" s="318"/>
      <c r="RRS198" s="381"/>
      <c r="RRT198" s="316"/>
      <c r="RRU198" s="316"/>
      <c r="RRV198" s="316"/>
      <c r="RRW198" s="317"/>
      <c r="RRX198" s="381"/>
      <c r="RRY198" s="381"/>
      <c r="RRZ198" s="381"/>
      <c r="RSA198" s="318"/>
      <c r="RSB198" s="318"/>
      <c r="RSC198" s="318"/>
      <c r="RSD198" s="381"/>
      <c r="RSE198" s="318"/>
      <c r="RSF198" s="318"/>
      <c r="RSG198" s="318"/>
      <c r="RSH198" s="318"/>
      <c r="RSI198" s="381"/>
      <c r="RSJ198" s="316"/>
      <c r="RSK198" s="316"/>
      <c r="RSL198" s="316"/>
      <c r="RSM198" s="317"/>
      <c r="RSN198" s="381"/>
      <c r="RSO198" s="381"/>
      <c r="RSP198" s="381"/>
      <c r="RSQ198" s="318"/>
      <c r="RSR198" s="318"/>
      <c r="RSS198" s="318"/>
      <c r="RST198" s="381"/>
      <c r="RSU198" s="318"/>
      <c r="RSV198" s="318"/>
      <c r="RSW198" s="318"/>
      <c r="RSX198" s="318"/>
      <c r="RSY198" s="381"/>
      <c r="RSZ198" s="316"/>
      <c r="RTA198" s="316"/>
      <c r="RTB198" s="316"/>
      <c r="RTC198" s="317"/>
      <c r="RTD198" s="381"/>
      <c r="RTE198" s="381"/>
      <c r="RTF198" s="381"/>
      <c r="RTG198" s="318"/>
      <c r="RTH198" s="318"/>
      <c r="RTI198" s="318"/>
      <c r="RTJ198" s="381"/>
      <c r="RTK198" s="318"/>
      <c r="RTL198" s="318"/>
      <c r="RTM198" s="318"/>
      <c r="RTN198" s="318"/>
      <c r="RTO198" s="381"/>
      <c r="RTP198" s="316"/>
      <c r="RTQ198" s="316"/>
      <c r="RTR198" s="316"/>
      <c r="RTS198" s="317"/>
      <c r="RTT198" s="381"/>
      <c r="RTU198" s="381"/>
      <c r="RTV198" s="381"/>
      <c r="RTW198" s="318"/>
      <c r="RTX198" s="318"/>
      <c r="RTY198" s="318"/>
      <c r="RTZ198" s="381"/>
      <c r="RUA198" s="318"/>
      <c r="RUB198" s="318"/>
      <c r="RUC198" s="318"/>
      <c r="RUD198" s="318"/>
      <c r="RUE198" s="381"/>
      <c r="RUF198" s="316"/>
      <c r="RUG198" s="316"/>
      <c r="RUH198" s="316"/>
      <c r="RUI198" s="317"/>
      <c r="RUJ198" s="381"/>
      <c r="RUK198" s="381"/>
      <c r="RUL198" s="381"/>
      <c r="RUM198" s="318"/>
      <c r="RUN198" s="318"/>
      <c r="RUO198" s="318"/>
      <c r="RUP198" s="381"/>
      <c r="RUQ198" s="318"/>
      <c r="RUR198" s="318"/>
      <c r="RUS198" s="318"/>
      <c r="RUT198" s="318"/>
      <c r="RUU198" s="381"/>
      <c r="RUV198" s="316"/>
      <c r="RUW198" s="316"/>
      <c r="RUX198" s="316"/>
      <c r="RUY198" s="317"/>
      <c r="RUZ198" s="381"/>
      <c r="RVA198" s="381"/>
      <c r="RVB198" s="381"/>
      <c r="RVC198" s="318"/>
      <c r="RVD198" s="318"/>
      <c r="RVE198" s="318"/>
      <c r="RVF198" s="381"/>
      <c r="RVG198" s="318"/>
      <c r="RVH198" s="318"/>
      <c r="RVI198" s="318"/>
      <c r="RVJ198" s="318"/>
      <c r="RVK198" s="381"/>
      <c r="RVL198" s="316"/>
      <c r="RVM198" s="316"/>
      <c r="RVN198" s="316"/>
      <c r="RVO198" s="317"/>
      <c r="RVP198" s="381"/>
      <c r="RVQ198" s="381"/>
      <c r="RVR198" s="381"/>
      <c r="RVS198" s="318"/>
      <c r="RVT198" s="318"/>
      <c r="RVU198" s="318"/>
      <c r="RVV198" s="381"/>
      <c r="RVW198" s="318"/>
      <c r="RVX198" s="318"/>
      <c r="RVY198" s="318"/>
      <c r="RVZ198" s="318"/>
      <c r="RWA198" s="381"/>
      <c r="RWB198" s="316"/>
      <c r="RWC198" s="316"/>
      <c r="RWD198" s="316"/>
      <c r="RWE198" s="317"/>
      <c r="RWF198" s="381"/>
      <c r="RWG198" s="381"/>
      <c r="RWH198" s="381"/>
      <c r="RWI198" s="318"/>
      <c r="RWJ198" s="318"/>
      <c r="RWK198" s="318"/>
      <c r="RWL198" s="381"/>
      <c r="RWM198" s="318"/>
      <c r="RWN198" s="318"/>
      <c r="RWO198" s="318"/>
      <c r="RWP198" s="318"/>
      <c r="RWQ198" s="381"/>
      <c r="RWR198" s="316"/>
      <c r="RWS198" s="316"/>
      <c r="RWT198" s="316"/>
      <c r="RWU198" s="317"/>
      <c r="RWV198" s="381"/>
      <c r="RWW198" s="381"/>
      <c r="RWX198" s="381"/>
      <c r="RWY198" s="318"/>
      <c r="RWZ198" s="318"/>
      <c r="RXA198" s="318"/>
      <c r="RXB198" s="381"/>
      <c r="RXC198" s="318"/>
      <c r="RXD198" s="318"/>
      <c r="RXE198" s="318"/>
      <c r="RXF198" s="318"/>
      <c r="RXG198" s="381"/>
      <c r="RXH198" s="316"/>
      <c r="RXI198" s="316"/>
      <c r="RXJ198" s="316"/>
      <c r="RXK198" s="317"/>
      <c r="RXL198" s="381"/>
      <c r="RXM198" s="381"/>
      <c r="RXN198" s="381"/>
      <c r="RXO198" s="318"/>
      <c r="RXP198" s="318"/>
      <c r="RXQ198" s="318"/>
      <c r="RXR198" s="381"/>
      <c r="RXS198" s="318"/>
      <c r="RXT198" s="318"/>
      <c r="RXU198" s="318"/>
      <c r="RXV198" s="318"/>
      <c r="RXW198" s="381"/>
      <c r="RXX198" s="316"/>
      <c r="RXY198" s="316"/>
      <c r="RXZ198" s="316"/>
      <c r="RYA198" s="317"/>
      <c r="RYB198" s="381"/>
      <c r="RYC198" s="381"/>
      <c r="RYD198" s="381"/>
      <c r="RYE198" s="318"/>
      <c r="RYF198" s="318"/>
      <c r="RYG198" s="318"/>
      <c r="RYH198" s="381"/>
      <c r="RYI198" s="318"/>
      <c r="RYJ198" s="318"/>
      <c r="RYK198" s="318"/>
      <c r="RYL198" s="318"/>
      <c r="RYM198" s="381"/>
      <c r="RYN198" s="316"/>
      <c r="RYO198" s="316"/>
      <c r="RYP198" s="316"/>
      <c r="RYQ198" s="317"/>
      <c r="RYR198" s="381"/>
      <c r="RYS198" s="381"/>
      <c r="RYT198" s="381"/>
      <c r="RYU198" s="318"/>
      <c r="RYV198" s="318"/>
      <c r="RYW198" s="318"/>
      <c r="RYX198" s="381"/>
      <c r="RYY198" s="318"/>
      <c r="RYZ198" s="318"/>
      <c r="RZA198" s="318"/>
      <c r="RZB198" s="318"/>
      <c r="RZC198" s="381"/>
      <c r="RZD198" s="316"/>
      <c r="RZE198" s="316"/>
      <c r="RZF198" s="316"/>
      <c r="RZG198" s="317"/>
      <c r="RZH198" s="381"/>
      <c r="RZI198" s="381"/>
      <c r="RZJ198" s="381"/>
      <c r="RZK198" s="318"/>
      <c r="RZL198" s="318"/>
      <c r="RZM198" s="318"/>
      <c r="RZN198" s="381"/>
      <c r="RZO198" s="318"/>
      <c r="RZP198" s="318"/>
      <c r="RZQ198" s="318"/>
      <c r="RZR198" s="318"/>
      <c r="RZS198" s="381"/>
      <c r="RZT198" s="316"/>
      <c r="RZU198" s="316"/>
      <c r="RZV198" s="316"/>
      <c r="RZW198" s="317"/>
      <c r="RZX198" s="381"/>
      <c r="RZY198" s="381"/>
      <c r="RZZ198" s="381"/>
      <c r="SAA198" s="318"/>
      <c r="SAB198" s="318"/>
      <c r="SAC198" s="318"/>
      <c r="SAD198" s="381"/>
      <c r="SAE198" s="318"/>
      <c r="SAF198" s="318"/>
      <c r="SAG198" s="318"/>
      <c r="SAH198" s="318"/>
      <c r="SAI198" s="381"/>
      <c r="SAJ198" s="316"/>
      <c r="SAK198" s="316"/>
      <c r="SAL198" s="316"/>
      <c r="SAM198" s="317"/>
      <c r="SAN198" s="381"/>
      <c r="SAO198" s="381"/>
      <c r="SAP198" s="381"/>
      <c r="SAQ198" s="318"/>
      <c r="SAR198" s="318"/>
      <c r="SAS198" s="318"/>
      <c r="SAT198" s="381"/>
      <c r="SAU198" s="318"/>
      <c r="SAV198" s="318"/>
      <c r="SAW198" s="318"/>
      <c r="SAX198" s="318"/>
      <c r="SAY198" s="381"/>
      <c r="SAZ198" s="316"/>
      <c r="SBA198" s="316"/>
      <c r="SBB198" s="316"/>
      <c r="SBC198" s="317"/>
      <c r="SBD198" s="381"/>
      <c r="SBE198" s="381"/>
      <c r="SBF198" s="381"/>
      <c r="SBG198" s="318"/>
      <c r="SBH198" s="318"/>
      <c r="SBI198" s="318"/>
      <c r="SBJ198" s="381"/>
      <c r="SBK198" s="318"/>
      <c r="SBL198" s="318"/>
      <c r="SBM198" s="318"/>
      <c r="SBN198" s="318"/>
      <c r="SBO198" s="381"/>
      <c r="SBP198" s="316"/>
      <c r="SBQ198" s="316"/>
      <c r="SBR198" s="316"/>
      <c r="SBS198" s="317"/>
      <c r="SBT198" s="381"/>
      <c r="SBU198" s="381"/>
      <c r="SBV198" s="381"/>
      <c r="SBW198" s="318"/>
      <c r="SBX198" s="318"/>
      <c r="SBY198" s="318"/>
      <c r="SBZ198" s="381"/>
      <c r="SCA198" s="318"/>
      <c r="SCB198" s="318"/>
      <c r="SCC198" s="318"/>
      <c r="SCD198" s="318"/>
      <c r="SCE198" s="381"/>
      <c r="SCF198" s="316"/>
      <c r="SCG198" s="316"/>
      <c r="SCH198" s="316"/>
      <c r="SCI198" s="317"/>
      <c r="SCJ198" s="381"/>
      <c r="SCK198" s="381"/>
      <c r="SCL198" s="381"/>
      <c r="SCM198" s="318"/>
      <c r="SCN198" s="318"/>
      <c r="SCO198" s="318"/>
      <c r="SCP198" s="381"/>
      <c r="SCQ198" s="318"/>
      <c r="SCR198" s="318"/>
      <c r="SCS198" s="318"/>
      <c r="SCT198" s="318"/>
      <c r="SCU198" s="381"/>
      <c r="SCV198" s="316"/>
      <c r="SCW198" s="316"/>
      <c r="SCX198" s="316"/>
      <c r="SCY198" s="317"/>
      <c r="SCZ198" s="381"/>
      <c r="SDA198" s="381"/>
      <c r="SDB198" s="381"/>
      <c r="SDC198" s="318"/>
      <c r="SDD198" s="318"/>
      <c r="SDE198" s="318"/>
      <c r="SDF198" s="381"/>
      <c r="SDG198" s="318"/>
      <c r="SDH198" s="318"/>
      <c r="SDI198" s="318"/>
      <c r="SDJ198" s="318"/>
      <c r="SDK198" s="381"/>
      <c r="SDL198" s="316"/>
      <c r="SDM198" s="316"/>
      <c r="SDN198" s="316"/>
      <c r="SDO198" s="317"/>
      <c r="SDP198" s="381"/>
      <c r="SDQ198" s="381"/>
      <c r="SDR198" s="381"/>
      <c r="SDS198" s="318"/>
      <c r="SDT198" s="318"/>
      <c r="SDU198" s="318"/>
      <c r="SDV198" s="381"/>
      <c r="SDW198" s="318"/>
      <c r="SDX198" s="318"/>
      <c r="SDY198" s="318"/>
      <c r="SDZ198" s="318"/>
      <c r="SEA198" s="381"/>
      <c r="SEB198" s="316"/>
      <c r="SEC198" s="316"/>
      <c r="SED198" s="316"/>
      <c r="SEE198" s="317"/>
      <c r="SEF198" s="381"/>
      <c r="SEG198" s="381"/>
      <c r="SEH198" s="381"/>
      <c r="SEI198" s="318"/>
      <c r="SEJ198" s="318"/>
      <c r="SEK198" s="318"/>
      <c r="SEL198" s="381"/>
      <c r="SEM198" s="318"/>
      <c r="SEN198" s="318"/>
      <c r="SEO198" s="318"/>
      <c r="SEP198" s="318"/>
      <c r="SEQ198" s="381"/>
      <c r="SER198" s="316"/>
      <c r="SES198" s="316"/>
      <c r="SET198" s="316"/>
      <c r="SEU198" s="317"/>
      <c r="SEV198" s="381"/>
      <c r="SEW198" s="381"/>
      <c r="SEX198" s="381"/>
      <c r="SEY198" s="318"/>
      <c r="SEZ198" s="318"/>
      <c r="SFA198" s="318"/>
      <c r="SFB198" s="381"/>
      <c r="SFC198" s="318"/>
      <c r="SFD198" s="318"/>
      <c r="SFE198" s="318"/>
      <c r="SFF198" s="318"/>
      <c r="SFG198" s="381"/>
      <c r="SFH198" s="316"/>
      <c r="SFI198" s="316"/>
      <c r="SFJ198" s="316"/>
      <c r="SFK198" s="317"/>
      <c r="SFL198" s="381"/>
      <c r="SFM198" s="381"/>
      <c r="SFN198" s="381"/>
      <c r="SFO198" s="318"/>
      <c r="SFP198" s="318"/>
      <c r="SFQ198" s="318"/>
      <c r="SFR198" s="381"/>
      <c r="SFS198" s="318"/>
      <c r="SFT198" s="318"/>
      <c r="SFU198" s="318"/>
      <c r="SFV198" s="318"/>
      <c r="SFW198" s="381"/>
      <c r="SFX198" s="316"/>
      <c r="SFY198" s="316"/>
      <c r="SFZ198" s="316"/>
      <c r="SGA198" s="317"/>
      <c r="SGB198" s="381"/>
      <c r="SGC198" s="381"/>
      <c r="SGD198" s="381"/>
      <c r="SGE198" s="318"/>
      <c r="SGF198" s="318"/>
      <c r="SGG198" s="318"/>
      <c r="SGH198" s="381"/>
      <c r="SGI198" s="318"/>
      <c r="SGJ198" s="318"/>
      <c r="SGK198" s="318"/>
      <c r="SGL198" s="318"/>
      <c r="SGM198" s="381"/>
      <c r="SGN198" s="316"/>
      <c r="SGO198" s="316"/>
      <c r="SGP198" s="316"/>
      <c r="SGQ198" s="317"/>
      <c r="SGR198" s="381"/>
      <c r="SGS198" s="381"/>
      <c r="SGT198" s="381"/>
      <c r="SGU198" s="318"/>
      <c r="SGV198" s="318"/>
      <c r="SGW198" s="318"/>
      <c r="SGX198" s="381"/>
      <c r="SGY198" s="318"/>
      <c r="SGZ198" s="318"/>
      <c r="SHA198" s="318"/>
      <c r="SHB198" s="318"/>
      <c r="SHC198" s="381"/>
      <c r="SHD198" s="316"/>
      <c r="SHE198" s="316"/>
      <c r="SHF198" s="316"/>
      <c r="SHG198" s="317"/>
      <c r="SHH198" s="381"/>
      <c r="SHI198" s="381"/>
      <c r="SHJ198" s="381"/>
      <c r="SHK198" s="318"/>
      <c r="SHL198" s="318"/>
      <c r="SHM198" s="318"/>
      <c r="SHN198" s="381"/>
      <c r="SHO198" s="318"/>
      <c r="SHP198" s="318"/>
      <c r="SHQ198" s="318"/>
      <c r="SHR198" s="318"/>
      <c r="SHS198" s="381"/>
      <c r="SHT198" s="316"/>
      <c r="SHU198" s="316"/>
      <c r="SHV198" s="316"/>
      <c r="SHW198" s="317"/>
      <c r="SHX198" s="381"/>
      <c r="SHY198" s="381"/>
      <c r="SHZ198" s="381"/>
      <c r="SIA198" s="318"/>
      <c r="SIB198" s="318"/>
      <c r="SIC198" s="318"/>
      <c r="SID198" s="381"/>
      <c r="SIE198" s="318"/>
      <c r="SIF198" s="318"/>
      <c r="SIG198" s="318"/>
      <c r="SIH198" s="318"/>
      <c r="SII198" s="381"/>
      <c r="SIJ198" s="316"/>
      <c r="SIK198" s="316"/>
      <c r="SIL198" s="316"/>
      <c r="SIM198" s="317"/>
      <c r="SIN198" s="381"/>
      <c r="SIO198" s="381"/>
      <c r="SIP198" s="381"/>
      <c r="SIQ198" s="318"/>
      <c r="SIR198" s="318"/>
      <c r="SIS198" s="318"/>
      <c r="SIT198" s="381"/>
      <c r="SIU198" s="318"/>
      <c r="SIV198" s="318"/>
      <c r="SIW198" s="318"/>
      <c r="SIX198" s="318"/>
      <c r="SIY198" s="381"/>
      <c r="SIZ198" s="316"/>
      <c r="SJA198" s="316"/>
      <c r="SJB198" s="316"/>
      <c r="SJC198" s="317"/>
      <c r="SJD198" s="381"/>
      <c r="SJE198" s="381"/>
      <c r="SJF198" s="381"/>
      <c r="SJG198" s="318"/>
      <c r="SJH198" s="318"/>
      <c r="SJI198" s="318"/>
      <c r="SJJ198" s="381"/>
      <c r="SJK198" s="318"/>
      <c r="SJL198" s="318"/>
      <c r="SJM198" s="318"/>
      <c r="SJN198" s="318"/>
      <c r="SJO198" s="381"/>
      <c r="SJP198" s="316"/>
      <c r="SJQ198" s="316"/>
      <c r="SJR198" s="316"/>
      <c r="SJS198" s="317"/>
      <c r="SJT198" s="381"/>
      <c r="SJU198" s="381"/>
      <c r="SJV198" s="381"/>
      <c r="SJW198" s="318"/>
      <c r="SJX198" s="318"/>
      <c r="SJY198" s="318"/>
      <c r="SJZ198" s="381"/>
      <c r="SKA198" s="318"/>
      <c r="SKB198" s="318"/>
      <c r="SKC198" s="318"/>
      <c r="SKD198" s="318"/>
      <c r="SKE198" s="381"/>
      <c r="SKF198" s="316"/>
      <c r="SKG198" s="316"/>
      <c r="SKH198" s="316"/>
      <c r="SKI198" s="317"/>
      <c r="SKJ198" s="381"/>
      <c r="SKK198" s="381"/>
      <c r="SKL198" s="381"/>
      <c r="SKM198" s="318"/>
      <c r="SKN198" s="318"/>
      <c r="SKO198" s="318"/>
      <c r="SKP198" s="381"/>
      <c r="SKQ198" s="318"/>
      <c r="SKR198" s="318"/>
      <c r="SKS198" s="318"/>
      <c r="SKT198" s="318"/>
      <c r="SKU198" s="381"/>
      <c r="SKV198" s="316"/>
      <c r="SKW198" s="316"/>
      <c r="SKX198" s="316"/>
      <c r="SKY198" s="317"/>
      <c r="SKZ198" s="381"/>
      <c r="SLA198" s="381"/>
      <c r="SLB198" s="381"/>
      <c r="SLC198" s="318"/>
      <c r="SLD198" s="318"/>
      <c r="SLE198" s="318"/>
      <c r="SLF198" s="381"/>
      <c r="SLG198" s="318"/>
      <c r="SLH198" s="318"/>
      <c r="SLI198" s="318"/>
      <c r="SLJ198" s="318"/>
      <c r="SLK198" s="381"/>
      <c r="SLL198" s="316"/>
      <c r="SLM198" s="316"/>
      <c r="SLN198" s="316"/>
      <c r="SLO198" s="317"/>
      <c r="SLP198" s="381"/>
      <c r="SLQ198" s="381"/>
      <c r="SLR198" s="381"/>
      <c r="SLS198" s="318"/>
      <c r="SLT198" s="318"/>
      <c r="SLU198" s="318"/>
      <c r="SLV198" s="381"/>
      <c r="SLW198" s="318"/>
      <c r="SLX198" s="318"/>
      <c r="SLY198" s="318"/>
      <c r="SLZ198" s="318"/>
      <c r="SMA198" s="381"/>
      <c r="SMB198" s="316"/>
      <c r="SMC198" s="316"/>
      <c r="SMD198" s="316"/>
      <c r="SME198" s="317"/>
      <c r="SMF198" s="381"/>
      <c r="SMG198" s="381"/>
      <c r="SMH198" s="381"/>
      <c r="SMI198" s="318"/>
      <c r="SMJ198" s="318"/>
      <c r="SMK198" s="318"/>
      <c r="SML198" s="381"/>
      <c r="SMM198" s="318"/>
      <c r="SMN198" s="318"/>
      <c r="SMO198" s="318"/>
      <c r="SMP198" s="318"/>
      <c r="SMQ198" s="381"/>
      <c r="SMR198" s="316"/>
      <c r="SMS198" s="316"/>
      <c r="SMT198" s="316"/>
      <c r="SMU198" s="317"/>
      <c r="SMV198" s="381"/>
      <c r="SMW198" s="381"/>
      <c r="SMX198" s="381"/>
      <c r="SMY198" s="318"/>
      <c r="SMZ198" s="318"/>
      <c r="SNA198" s="318"/>
      <c r="SNB198" s="381"/>
      <c r="SNC198" s="318"/>
      <c r="SND198" s="318"/>
      <c r="SNE198" s="318"/>
      <c r="SNF198" s="318"/>
      <c r="SNG198" s="381"/>
      <c r="SNH198" s="316"/>
      <c r="SNI198" s="316"/>
      <c r="SNJ198" s="316"/>
      <c r="SNK198" s="317"/>
      <c r="SNL198" s="381"/>
      <c r="SNM198" s="381"/>
      <c r="SNN198" s="381"/>
      <c r="SNO198" s="318"/>
      <c r="SNP198" s="318"/>
      <c r="SNQ198" s="318"/>
      <c r="SNR198" s="381"/>
      <c r="SNS198" s="318"/>
      <c r="SNT198" s="318"/>
      <c r="SNU198" s="318"/>
      <c r="SNV198" s="318"/>
      <c r="SNW198" s="381"/>
      <c r="SNX198" s="316"/>
      <c r="SNY198" s="316"/>
      <c r="SNZ198" s="316"/>
      <c r="SOA198" s="317"/>
      <c r="SOB198" s="381"/>
      <c r="SOC198" s="381"/>
      <c r="SOD198" s="381"/>
      <c r="SOE198" s="318"/>
      <c r="SOF198" s="318"/>
      <c r="SOG198" s="318"/>
      <c r="SOH198" s="381"/>
      <c r="SOI198" s="318"/>
      <c r="SOJ198" s="318"/>
      <c r="SOK198" s="318"/>
      <c r="SOL198" s="318"/>
      <c r="SOM198" s="381"/>
      <c r="SON198" s="316"/>
      <c r="SOO198" s="316"/>
      <c r="SOP198" s="316"/>
      <c r="SOQ198" s="317"/>
      <c r="SOR198" s="381"/>
      <c r="SOS198" s="381"/>
      <c r="SOT198" s="381"/>
      <c r="SOU198" s="318"/>
      <c r="SOV198" s="318"/>
      <c r="SOW198" s="318"/>
      <c r="SOX198" s="381"/>
      <c r="SOY198" s="318"/>
      <c r="SOZ198" s="318"/>
      <c r="SPA198" s="318"/>
      <c r="SPB198" s="318"/>
      <c r="SPC198" s="381"/>
      <c r="SPD198" s="316"/>
      <c r="SPE198" s="316"/>
      <c r="SPF198" s="316"/>
      <c r="SPG198" s="317"/>
      <c r="SPH198" s="381"/>
      <c r="SPI198" s="381"/>
      <c r="SPJ198" s="381"/>
      <c r="SPK198" s="318"/>
      <c r="SPL198" s="318"/>
      <c r="SPM198" s="318"/>
      <c r="SPN198" s="381"/>
      <c r="SPO198" s="318"/>
      <c r="SPP198" s="318"/>
      <c r="SPQ198" s="318"/>
      <c r="SPR198" s="318"/>
      <c r="SPS198" s="381"/>
      <c r="SPT198" s="316"/>
      <c r="SPU198" s="316"/>
      <c r="SPV198" s="316"/>
      <c r="SPW198" s="317"/>
      <c r="SPX198" s="381"/>
      <c r="SPY198" s="381"/>
      <c r="SPZ198" s="381"/>
      <c r="SQA198" s="318"/>
      <c r="SQB198" s="318"/>
      <c r="SQC198" s="318"/>
      <c r="SQD198" s="381"/>
      <c r="SQE198" s="318"/>
      <c r="SQF198" s="318"/>
      <c r="SQG198" s="318"/>
      <c r="SQH198" s="318"/>
      <c r="SQI198" s="381"/>
      <c r="SQJ198" s="316"/>
      <c r="SQK198" s="316"/>
      <c r="SQL198" s="316"/>
      <c r="SQM198" s="317"/>
      <c r="SQN198" s="381"/>
      <c r="SQO198" s="381"/>
      <c r="SQP198" s="381"/>
      <c r="SQQ198" s="318"/>
      <c r="SQR198" s="318"/>
      <c r="SQS198" s="318"/>
      <c r="SQT198" s="381"/>
      <c r="SQU198" s="318"/>
      <c r="SQV198" s="318"/>
      <c r="SQW198" s="318"/>
      <c r="SQX198" s="318"/>
      <c r="SQY198" s="381"/>
      <c r="SQZ198" s="316"/>
      <c r="SRA198" s="316"/>
      <c r="SRB198" s="316"/>
      <c r="SRC198" s="317"/>
      <c r="SRD198" s="381"/>
      <c r="SRE198" s="381"/>
      <c r="SRF198" s="381"/>
      <c r="SRG198" s="318"/>
      <c r="SRH198" s="318"/>
      <c r="SRI198" s="318"/>
      <c r="SRJ198" s="381"/>
      <c r="SRK198" s="318"/>
      <c r="SRL198" s="318"/>
      <c r="SRM198" s="318"/>
      <c r="SRN198" s="318"/>
      <c r="SRO198" s="381"/>
      <c r="SRP198" s="316"/>
      <c r="SRQ198" s="316"/>
      <c r="SRR198" s="316"/>
      <c r="SRS198" s="317"/>
      <c r="SRT198" s="381"/>
      <c r="SRU198" s="381"/>
      <c r="SRV198" s="381"/>
      <c r="SRW198" s="318"/>
      <c r="SRX198" s="318"/>
      <c r="SRY198" s="318"/>
      <c r="SRZ198" s="381"/>
      <c r="SSA198" s="318"/>
      <c r="SSB198" s="318"/>
      <c r="SSC198" s="318"/>
      <c r="SSD198" s="318"/>
      <c r="SSE198" s="381"/>
      <c r="SSF198" s="316"/>
      <c r="SSG198" s="316"/>
      <c r="SSH198" s="316"/>
      <c r="SSI198" s="317"/>
      <c r="SSJ198" s="381"/>
      <c r="SSK198" s="381"/>
      <c r="SSL198" s="381"/>
      <c r="SSM198" s="318"/>
      <c r="SSN198" s="318"/>
      <c r="SSO198" s="318"/>
      <c r="SSP198" s="381"/>
      <c r="SSQ198" s="318"/>
      <c r="SSR198" s="318"/>
      <c r="SSS198" s="318"/>
      <c r="SST198" s="318"/>
      <c r="SSU198" s="381"/>
      <c r="SSV198" s="316"/>
      <c r="SSW198" s="316"/>
      <c r="SSX198" s="316"/>
      <c r="SSY198" s="317"/>
      <c r="SSZ198" s="381"/>
      <c r="STA198" s="381"/>
      <c r="STB198" s="381"/>
      <c r="STC198" s="318"/>
      <c r="STD198" s="318"/>
      <c r="STE198" s="318"/>
      <c r="STF198" s="381"/>
      <c r="STG198" s="318"/>
      <c r="STH198" s="318"/>
      <c r="STI198" s="318"/>
      <c r="STJ198" s="318"/>
      <c r="STK198" s="381"/>
      <c r="STL198" s="316"/>
      <c r="STM198" s="316"/>
      <c r="STN198" s="316"/>
      <c r="STO198" s="317"/>
      <c r="STP198" s="381"/>
      <c r="STQ198" s="381"/>
      <c r="STR198" s="381"/>
      <c r="STS198" s="318"/>
      <c r="STT198" s="318"/>
      <c r="STU198" s="318"/>
      <c r="STV198" s="381"/>
      <c r="STW198" s="318"/>
      <c r="STX198" s="318"/>
      <c r="STY198" s="318"/>
      <c r="STZ198" s="318"/>
      <c r="SUA198" s="381"/>
      <c r="SUB198" s="316"/>
      <c r="SUC198" s="316"/>
      <c r="SUD198" s="316"/>
      <c r="SUE198" s="317"/>
      <c r="SUF198" s="381"/>
      <c r="SUG198" s="381"/>
      <c r="SUH198" s="381"/>
      <c r="SUI198" s="318"/>
      <c r="SUJ198" s="318"/>
      <c r="SUK198" s="318"/>
      <c r="SUL198" s="381"/>
      <c r="SUM198" s="318"/>
      <c r="SUN198" s="318"/>
      <c r="SUO198" s="318"/>
      <c r="SUP198" s="318"/>
      <c r="SUQ198" s="381"/>
      <c r="SUR198" s="316"/>
      <c r="SUS198" s="316"/>
      <c r="SUT198" s="316"/>
      <c r="SUU198" s="317"/>
      <c r="SUV198" s="381"/>
      <c r="SUW198" s="381"/>
      <c r="SUX198" s="381"/>
      <c r="SUY198" s="318"/>
      <c r="SUZ198" s="318"/>
      <c r="SVA198" s="318"/>
      <c r="SVB198" s="381"/>
      <c r="SVC198" s="318"/>
      <c r="SVD198" s="318"/>
      <c r="SVE198" s="318"/>
      <c r="SVF198" s="318"/>
      <c r="SVG198" s="381"/>
      <c r="SVH198" s="316"/>
      <c r="SVI198" s="316"/>
      <c r="SVJ198" s="316"/>
      <c r="SVK198" s="317"/>
      <c r="SVL198" s="381"/>
      <c r="SVM198" s="381"/>
      <c r="SVN198" s="381"/>
      <c r="SVO198" s="318"/>
      <c r="SVP198" s="318"/>
      <c r="SVQ198" s="318"/>
      <c r="SVR198" s="381"/>
      <c r="SVS198" s="318"/>
      <c r="SVT198" s="318"/>
      <c r="SVU198" s="318"/>
      <c r="SVV198" s="318"/>
      <c r="SVW198" s="381"/>
      <c r="SVX198" s="316"/>
      <c r="SVY198" s="316"/>
      <c r="SVZ198" s="316"/>
      <c r="SWA198" s="317"/>
      <c r="SWB198" s="381"/>
      <c r="SWC198" s="381"/>
      <c r="SWD198" s="381"/>
      <c r="SWE198" s="318"/>
      <c r="SWF198" s="318"/>
      <c r="SWG198" s="318"/>
      <c r="SWH198" s="381"/>
      <c r="SWI198" s="318"/>
      <c r="SWJ198" s="318"/>
      <c r="SWK198" s="318"/>
      <c r="SWL198" s="318"/>
      <c r="SWM198" s="381"/>
      <c r="SWN198" s="316"/>
      <c r="SWO198" s="316"/>
      <c r="SWP198" s="316"/>
      <c r="SWQ198" s="317"/>
      <c r="SWR198" s="381"/>
      <c r="SWS198" s="381"/>
      <c r="SWT198" s="381"/>
      <c r="SWU198" s="318"/>
      <c r="SWV198" s="318"/>
      <c r="SWW198" s="318"/>
      <c r="SWX198" s="381"/>
      <c r="SWY198" s="318"/>
      <c r="SWZ198" s="318"/>
      <c r="SXA198" s="318"/>
      <c r="SXB198" s="318"/>
      <c r="SXC198" s="381"/>
      <c r="SXD198" s="316"/>
      <c r="SXE198" s="316"/>
      <c r="SXF198" s="316"/>
      <c r="SXG198" s="317"/>
      <c r="SXH198" s="381"/>
      <c r="SXI198" s="381"/>
      <c r="SXJ198" s="381"/>
      <c r="SXK198" s="318"/>
      <c r="SXL198" s="318"/>
      <c r="SXM198" s="318"/>
      <c r="SXN198" s="381"/>
      <c r="SXO198" s="318"/>
      <c r="SXP198" s="318"/>
      <c r="SXQ198" s="318"/>
      <c r="SXR198" s="318"/>
      <c r="SXS198" s="381"/>
      <c r="SXT198" s="316"/>
      <c r="SXU198" s="316"/>
      <c r="SXV198" s="316"/>
      <c r="SXW198" s="317"/>
      <c r="SXX198" s="381"/>
      <c r="SXY198" s="381"/>
      <c r="SXZ198" s="381"/>
      <c r="SYA198" s="318"/>
      <c r="SYB198" s="318"/>
      <c r="SYC198" s="318"/>
      <c r="SYD198" s="381"/>
      <c r="SYE198" s="318"/>
      <c r="SYF198" s="318"/>
      <c r="SYG198" s="318"/>
      <c r="SYH198" s="318"/>
      <c r="SYI198" s="381"/>
      <c r="SYJ198" s="316"/>
      <c r="SYK198" s="316"/>
      <c r="SYL198" s="316"/>
      <c r="SYM198" s="317"/>
      <c r="SYN198" s="381"/>
      <c r="SYO198" s="381"/>
      <c r="SYP198" s="381"/>
      <c r="SYQ198" s="318"/>
      <c r="SYR198" s="318"/>
      <c r="SYS198" s="318"/>
      <c r="SYT198" s="381"/>
      <c r="SYU198" s="318"/>
      <c r="SYV198" s="318"/>
      <c r="SYW198" s="318"/>
      <c r="SYX198" s="318"/>
      <c r="SYY198" s="381"/>
      <c r="SYZ198" s="316"/>
      <c r="SZA198" s="316"/>
      <c r="SZB198" s="316"/>
      <c r="SZC198" s="317"/>
      <c r="SZD198" s="381"/>
      <c r="SZE198" s="381"/>
      <c r="SZF198" s="381"/>
      <c r="SZG198" s="318"/>
      <c r="SZH198" s="318"/>
      <c r="SZI198" s="318"/>
      <c r="SZJ198" s="381"/>
      <c r="SZK198" s="318"/>
      <c r="SZL198" s="318"/>
      <c r="SZM198" s="318"/>
      <c r="SZN198" s="318"/>
      <c r="SZO198" s="381"/>
      <c r="SZP198" s="316"/>
      <c r="SZQ198" s="316"/>
      <c r="SZR198" s="316"/>
      <c r="SZS198" s="317"/>
      <c r="SZT198" s="381"/>
      <c r="SZU198" s="381"/>
      <c r="SZV198" s="381"/>
      <c r="SZW198" s="318"/>
      <c r="SZX198" s="318"/>
      <c r="SZY198" s="318"/>
      <c r="SZZ198" s="381"/>
      <c r="TAA198" s="318"/>
      <c r="TAB198" s="318"/>
      <c r="TAC198" s="318"/>
      <c r="TAD198" s="318"/>
      <c r="TAE198" s="381"/>
      <c r="TAF198" s="316"/>
      <c r="TAG198" s="316"/>
      <c r="TAH198" s="316"/>
      <c r="TAI198" s="317"/>
      <c r="TAJ198" s="381"/>
      <c r="TAK198" s="381"/>
      <c r="TAL198" s="381"/>
      <c r="TAM198" s="318"/>
      <c r="TAN198" s="318"/>
      <c r="TAO198" s="318"/>
      <c r="TAP198" s="381"/>
      <c r="TAQ198" s="318"/>
      <c r="TAR198" s="318"/>
      <c r="TAS198" s="318"/>
      <c r="TAT198" s="318"/>
      <c r="TAU198" s="381"/>
      <c r="TAV198" s="316"/>
      <c r="TAW198" s="316"/>
      <c r="TAX198" s="316"/>
      <c r="TAY198" s="317"/>
      <c r="TAZ198" s="381"/>
      <c r="TBA198" s="381"/>
      <c r="TBB198" s="381"/>
      <c r="TBC198" s="318"/>
      <c r="TBD198" s="318"/>
      <c r="TBE198" s="318"/>
      <c r="TBF198" s="381"/>
      <c r="TBG198" s="318"/>
      <c r="TBH198" s="318"/>
      <c r="TBI198" s="318"/>
      <c r="TBJ198" s="318"/>
      <c r="TBK198" s="381"/>
      <c r="TBL198" s="316"/>
      <c r="TBM198" s="316"/>
      <c r="TBN198" s="316"/>
      <c r="TBO198" s="317"/>
      <c r="TBP198" s="381"/>
      <c r="TBQ198" s="381"/>
      <c r="TBR198" s="381"/>
      <c r="TBS198" s="318"/>
      <c r="TBT198" s="318"/>
      <c r="TBU198" s="318"/>
      <c r="TBV198" s="381"/>
      <c r="TBW198" s="318"/>
      <c r="TBX198" s="318"/>
      <c r="TBY198" s="318"/>
      <c r="TBZ198" s="318"/>
      <c r="TCA198" s="381"/>
      <c r="TCB198" s="316"/>
      <c r="TCC198" s="316"/>
      <c r="TCD198" s="316"/>
      <c r="TCE198" s="317"/>
      <c r="TCF198" s="381"/>
      <c r="TCG198" s="381"/>
      <c r="TCH198" s="381"/>
      <c r="TCI198" s="318"/>
      <c r="TCJ198" s="318"/>
      <c r="TCK198" s="318"/>
      <c r="TCL198" s="381"/>
      <c r="TCM198" s="318"/>
      <c r="TCN198" s="318"/>
      <c r="TCO198" s="318"/>
      <c r="TCP198" s="318"/>
      <c r="TCQ198" s="381"/>
      <c r="TCR198" s="316"/>
      <c r="TCS198" s="316"/>
      <c r="TCT198" s="316"/>
      <c r="TCU198" s="317"/>
      <c r="TCV198" s="381"/>
      <c r="TCW198" s="381"/>
      <c r="TCX198" s="381"/>
      <c r="TCY198" s="318"/>
      <c r="TCZ198" s="318"/>
      <c r="TDA198" s="318"/>
      <c r="TDB198" s="381"/>
      <c r="TDC198" s="318"/>
      <c r="TDD198" s="318"/>
      <c r="TDE198" s="318"/>
      <c r="TDF198" s="318"/>
      <c r="TDG198" s="381"/>
      <c r="TDH198" s="316"/>
      <c r="TDI198" s="316"/>
      <c r="TDJ198" s="316"/>
      <c r="TDK198" s="317"/>
      <c r="TDL198" s="381"/>
      <c r="TDM198" s="381"/>
      <c r="TDN198" s="381"/>
      <c r="TDO198" s="318"/>
      <c r="TDP198" s="318"/>
      <c r="TDQ198" s="318"/>
      <c r="TDR198" s="381"/>
      <c r="TDS198" s="318"/>
      <c r="TDT198" s="318"/>
      <c r="TDU198" s="318"/>
      <c r="TDV198" s="318"/>
      <c r="TDW198" s="381"/>
      <c r="TDX198" s="316"/>
      <c r="TDY198" s="316"/>
      <c r="TDZ198" s="316"/>
      <c r="TEA198" s="317"/>
      <c r="TEB198" s="381"/>
      <c r="TEC198" s="381"/>
      <c r="TED198" s="381"/>
      <c r="TEE198" s="318"/>
      <c r="TEF198" s="318"/>
      <c r="TEG198" s="318"/>
      <c r="TEH198" s="381"/>
      <c r="TEI198" s="318"/>
      <c r="TEJ198" s="318"/>
      <c r="TEK198" s="318"/>
      <c r="TEL198" s="318"/>
      <c r="TEM198" s="381"/>
      <c r="TEN198" s="316"/>
      <c r="TEO198" s="316"/>
      <c r="TEP198" s="316"/>
      <c r="TEQ198" s="317"/>
      <c r="TER198" s="381"/>
      <c r="TES198" s="381"/>
      <c r="TET198" s="381"/>
      <c r="TEU198" s="318"/>
      <c r="TEV198" s="318"/>
      <c r="TEW198" s="318"/>
      <c r="TEX198" s="381"/>
      <c r="TEY198" s="318"/>
      <c r="TEZ198" s="318"/>
      <c r="TFA198" s="318"/>
      <c r="TFB198" s="318"/>
      <c r="TFC198" s="381"/>
      <c r="TFD198" s="316"/>
      <c r="TFE198" s="316"/>
      <c r="TFF198" s="316"/>
      <c r="TFG198" s="317"/>
      <c r="TFH198" s="381"/>
      <c r="TFI198" s="381"/>
      <c r="TFJ198" s="381"/>
      <c r="TFK198" s="318"/>
      <c r="TFL198" s="318"/>
      <c r="TFM198" s="318"/>
      <c r="TFN198" s="381"/>
      <c r="TFO198" s="318"/>
      <c r="TFP198" s="318"/>
      <c r="TFQ198" s="318"/>
      <c r="TFR198" s="318"/>
      <c r="TFS198" s="381"/>
      <c r="TFT198" s="316"/>
      <c r="TFU198" s="316"/>
      <c r="TFV198" s="316"/>
      <c r="TFW198" s="317"/>
      <c r="TFX198" s="381"/>
      <c r="TFY198" s="381"/>
      <c r="TFZ198" s="381"/>
      <c r="TGA198" s="318"/>
      <c r="TGB198" s="318"/>
      <c r="TGC198" s="318"/>
      <c r="TGD198" s="381"/>
      <c r="TGE198" s="318"/>
      <c r="TGF198" s="318"/>
      <c r="TGG198" s="318"/>
      <c r="TGH198" s="318"/>
      <c r="TGI198" s="381"/>
      <c r="TGJ198" s="316"/>
      <c r="TGK198" s="316"/>
      <c r="TGL198" s="316"/>
      <c r="TGM198" s="317"/>
      <c r="TGN198" s="381"/>
      <c r="TGO198" s="381"/>
      <c r="TGP198" s="381"/>
      <c r="TGQ198" s="318"/>
      <c r="TGR198" s="318"/>
      <c r="TGS198" s="318"/>
      <c r="TGT198" s="381"/>
      <c r="TGU198" s="318"/>
      <c r="TGV198" s="318"/>
      <c r="TGW198" s="318"/>
      <c r="TGX198" s="318"/>
      <c r="TGY198" s="381"/>
      <c r="TGZ198" s="316"/>
      <c r="THA198" s="316"/>
      <c r="THB198" s="316"/>
      <c r="THC198" s="317"/>
      <c r="THD198" s="381"/>
      <c r="THE198" s="381"/>
      <c r="THF198" s="381"/>
      <c r="THG198" s="318"/>
      <c r="THH198" s="318"/>
      <c r="THI198" s="318"/>
      <c r="THJ198" s="381"/>
      <c r="THK198" s="318"/>
      <c r="THL198" s="318"/>
      <c r="THM198" s="318"/>
      <c r="THN198" s="318"/>
      <c r="THO198" s="381"/>
      <c r="THP198" s="316"/>
      <c r="THQ198" s="316"/>
      <c r="THR198" s="316"/>
      <c r="THS198" s="317"/>
      <c r="THT198" s="381"/>
      <c r="THU198" s="381"/>
      <c r="THV198" s="381"/>
      <c r="THW198" s="318"/>
      <c r="THX198" s="318"/>
      <c r="THY198" s="318"/>
      <c r="THZ198" s="381"/>
      <c r="TIA198" s="318"/>
      <c r="TIB198" s="318"/>
      <c r="TIC198" s="318"/>
      <c r="TID198" s="318"/>
      <c r="TIE198" s="381"/>
      <c r="TIF198" s="316"/>
      <c r="TIG198" s="316"/>
      <c r="TIH198" s="316"/>
      <c r="TII198" s="317"/>
      <c r="TIJ198" s="381"/>
      <c r="TIK198" s="381"/>
      <c r="TIL198" s="381"/>
      <c r="TIM198" s="318"/>
      <c r="TIN198" s="318"/>
      <c r="TIO198" s="318"/>
      <c r="TIP198" s="381"/>
      <c r="TIQ198" s="318"/>
      <c r="TIR198" s="318"/>
      <c r="TIS198" s="318"/>
      <c r="TIT198" s="318"/>
      <c r="TIU198" s="381"/>
      <c r="TIV198" s="316"/>
      <c r="TIW198" s="316"/>
      <c r="TIX198" s="316"/>
      <c r="TIY198" s="317"/>
      <c r="TIZ198" s="381"/>
      <c r="TJA198" s="381"/>
      <c r="TJB198" s="381"/>
      <c r="TJC198" s="318"/>
      <c r="TJD198" s="318"/>
      <c r="TJE198" s="318"/>
      <c r="TJF198" s="381"/>
      <c r="TJG198" s="318"/>
      <c r="TJH198" s="318"/>
      <c r="TJI198" s="318"/>
      <c r="TJJ198" s="318"/>
      <c r="TJK198" s="381"/>
      <c r="TJL198" s="316"/>
      <c r="TJM198" s="316"/>
      <c r="TJN198" s="316"/>
      <c r="TJO198" s="317"/>
      <c r="TJP198" s="381"/>
      <c r="TJQ198" s="381"/>
      <c r="TJR198" s="381"/>
      <c r="TJS198" s="318"/>
      <c r="TJT198" s="318"/>
      <c r="TJU198" s="318"/>
      <c r="TJV198" s="381"/>
      <c r="TJW198" s="318"/>
      <c r="TJX198" s="318"/>
      <c r="TJY198" s="318"/>
      <c r="TJZ198" s="318"/>
      <c r="TKA198" s="381"/>
      <c r="TKB198" s="316"/>
      <c r="TKC198" s="316"/>
      <c r="TKD198" s="316"/>
      <c r="TKE198" s="317"/>
      <c r="TKF198" s="381"/>
      <c r="TKG198" s="381"/>
      <c r="TKH198" s="381"/>
      <c r="TKI198" s="318"/>
      <c r="TKJ198" s="318"/>
      <c r="TKK198" s="318"/>
      <c r="TKL198" s="381"/>
      <c r="TKM198" s="318"/>
      <c r="TKN198" s="318"/>
      <c r="TKO198" s="318"/>
      <c r="TKP198" s="318"/>
      <c r="TKQ198" s="381"/>
      <c r="TKR198" s="316"/>
      <c r="TKS198" s="316"/>
      <c r="TKT198" s="316"/>
      <c r="TKU198" s="317"/>
      <c r="TKV198" s="381"/>
      <c r="TKW198" s="381"/>
      <c r="TKX198" s="381"/>
      <c r="TKY198" s="318"/>
      <c r="TKZ198" s="318"/>
      <c r="TLA198" s="318"/>
      <c r="TLB198" s="381"/>
      <c r="TLC198" s="318"/>
      <c r="TLD198" s="318"/>
      <c r="TLE198" s="318"/>
      <c r="TLF198" s="318"/>
      <c r="TLG198" s="381"/>
      <c r="TLH198" s="316"/>
      <c r="TLI198" s="316"/>
      <c r="TLJ198" s="316"/>
      <c r="TLK198" s="317"/>
      <c r="TLL198" s="381"/>
      <c r="TLM198" s="381"/>
      <c r="TLN198" s="381"/>
      <c r="TLO198" s="318"/>
      <c r="TLP198" s="318"/>
      <c r="TLQ198" s="318"/>
      <c r="TLR198" s="381"/>
      <c r="TLS198" s="318"/>
      <c r="TLT198" s="318"/>
      <c r="TLU198" s="318"/>
      <c r="TLV198" s="318"/>
      <c r="TLW198" s="381"/>
      <c r="TLX198" s="316"/>
      <c r="TLY198" s="316"/>
      <c r="TLZ198" s="316"/>
      <c r="TMA198" s="317"/>
      <c r="TMB198" s="381"/>
      <c r="TMC198" s="381"/>
      <c r="TMD198" s="381"/>
      <c r="TME198" s="318"/>
      <c r="TMF198" s="318"/>
      <c r="TMG198" s="318"/>
      <c r="TMH198" s="381"/>
      <c r="TMI198" s="318"/>
      <c r="TMJ198" s="318"/>
      <c r="TMK198" s="318"/>
      <c r="TML198" s="318"/>
      <c r="TMM198" s="381"/>
      <c r="TMN198" s="316"/>
      <c r="TMO198" s="316"/>
      <c r="TMP198" s="316"/>
      <c r="TMQ198" s="317"/>
      <c r="TMR198" s="381"/>
      <c r="TMS198" s="381"/>
      <c r="TMT198" s="381"/>
      <c r="TMU198" s="318"/>
      <c r="TMV198" s="318"/>
      <c r="TMW198" s="318"/>
      <c r="TMX198" s="381"/>
      <c r="TMY198" s="318"/>
      <c r="TMZ198" s="318"/>
      <c r="TNA198" s="318"/>
      <c r="TNB198" s="318"/>
      <c r="TNC198" s="381"/>
      <c r="TND198" s="316"/>
      <c r="TNE198" s="316"/>
      <c r="TNF198" s="316"/>
      <c r="TNG198" s="317"/>
      <c r="TNH198" s="381"/>
      <c r="TNI198" s="381"/>
      <c r="TNJ198" s="381"/>
      <c r="TNK198" s="318"/>
      <c r="TNL198" s="318"/>
      <c r="TNM198" s="318"/>
      <c r="TNN198" s="381"/>
      <c r="TNO198" s="318"/>
      <c r="TNP198" s="318"/>
      <c r="TNQ198" s="318"/>
      <c r="TNR198" s="318"/>
      <c r="TNS198" s="381"/>
      <c r="TNT198" s="316"/>
      <c r="TNU198" s="316"/>
      <c r="TNV198" s="316"/>
      <c r="TNW198" s="317"/>
      <c r="TNX198" s="381"/>
      <c r="TNY198" s="381"/>
      <c r="TNZ198" s="381"/>
      <c r="TOA198" s="318"/>
      <c r="TOB198" s="318"/>
      <c r="TOC198" s="318"/>
      <c r="TOD198" s="381"/>
      <c r="TOE198" s="318"/>
      <c r="TOF198" s="318"/>
      <c r="TOG198" s="318"/>
      <c r="TOH198" s="318"/>
      <c r="TOI198" s="381"/>
      <c r="TOJ198" s="316"/>
      <c r="TOK198" s="316"/>
      <c r="TOL198" s="316"/>
      <c r="TOM198" s="317"/>
      <c r="TON198" s="381"/>
      <c r="TOO198" s="381"/>
      <c r="TOP198" s="381"/>
      <c r="TOQ198" s="318"/>
      <c r="TOR198" s="318"/>
      <c r="TOS198" s="318"/>
      <c r="TOT198" s="381"/>
      <c r="TOU198" s="318"/>
      <c r="TOV198" s="318"/>
      <c r="TOW198" s="318"/>
      <c r="TOX198" s="318"/>
      <c r="TOY198" s="381"/>
      <c r="TOZ198" s="316"/>
      <c r="TPA198" s="316"/>
      <c r="TPB198" s="316"/>
      <c r="TPC198" s="317"/>
      <c r="TPD198" s="381"/>
      <c r="TPE198" s="381"/>
      <c r="TPF198" s="381"/>
      <c r="TPG198" s="318"/>
      <c r="TPH198" s="318"/>
      <c r="TPI198" s="318"/>
      <c r="TPJ198" s="381"/>
      <c r="TPK198" s="318"/>
      <c r="TPL198" s="318"/>
      <c r="TPM198" s="318"/>
      <c r="TPN198" s="318"/>
      <c r="TPO198" s="381"/>
      <c r="TPP198" s="316"/>
      <c r="TPQ198" s="316"/>
      <c r="TPR198" s="316"/>
      <c r="TPS198" s="317"/>
      <c r="TPT198" s="381"/>
      <c r="TPU198" s="381"/>
      <c r="TPV198" s="381"/>
      <c r="TPW198" s="318"/>
      <c r="TPX198" s="318"/>
      <c r="TPY198" s="318"/>
      <c r="TPZ198" s="381"/>
      <c r="TQA198" s="318"/>
      <c r="TQB198" s="318"/>
      <c r="TQC198" s="318"/>
      <c r="TQD198" s="318"/>
      <c r="TQE198" s="381"/>
      <c r="TQF198" s="316"/>
      <c r="TQG198" s="316"/>
      <c r="TQH198" s="316"/>
      <c r="TQI198" s="317"/>
      <c r="TQJ198" s="381"/>
      <c r="TQK198" s="381"/>
      <c r="TQL198" s="381"/>
      <c r="TQM198" s="318"/>
      <c r="TQN198" s="318"/>
      <c r="TQO198" s="318"/>
      <c r="TQP198" s="381"/>
      <c r="TQQ198" s="318"/>
      <c r="TQR198" s="318"/>
      <c r="TQS198" s="318"/>
      <c r="TQT198" s="318"/>
      <c r="TQU198" s="381"/>
      <c r="TQV198" s="316"/>
      <c r="TQW198" s="316"/>
      <c r="TQX198" s="316"/>
      <c r="TQY198" s="317"/>
      <c r="TQZ198" s="381"/>
      <c r="TRA198" s="381"/>
      <c r="TRB198" s="381"/>
      <c r="TRC198" s="318"/>
      <c r="TRD198" s="318"/>
      <c r="TRE198" s="318"/>
      <c r="TRF198" s="381"/>
      <c r="TRG198" s="318"/>
      <c r="TRH198" s="318"/>
      <c r="TRI198" s="318"/>
      <c r="TRJ198" s="318"/>
      <c r="TRK198" s="381"/>
      <c r="TRL198" s="316"/>
      <c r="TRM198" s="316"/>
      <c r="TRN198" s="316"/>
      <c r="TRO198" s="317"/>
      <c r="TRP198" s="381"/>
      <c r="TRQ198" s="381"/>
      <c r="TRR198" s="381"/>
      <c r="TRS198" s="318"/>
      <c r="TRT198" s="318"/>
      <c r="TRU198" s="318"/>
      <c r="TRV198" s="381"/>
      <c r="TRW198" s="318"/>
      <c r="TRX198" s="318"/>
      <c r="TRY198" s="318"/>
      <c r="TRZ198" s="318"/>
      <c r="TSA198" s="381"/>
      <c r="TSB198" s="316"/>
      <c r="TSC198" s="316"/>
      <c r="TSD198" s="316"/>
      <c r="TSE198" s="317"/>
      <c r="TSF198" s="381"/>
      <c r="TSG198" s="381"/>
      <c r="TSH198" s="381"/>
      <c r="TSI198" s="318"/>
      <c r="TSJ198" s="318"/>
      <c r="TSK198" s="318"/>
      <c r="TSL198" s="381"/>
      <c r="TSM198" s="318"/>
      <c r="TSN198" s="318"/>
      <c r="TSO198" s="318"/>
      <c r="TSP198" s="318"/>
      <c r="TSQ198" s="381"/>
      <c r="TSR198" s="316"/>
      <c r="TSS198" s="316"/>
      <c r="TST198" s="316"/>
      <c r="TSU198" s="317"/>
      <c r="TSV198" s="381"/>
      <c r="TSW198" s="381"/>
      <c r="TSX198" s="381"/>
      <c r="TSY198" s="318"/>
      <c r="TSZ198" s="318"/>
      <c r="TTA198" s="318"/>
      <c r="TTB198" s="381"/>
      <c r="TTC198" s="318"/>
      <c r="TTD198" s="318"/>
      <c r="TTE198" s="318"/>
      <c r="TTF198" s="318"/>
      <c r="TTG198" s="381"/>
      <c r="TTH198" s="316"/>
      <c r="TTI198" s="316"/>
      <c r="TTJ198" s="316"/>
      <c r="TTK198" s="317"/>
      <c r="TTL198" s="381"/>
      <c r="TTM198" s="381"/>
      <c r="TTN198" s="381"/>
      <c r="TTO198" s="318"/>
      <c r="TTP198" s="318"/>
      <c r="TTQ198" s="318"/>
      <c r="TTR198" s="381"/>
      <c r="TTS198" s="318"/>
      <c r="TTT198" s="318"/>
      <c r="TTU198" s="318"/>
      <c r="TTV198" s="318"/>
      <c r="TTW198" s="381"/>
      <c r="TTX198" s="316"/>
      <c r="TTY198" s="316"/>
      <c r="TTZ198" s="316"/>
      <c r="TUA198" s="317"/>
      <c r="TUB198" s="381"/>
      <c r="TUC198" s="381"/>
      <c r="TUD198" s="381"/>
      <c r="TUE198" s="318"/>
      <c r="TUF198" s="318"/>
      <c r="TUG198" s="318"/>
      <c r="TUH198" s="381"/>
      <c r="TUI198" s="318"/>
      <c r="TUJ198" s="318"/>
      <c r="TUK198" s="318"/>
      <c r="TUL198" s="318"/>
      <c r="TUM198" s="381"/>
      <c r="TUN198" s="316"/>
      <c r="TUO198" s="316"/>
      <c r="TUP198" s="316"/>
      <c r="TUQ198" s="317"/>
      <c r="TUR198" s="381"/>
      <c r="TUS198" s="381"/>
      <c r="TUT198" s="381"/>
      <c r="TUU198" s="318"/>
      <c r="TUV198" s="318"/>
      <c r="TUW198" s="318"/>
      <c r="TUX198" s="381"/>
      <c r="TUY198" s="318"/>
      <c r="TUZ198" s="318"/>
      <c r="TVA198" s="318"/>
      <c r="TVB198" s="318"/>
      <c r="TVC198" s="381"/>
      <c r="TVD198" s="316"/>
      <c r="TVE198" s="316"/>
      <c r="TVF198" s="316"/>
      <c r="TVG198" s="317"/>
      <c r="TVH198" s="381"/>
      <c r="TVI198" s="381"/>
      <c r="TVJ198" s="381"/>
      <c r="TVK198" s="318"/>
      <c r="TVL198" s="318"/>
      <c r="TVM198" s="318"/>
      <c r="TVN198" s="381"/>
      <c r="TVO198" s="318"/>
      <c r="TVP198" s="318"/>
      <c r="TVQ198" s="318"/>
      <c r="TVR198" s="318"/>
      <c r="TVS198" s="381"/>
      <c r="TVT198" s="316"/>
      <c r="TVU198" s="316"/>
      <c r="TVV198" s="316"/>
      <c r="TVW198" s="317"/>
      <c r="TVX198" s="381"/>
      <c r="TVY198" s="381"/>
      <c r="TVZ198" s="381"/>
      <c r="TWA198" s="318"/>
      <c r="TWB198" s="318"/>
      <c r="TWC198" s="318"/>
      <c r="TWD198" s="381"/>
      <c r="TWE198" s="318"/>
      <c r="TWF198" s="318"/>
      <c r="TWG198" s="318"/>
      <c r="TWH198" s="318"/>
      <c r="TWI198" s="381"/>
      <c r="TWJ198" s="316"/>
      <c r="TWK198" s="316"/>
      <c r="TWL198" s="316"/>
      <c r="TWM198" s="317"/>
      <c r="TWN198" s="381"/>
      <c r="TWO198" s="381"/>
      <c r="TWP198" s="381"/>
      <c r="TWQ198" s="318"/>
      <c r="TWR198" s="318"/>
      <c r="TWS198" s="318"/>
      <c r="TWT198" s="381"/>
      <c r="TWU198" s="318"/>
      <c r="TWV198" s="318"/>
      <c r="TWW198" s="318"/>
      <c r="TWX198" s="318"/>
      <c r="TWY198" s="381"/>
      <c r="TWZ198" s="316"/>
      <c r="TXA198" s="316"/>
      <c r="TXB198" s="316"/>
      <c r="TXC198" s="317"/>
      <c r="TXD198" s="381"/>
      <c r="TXE198" s="381"/>
      <c r="TXF198" s="381"/>
      <c r="TXG198" s="318"/>
      <c r="TXH198" s="318"/>
      <c r="TXI198" s="318"/>
      <c r="TXJ198" s="381"/>
      <c r="TXK198" s="318"/>
      <c r="TXL198" s="318"/>
      <c r="TXM198" s="318"/>
      <c r="TXN198" s="318"/>
      <c r="TXO198" s="381"/>
      <c r="TXP198" s="316"/>
      <c r="TXQ198" s="316"/>
      <c r="TXR198" s="316"/>
      <c r="TXS198" s="317"/>
      <c r="TXT198" s="381"/>
      <c r="TXU198" s="381"/>
      <c r="TXV198" s="381"/>
      <c r="TXW198" s="318"/>
      <c r="TXX198" s="318"/>
      <c r="TXY198" s="318"/>
      <c r="TXZ198" s="381"/>
      <c r="TYA198" s="318"/>
      <c r="TYB198" s="318"/>
      <c r="TYC198" s="318"/>
      <c r="TYD198" s="318"/>
      <c r="TYE198" s="381"/>
      <c r="TYF198" s="316"/>
      <c r="TYG198" s="316"/>
      <c r="TYH198" s="316"/>
      <c r="TYI198" s="317"/>
      <c r="TYJ198" s="381"/>
      <c r="TYK198" s="381"/>
      <c r="TYL198" s="381"/>
      <c r="TYM198" s="318"/>
      <c r="TYN198" s="318"/>
      <c r="TYO198" s="318"/>
      <c r="TYP198" s="381"/>
      <c r="TYQ198" s="318"/>
      <c r="TYR198" s="318"/>
      <c r="TYS198" s="318"/>
      <c r="TYT198" s="318"/>
      <c r="TYU198" s="381"/>
      <c r="TYV198" s="316"/>
      <c r="TYW198" s="316"/>
      <c r="TYX198" s="316"/>
      <c r="TYY198" s="317"/>
      <c r="TYZ198" s="381"/>
      <c r="TZA198" s="381"/>
      <c r="TZB198" s="381"/>
      <c r="TZC198" s="318"/>
      <c r="TZD198" s="318"/>
      <c r="TZE198" s="318"/>
      <c r="TZF198" s="381"/>
      <c r="TZG198" s="318"/>
      <c r="TZH198" s="318"/>
      <c r="TZI198" s="318"/>
      <c r="TZJ198" s="318"/>
      <c r="TZK198" s="381"/>
      <c r="TZL198" s="316"/>
      <c r="TZM198" s="316"/>
      <c r="TZN198" s="316"/>
      <c r="TZO198" s="317"/>
      <c r="TZP198" s="381"/>
      <c r="TZQ198" s="381"/>
      <c r="TZR198" s="381"/>
      <c r="TZS198" s="318"/>
      <c r="TZT198" s="318"/>
      <c r="TZU198" s="318"/>
      <c r="TZV198" s="381"/>
      <c r="TZW198" s="318"/>
      <c r="TZX198" s="318"/>
      <c r="TZY198" s="318"/>
      <c r="TZZ198" s="318"/>
      <c r="UAA198" s="381"/>
      <c r="UAB198" s="316"/>
      <c r="UAC198" s="316"/>
      <c r="UAD198" s="316"/>
      <c r="UAE198" s="317"/>
      <c r="UAF198" s="381"/>
      <c r="UAG198" s="381"/>
      <c r="UAH198" s="381"/>
      <c r="UAI198" s="318"/>
      <c r="UAJ198" s="318"/>
      <c r="UAK198" s="318"/>
      <c r="UAL198" s="381"/>
      <c r="UAM198" s="318"/>
      <c r="UAN198" s="318"/>
      <c r="UAO198" s="318"/>
      <c r="UAP198" s="318"/>
      <c r="UAQ198" s="381"/>
      <c r="UAR198" s="316"/>
      <c r="UAS198" s="316"/>
      <c r="UAT198" s="316"/>
      <c r="UAU198" s="317"/>
      <c r="UAV198" s="381"/>
      <c r="UAW198" s="381"/>
      <c r="UAX198" s="381"/>
      <c r="UAY198" s="318"/>
      <c r="UAZ198" s="318"/>
      <c r="UBA198" s="318"/>
      <c r="UBB198" s="381"/>
      <c r="UBC198" s="318"/>
      <c r="UBD198" s="318"/>
      <c r="UBE198" s="318"/>
      <c r="UBF198" s="318"/>
      <c r="UBG198" s="381"/>
      <c r="UBH198" s="316"/>
      <c r="UBI198" s="316"/>
      <c r="UBJ198" s="316"/>
      <c r="UBK198" s="317"/>
      <c r="UBL198" s="381"/>
      <c r="UBM198" s="381"/>
      <c r="UBN198" s="381"/>
      <c r="UBO198" s="318"/>
      <c r="UBP198" s="318"/>
      <c r="UBQ198" s="318"/>
      <c r="UBR198" s="381"/>
      <c r="UBS198" s="318"/>
      <c r="UBT198" s="318"/>
      <c r="UBU198" s="318"/>
      <c r="UBV198" s="318"/>
      <c r="UBW198" s="381"/>
      <c r="UBX198" s="316"/>
      <c r="UBY198" s="316"/>
      <c r="UBZ198" s="316"/>
      <c r="UCA198" s="317"/>
      <c r="UCB198" s="381"/>
      <c r="UCC198" s="381"/>
      <c r="UCD198" s="381"/>
      <c r="UCE198" s="318"/>
      <c r="UCF198" s="318"/>
      <c r="UCG198" s="318"/>
      <c r="UCH198" s="381"/>
      <c r="UCI198" s="318"/>
      <c r="UCJ198" s="318"/>
      <c r="UCK198" s="318"/>
      <c r="UCL198" s="318"/>
      <c r="UCM198" s="381"/>
      <c r="UCN198" s="316"/>
      <c r="UCO198" s="316"/>
      <c r="UCP198" s="316"/>
      <c r="UCQ198" s="317"/>
      <c r="UCR198" s="381"/>
      <c r="UCS198" s="381"/>
      <c r="UCT198" s="381"/>
      <c r="UCU198" s="318"/>
      <c r="UCV198" s="318"/>
      <c r="UCW198" s="318"/>
      <c r="UCX198" s="381"/>
      <c r="UCY198" s="318"/>
      <c r="UCZ198" s="318"/>
      <c r="UDA198" s="318"/>
      <c r="UDB198" s="318"/>
      <c r="UDC198" s="381"/>
      <c r="UDD198" s="316"/>
      <c r="UDE198" s="316"/>
      <c r="UDF198" s="316"/>
      <c r="UDG198" s="317"/>
      <c r="UDH198" s="381"/>
      <c r="UDI198" s="381"/>
      <c r="UDJ198" s="381"/>
      <c r="UDK198" s="318"/>
      <c r="UDL198" s="318"/>
      <c r="UDM198" s="318"/>
      <c r="UDN198" s="381"/>
      <c r="UDO198" s="318"/>
      <c r="UDP198" s="318"/>
      <c r="UDQ198" s="318"/>
      <c r="UDR198" s="318"/>
      <c r="UDS198" s="381"/>
      <c r="UDT198" s="316"/>
      <c r="UDU198" s="316"/>
      <c r="UDV198" s="316"/>
      <c r="UDW198" s="317"/>
      <c r="UDX198" s="381"/>
      <c r="UDY198" s="381"/>
      <c r="UDZ198" s="381"/>
      <c r="UEA198" s="318"/>
      <c r="UEB198" s="318"/>
      <c r="UEC198" s="318"/>
      <c r="UED198" s="381"/>
      <c r="UEE198" s="318"/>
      <c r="UEF198" s="318"/>
      <c r="UEG198" s="318"/>
      <c r="UEH198" s="318"/>
      <c r="UEI198" s="381"/>
      <c r="UEJ198" s="316"/>
      <c r="UEK198" s="316"/>
      <c r="UEL198" s="316"/>
      <c r="UEM198" s="317"/>
      <c r="UEN198" s="381"/>
      <c r="UEO198" s="381"/>
      <c r="UEP198" s="381"/>
      <c r="UEQ198" s="318"/>
      <c r="UER198" s="318"/>
      <c r="UES198" s="318"/>
      <c r="UET198" s="381"/>
      <c r="UEU198" s="318"/>
      <c r="UEV198" s="318"/>
      <c r="UEW198" s="318"/>
      <c r="UEX198" s="318"/>
      <c r="UEY198" s="381"/>
      <c r="UEZ198" s="316"/>
      <c r="UFA198" s="316"/>
      <c r="UFB198" s="316"/>
      <c r="UFC198" s="317"/>
      <c r="UFD198" s="381"/>
      <c r="UFE198" s="381"/>
      <c r="UFF198" s="381"/>
      <c r="UFG198" s="318"/>
      <c r="UFH198" s="318"/>
      <c r="UFI198" s="318"/>
      <c r="UFJ198" s="381"/>
      <c r="UFK198" s="318"/>
      <c r="UFL198" s="318"/>
      <c r="UFM198" s="318"/>
      <c r="UFN198" s="318"/>
      <c r="UFO198" s="381"/>
      <c r="UFP198" s="316"/>
      <c r="UFQ198" s="316"/>
      <c r="UFR198" s="316"/>
      <c r="UFS198" s="317"/>
      <c r="UFT198" s="381"/>
      <c r="UFU198" s="381"/>
      <c r="UFV198" s="381"/>
      <c r="UFW198" s="318"/>
      <c r="UFX198" s="318"/>
      <c r="UFY198" s="318"/>
      <c r="UFZ198" s="381"/>
      <c r="UGA198" s="318"/>
      <c r="UGB198" s="318"/>
      <c r="UGC198" s="318"/>
      <c r="UGD198" s="318"/>
      <c r="UGE198" s="381"/>
      <c r="UGF198" s="316"/>
      <c r="UGG198" s="316"/>
      <c r="UGH198" s="316"/>
      <c r="UGI198" s="317"/>
      <c r="UGJ198" s="381"/>
      <c r="UGK198" s="381"/>
      <c r="UGL198" s="381"/>
      <c r="UGM198" s="318"/>
      <c r="UGN198" s="318"/>
      <c r="UGO198" s="318"/>
      <c r="UGP198" s="381"/>
      <c r="UGQ198" s="318"/>
      <c r="UGR198" s="318"/>
      <c r="UGS198" s="318"/>
      <c r="UGT198" s="318"/>
      <c r="UGU198" s="381"/>
      <c r="UGV198" s="316"/>
      <c r="UGW198" s="316"/>
      <c r="UGX198" s="316"/>
      <c r="UGY198" s="317"/>
      <c r="UGZ198" s="381"/>
      <c r="UHA198" s="381"/>
      <c r="UHB198" s="381"/>
      <c r="UHC198" s="318"/>
      <c r="UHD198" s="318"/>
      <c r="UHE198" s="318"/>
      <c r="UHF198" s="381"/>
      <c r="UHG198" s="318"/>
      <c r="UHH198" s="318"/>
      <c r="UHI198" s="318"/>
      <c r="UHJ198" s="318"/>
      <c r="UHK198" s="381"/>
      <c r="UHL198" s="316"/>
      <c r="UHM198" s="316"/>
      <c r="UHN198" s="316"/>
      <c r="UHO198" s="317"/>
      <c r="UHP198" s="381"/>
      <c r="UHQ198" s="381"/>
      <c r="UHR198" s="381"/>
      <c r="UHS198" s="318"/>
      <c r="UHT198" s="318"/>
      <c r="UHU198" s="318"/>
      <c r="UHV198" s="381"/>
      <c r="UHW198" s="318"/>
      <c r="UHX198" s="318"/>
      <c r="UHY198" s="318"/>
      <c r="UHZ198" s="318"/>
      <c r="UIA198" s="381"/>
      <c r="UIB198" s="316"/>
      <c r="UIC198" s="316"/>
      <c r="UID198" s="316"/>
      <c r="UIE198" s="317"/>
      <c r="UIF198" s="381"/>
      <c r="UIG198" s="381"/>
      <c r="UIH198" s="381"/>
      <c r="UII198" s="318"/>
      <c r="UIJ198" s="318"/>
      <c r="UIK198" s="318"/>
      <c r="UIL198" s="381"/>
      <c r="UIM198" s="318"/>
      <c r="UIN198" s="318"/>
      <c r="UIO198" s="318"/>
      <c r="UIP198" s="318"/>
      <c r="UIQ198" s="381"/>
      <c r="UIR198" s="316"/>
      <c r="UIS198" s="316"/>
      <c r="UIT198" s="316"/>
      <c r="UIU198" s="317"/>
      <c r="UIV198" s="381"/>
      <c r="UIW198" s="381"/>
      <c r="UIX198" s="381"/>
      <c r="UIY198" s="318"/>
      <c r="UIZ198" s="318"/>
      <c r="UJA198" s="318"/>
      <c r="UJB198" s="381"/>
      <c r="UJC198" s="318"/>
      <c r="UJD198" s="318"/>
      <c r="UJE198" s="318"/>
      <c r="UJF198" s="318"/>
      <c r="UJG198" s="381"/>
      <c r="UJH198" s="316"/>
      <c r="UJI198" s="316"/>
      <c r="UJJ198" s="316"/>
      <c r="UJK198" s="317"/>
      <c r="UJL198" s="381"/>
      <c r="UJM198" s="381"/>
      <c r="UJN198" s="381"/>
      <c r="UJO198" s="318"/>
      <c r="UJP198" s="318"/>
      <c r="UJQ198" s="318"/>
      <c r="UJR198" s="381"/>
      <c r="UJS198" s="318"/>
      <c r="UJT198" s="318"/>
      <c r="UJU198" s="318"/>
      <c r="UJV198" s="318"/>
      <c r="UJW198" s="381"/>
      <c r="UJX198" s="316"/>
      <c r="UJY198" s="316"/>
      <c r="UJZ198" s="316"/>
      <c r="UKA198" s="317"/>
      <c r="UKB198" s="381"/>
      <c r="UKC198" s="381"/>
      <c r="UKD198" s="381"/>
      <c r="UKE198" s="318"/>
      <c r="UKF198" s="318"/>
      <c r="UKG198" s="318"/>
      <c r="UKH198" s="381"/>
      <c r="UKI198" s="318"/>
      <c r="UKJ198" s="318"/>
      <c r="UKK198" s="318"/>
      <c r="UKL198" s="318"/>
      <c r="UKM198" s="381"/>
      <c r="UKN198" s="316"/>
      <c r="UKO198" s="316"/>
      <c r="UKP198" s="316"/>
      <c r="UKQ198" s="317"/>
      <c r="UKR198" s="381"/>
      <c r="UKS198" s="381"/>
      <c r="UKT198" s="381"/>
      <c r="UKU198" s="318"/>
      <c r="UKV198" s="318"/>
      <c r="UKW198" s="318"/>
      <c r="UKX198" s="381"/>
      <c r="UKY198" s="318"/>
      <c r="UKZ198" s="318"/>
      <c r="ULA198" s="318"/>
      <c r="ULB198" s="318"/>
      <c r="ULC198" s="381"/>
      <c r="ULD198" s="316"/>
      <c r="ULE198" s="316"/>
      <c r="ULF198" s="316"/>
      <c r="ULG198" s="317"/>
      <c r="ULH198" s="381"/>
      <c r="ULI198" s="381"/>
      <c r="ULJ198" s="381"/>
      <c r="ULK198" s="318"/>
      <c r="ULL198" s="318"/>
      <c r="ULM198" s="318"/>
      <c r="ULN198" s="381"/>
      <c r="ULO198" s="318"/>
      <c r="ULP198" s="318"/>
      <c r="ULQ198" s="318"/>
      <c r="ULR198" s="318"/>
      <c r="ULS198" s="381"/>
      <c r="ULT198" s="316"/>
      <c r="ULU198" s="316"/>
      <c r="ULV198" s="316"/>
      <c r="ULW198" s="317"/>
      <c r="ULX198" s="381"/>
      <c r="ULY198" s="381"/>
      <c r="ULZ198" s="381"/>
      <c r="UMA198" s="318"/>
      <c r="UMB198" s="318"/>
      <c r="UMC198" s="318"/>
      <c r="UMD198" s="381"/>
      <c r="UME198" s="318"/>
      <c r="UMF198" s="318"/>
      <c r="UMG198" s="318"/>
      <c r="UMH198" s="318"/>
      <c r="UMI198" s="381"/>
      <c r="UMJ198" s="316"/>
      <c r="UMK198" s="316"/>
      <c r="UML198" s="316"/>
      <c r="UMM198" s="317"/>
      <c r="UMN198" s="381"/>
      <c r="UMO198" s="381"/>
      <c r="UMP198" s="381"/>
      <c r="UMQ198" s="318"/>
      <c r="UMR198" s="318"/>
      <c r="UMS198" s="318"/>
      <c r="UMT198" s="381"/>
      <c r="UMU198" s="318"/>
      <c r="UMV198" s="318"/>
      <c r="UMW198" s="318"/>
      <c r="UMX198" s="318"/>
      <c r="UMY198" s="381"/>
      <c r="UMZ198" s="316"/>
      <c r="UNA198" s="316"/>
      <c r="UNB198" s="316"/>
      <c r="UNC198" s="317"/>
      <c r="UND198" s="381"/>
      <c r="UNE198" s="381"/>
      <c r="UNF198" s="381"/>
      <c r="UNG198" s="318"/>
      <c r="UNH198" s="318"/>
      <c r="UNI198" s="318"/>
      <c r="UNJ198" s="381"/>
      <c r="UNK198" s="318"/>
      <c r="UNL198" s="318"/>
      <c r="UNM198" s="318"/>
      <c r="UNN198" s="318"/>
      <c r="UNO198" s="381"/>
      <c r="UNP198" s="316"/>
      <c r="UNQ198" s="316"/>
      <c r="UNR198" s="316"/>
      <c r="UNS198" s="317"/>
      <c r="UNT198" s="381"/>
      <c r="UNU198" s="381"/>
      <c r="UNV198" s="381"/>
      <c r="UNW198" s="318"/>
      <c r="UNX198" s="318"/>
      <c r="UNY198" s="318"/>
      <c r="UNZ198" s="381"/>
      <c r="UOA198" s="318"/>
      <c r="UOB198" s="318"/>
      <c r="UOC198" s="318"/>
      <c r="UOD198" s="318"/>
      <c r="UOE198" s="381"/>
      <c r="UOF198" s="316"/>
      <c r="UOG198" s="316"/>
      <c r="UOH198" s="316"/>
      <c r="UOI198" s="317"/>
      <c r="UOJ198" s="381"/>
      <c r="UOK198" s="381"/>
      <c r="UOL198" s="381"/>
      <c r="UOM198" s="318"/>
      <c r="UON198" s="318"/>
      <c r="UOO198" s="318"/>
      <c r="UOP198" s="381"/>
      <c r="UOQ198" s="318"/>
      <c r="UOR198" s="318"/>
      <c r="UOS198" s="318"/>
      <c r="UOT198" s="318"/>
      <c r="UOU198" s="381"/>
      <c r="UOV198" s="316"/>
      <c r="UOW198" s="316"/>
      <c r="UOX198" s="316"/>
      <c r="UOY198" s="317"/>
      <c r="UOZ198" s="381"/>
      <c r="UPA198" s="381"/>
      <c r="UPB198" s="381"/>
      <c r="UPC198" s="318"/>
      <c r="UPD198" s="318"/>
      <c r="UPE198" s="318"/>
      <c r="UPF198" s="381"/>
      <c r="UPG198" s="318"/>
      <c r="UPH198" s="318"/>
      <c r="UPI198" s="318"/>
      <c r="UPJ198" s="318"/>
      <c r="UPK198" s="381"/>
      <c r="UPL198" s="316"/>
      <c r="UPM198" s="316"/>
      <c r="UPN198" s="316"/>
      <c r="UPO198" s="317"/>
      <c r="UPP198" s="381"/>
      <c r="UPQ198" s="381"/>
      <c r="UPR198" s="381"/>
      <c r="UPS198" s="318"/>
      <c r="UPT198" s="318"/>
      <c r="UPU198" s="318"/>
      <c r="UPV198" s="381"/>
      <c r="UPW198" s="318"/>
      <c r="UPX198" s="318"/>
      <c r="UPY198" s="318"/>
      <c r="UPZ198" s="318"/>
      <c r="UQA198" s="381"/>
      <c r="UQB198" s="316"/>
      <c r="UQC198" s="316"/>
      <c r="UQD198" s="316"/>
      <c r="UQE198" s="317"/>
      <c r="UQF198" s="381"/>
      <c r="UQG198" s="381"/>
      <c r="UQH198" s="381"/>
      <c r="UQI198" s="318"/>
      <c r="UQJ198" s="318"/>
      <c r="UQK198" s="318"/>
      <c r="UQL198" s="381"/>
      <c r="UQM198" s="318"/>
      <c r="UQN198" s="318"/>
      <c r="UQO198" s="318"/>
      <c r="UQP198" s="318"/>
      <c r="UQQ198" s="381"/>
      <c r="UQR198" s="316"/>
      <c r="UQS198" s="316"/>
      <c r="UQT198" s="316"/>
      <c r="UQU198" s="317"/>
      <c r="UQV198" s="381"/>
      <c r="UQW198" s="381"/>
      <c r="UQX198" s="381"/>
      <c r="UQY198" s="318"/>
      <c r="UQZ198" s="318"/>
      <c r="URA198" s="318"/>
      <c r="URB198" s="381"/>
      <c r="URC198" s="318"/>
      <c r="URD198" s="318"/>
      <c r="URE198" s="318"/>
      <c r="URF198" s="318"/>
      <c r="URG198" s="381"/>
      <c r="URH198" s="316"/>
      <c r="URI198" s="316"/>
      <c r="URJ198" s="316"/>
      <c r="URK198" s="317"/>
      <c r="URL198" s="381"/>
      <c r="URM198" s="381"/>
      <c r="URN198" s="381"/>
      <c r="URO198" s="318"/>
      <c r="URP198" s="318"/>
      <c r="URQ198" s="318"/>
      <c r="URR198" s="381"/>
      <c r="URS198" s="318"/>
      <c r="URT198" s="318"/>
      <c r="URU198" s="318"/>
      <c r="URV198" s="318"/>
      <c r="URW198" s="381"/>
      <c r="URX198" s="316"/>
      <c r="URY198" s="316"/>
      <c r="URZ198" s="316"/>
      <c r="USA198" s="317"/>
      <c r="USB198" s="381"/>
      <c r="USC198" s="381"/>
      <c r="USD198" s="381"/>
      <c r="USE198" s="318"/>
      <c r="USF198" s="318"/>
      <c r="USG198" s="318"/>
      <c r="USH198" s="381"/>
      <c r="USI198" s="318"/>
      <c r="USJ198" s="318"/>
      <c r="USK198" s="318"/>
      <c r="USL198" s="318"/>
      <c r="USM198" s="381"/>
      <c r="USN198" s="316"/>
      <c r="USO198" s="316"/>
      <c r="USP198" s="316"/>
      <c r="USQ198" s="317"/>
      <c r="USR198" s="381"/>
      <c r="USS198" s="381"/>
      <c r="UST198" s="381"/>
      <c r="USU198" s="318"/>
      <c r="USV198" s="318"/>
      <c r="USW198" s="318"/>
      <c r="USX198" s="381"/>
      <c r="USY198" s="318"/>
      <c r="USZ198" s="318"/>
      <c r="UTA198" s="318"/>
      <c r="UTB198" s="318"/>
      <c r="UTC198" s="381"/>
      <c r="UTD198" s="316"/>
      <c r="UTE198" s="316"/>
      <c r="UTF198" s="316"/>
      <c r="UTG198" s="317"/>
      <c r="UTH198" s="381"/>
      <c r="UTI198" s="381"/>
      <c r="UTJ198" s="381"/>
      <c r="UTK198" s="318"/>
      <c r="UTL198" s="318"/>
      <c r="UTM198" s="318"/>
      <c r="UTN198" s="381"/>
      <c r="UTO198" s="318"/>
      <c r="UTP198" s="318"/>
      <c r="UTQ198" s="318"/>
      <c r="UTR198" s="318"/>
      <c r="UTS198" s="381"/>
      <c r="UTT198" s="316"/>
      <c r="UTU198" s="316"/>
      <c r="UTV198" s="316"/>
      <c r="UTW198" s="317"/>
      <c r="UTX198" s="381"/>
      <c r="UTY198" s="381"/>
      <c r="UTZ198" s="381"/>
      <c r="UUA198" s="318"/>
      <c r="UUB198" s="318"/>
      <c r="UUC198" s="318"/>
      <c r="UUD198" s="381"/>
      <c r="UUE198" s="318"/>
      <c r="UUF198" s="318"/>
      <c r="UUG198" s="318"/>
      <c r="UUH198" s="318"/>
      <c r="UUI198" s="381"/>
      <c r="UUJ198" s="316"/>
      <c r="UUK198" s="316"/>
      <c r="UUL198" s="316"/>
      <c r="UUM198" s="317"/>
      <c r="UUN198" s="381"/>
      <c r="UUO198" s="381"/>
      <c r="UUP198" s="381"/>
      <c r="UUQ198" s="318"/>
      <c r="UUR198" s="318"/>
      <c r="UUS198" s="318"/>
      <c r="UUT198" s="381"/>
      <c r="UUU198" s="318"/>
      <c r="UUV198" s="318"/>
      <c r="UUW198" s="318"/>
      <c r="UUX198" s="318"/>
      <c r="UUY198" s="381"/>
      <c r="UUZ198" s="316"/>
      <c r="UVA198" s="316"/>
      <c r="UVB198" s="316"/>
      <c r="UVC198" s="317"/>
      <c r="UVD198" s="381"/>
      <c r="UVE198" s="381"/>
      <c r="UVF198" s="381"/>
      <c r="UVG198" s="318"/>
      <c r="UVH198" s="318"/>
      <c r="UVI198" s="318"/>
      <c r="UVJ198" s="381"/>
      <c r="UVK198" s="318"/>
      <c r="UVL198" s="318"/>
      <c r="UVM198" s="318"/>
      <c r="UVN198" s="318"/>
      <c r="UVO198" s="381"/>
      <c r="UVP198" s="316"/>
      <c r="UVQ198" s="316"/>
      <c r="UVR198" s="316"/>
      <c r="UVS198" s="317"/>
      <c r="UVT198" s="381"/>
      <c r="UVU198" s="381"/>
      <c r="UVV198" s="381"/>
      <c r="UVW198" s="318"/>
      <c r="UVX198" s="318"/>
      <c r="UVY198" s="318"/>
      <c r="UVZ198" s="381"/>
      <c r="UWA198" s="318"/>
      <c r="UWB198" s="318"/>
      <c r="UWC198" s="318"/>
      <c r="UWD198" s="318"/>
      <c r="UWE198" s="381"/>
      <c r="UWF198" s="316"/>
      <c r="UWG198" s="316"/>
      <c r="UWH198" s="316"/>
      <c r="UWI198" s="317"/>
      <c r="UWJ198" s="381"/>
      <c r="UWK198" s="381"/>
      <c r="UWL198" s="381"/>
      <c r="UWM198" s="318"/>
      <c r="UWN198" s="318"/>
      <c r="UWO198" s="318"/>
      <c r="UWP198" s="381"/>
      <c r="UWQ198" s="318"/>
      <c r="UWR198" s="318"/>
      <c r="UWS198" s="318"/>
      <c r="UWT198" s="318"/>
      <c r="UWU198" s="381"/>
      <c r="UWV198" s="316"/>
      <c r="UWW198" s="316"/>
      <c r="UWX198" s="316"/>
      <c r="UWY198" s="317"/>
      <c r="UWZ198" s="381"/>
      <c r="UXA198" s="381"/>
      <c r="UXB198" s="381"/>
      <c r="UXC198" s="318"/>
      <c r="UXD198" s="318"/>
      <c r="UXE198" s="318"/>
      <c r="UXF198" s="381"/>
      <c r="UXG198" s="318"/>
      <c r="UXH198" s="318"/>
      <c r="UXI198" s="318"/>
      <c r="UXJ198" s="318"/>
      <c r="UXK198" s="381"/>
      <c r="UXL198" s="316"/>
      <c r="UXM198" s="316"/>
      <c r="UXN198" s="316"/>
      <c r="UXO198" s="317"/>
      <c r="UXP198" s="381"/>
      <c r="UXQ198" s="381"/>
      <c r="UXR198" s="381"/>
      <c r="UXS198" s="318"/>
      <c r="UXT198" s="318"/>
      <c r="UXU198" s="318"/>
      <c r="UXV198" s="381"/>
      <c r="UXW198" s="318"/>
      <c r="UXX198" s="318"/>
      <c r="UXY198" s="318"/>
      <c r="UXZ198" s="318"/>
      <c r="UYA198" s="381"/>
      <c r="UYB198" s="316"/>
      <c r="UYC198" s="316"/>
      <c r="UYD198" s="316"/>
      <c r="UYE198" s="317"/>
      <c r="UYF198" s="381"/>
      <c r="UYG198" s="381"/>
      <c r="UYH198" s="381"/>
      <c r="UYI198" s="318"/>
      <c r="UYJ198" s="318"/>
      <c r="UYK198" s="318"/>
      <c r="UYL198" s="381"/>
      <c r="UYM198" s="318"/>
      <c r="UYN198" s="318"/>
      <c r="UYO198" s="318"/>
      <c r="UYP198" s="318"/>
      <c r="UYQ198" s="381"/>
      <c r="UYR198" s="316"/>
      <c r="UYS198" s="316"/>
      <c r="UYT198" s="316"/>
      <c r="UYU198" s="317"/>
      <c r="UYV198" s="381"/>
      <c r="UYW198" s="381"/>
      <c r="UYX198" s="381"/>
      <c r="UYY198" s="318"/>
      <c r="UYZ198" s="318"/>
      <c r="UZA198" s="318"/>
      <c r="UZB198" s="381"/>
      <c r="UZC198" s="318"/>
      <c r="UZD198" s="318"/>
      <c r="UZE198" s="318"/>
      <c r="UZF198" s="318"/>
      <c r="UZG198" s="381"/>
      <c r="UZH198" s="316"/>
      <c r="UZI198" s="316"/>
      <c r="UZJ198" s="316"/>
      <c r="UZK198" s="317"/>
      <c r="UZL198" s="381"/>
      <c r="UZM198" s="381"/>
      <c r="UZN198" s="381"/>
      <c r="UZO198" s="318"/>
      <c r="UZP198" s="318"/>
      <c r="UZQ198" s="318"/>
      <c r="UZR198" s="381"/>
      <c r="UZS198" s="318"/>
      <c r="UZT198" s="318"/>
      <c r="UZU198" s="318"/>
      <c r="UZV198" s="318"/>
      <c r="UZW198" s="381"/>
      <c r="UZX198" s="316"/>
      <c r="UZY198" s="316"/>
      <c r="UZZ198" s="316"/>
      <c r="VAA198" s="317"/>
      <c r="VAB198" s="381"/>
      <c r="VAC198" s="381"/>
      <c r="VAD198" s="381"/>
      <c r="VAE198" s="318"/>
      <c r="VAF198" s="318"/>
      <c r="VAG198" s="318"/>
      <c r="VAH198" s="381"/>
      <c r="VAI198" s="318"/>
      <c r="VAJ198" s="318"/>
      <c r="VAK198" s="318"/>
      <c r="VAL198" s="318"/>
      <c r="VAM198" s="381"/>
      <c r="VAN198" s="316"/>
      <c r="VAO198" s="316"/>
      <c r="VAP198" s="316"/>
      <c r="VAQ198" s="317"/>
      <c r="VAR198" s="381"/>
      <c r="VAS198" s="381"/>
      <c r="VAT198" s="381"/>
      <c r="VAU198" s="318"/>
      <c r="VAV198" s="318"/>
      <c r="VAW198" s="318"/>
      <c r="VAX198" s="381"/>
      <c r="VAY198" s="318"/>
      <c r="VAZ198" s="318"/>
      <c r="VBA198" s="318"/>
      <c r="VBB198" s="318"/>
      <c r="VBC198" s="381"/>
      <c r="VBD198" s="316"/>
      <c r="VBE198" s="316"/>
      <c r="VBF198" s="316"/>
      <c r="VBG198" s="317"/>
      <c r="VBH198" s="381"/>
      <c r="VBI198" s="381"/>
      <c r="VBJ198" s="381"/>
      <c r="VBK198" s="318"/>
      <c r="VBL198" s="318"/>
      <c r="VBM198" s="318"/>
      <c r="VBN198" s="381"/>
      <c r="VBO198" s="318"/>
      <c r="VBP198" s="318"/>
      <c r="VBQ198" s="318"/>
      <c r="VBR198" s="318"/>
      <c r="VBS198" s="381"/>
      <c r="VBT198" s="316"/>
      <c r="VBU198" s="316"/>
      <c r="VBV198" s="316"/>
      <c r="VBW198" s="317"/>
      <c r="VBX198" s="381"/>
      <c r="VBY198" s="381"/>
      <c r="VBZ198" s="381"/>
      <c r="VCA198" s="318"/>
      <c r="VCB198" s="318"/>
      <c r="VCC198" s="318"/>
      <c r="VCD198" s="381"/>
      <c r="VCE198" s="318"/>
      <c r="VCF198" s="318"/>
      <c r="VCG198" s="318"/>
      <c r="VCH198" s="318"/>
      <c r="VCI198" s="381"/>
      <c r="VCJ198" s="316"/>
      <c r="VCK198" s="316"/>
      <c r="VCL198" s="316"/>
      <c r="VCM198" s="317"/>
      <c r="VCN198" s="381"/>
      <c r="VCO198" s="381"/>
      <c r="VCP198" s="381"/>
      <c r="VCQ198" s="318"/>
      <c r="VCR198" s="318"/>
      <c r="VCS198" s="318"/>
      <c r="VCT198" s="381"/>
      <c r="VCU198" s="318"/>
      <c r="VCV198" s="318"/>
      <c r="VCW198" s="318"/>
      <c r="VCX198" s="318"/>
      <c r="VCY198" s="381"/>
      <c r="VCZ198" s="316"/>
      <c r="VDA198" s="316"/>
      <c r="VDB198" s="316"/>
      <c r="VDC198" s="317"/>
      <c r="VDD198" s="381"/>
      <c r="VDE198" s="381"/>
      <c r="VDF198" s="381"/>
      <c r="VDG198" s="318"/>
      <c r="VDH198" s="318"/>
      <c r="VDI198" s="318"/>
      <c r="VDJ198" s="381"/>
      <c r="VDK198" s="318"/>
      <c r="VDL198" s="318"/>
      <c r="VDM198" s="318"/>
      <c r="VDN198" s="318"/>
      <c r="VDO198" s="381"/>
      <c r="VDP198" s="316"/>
      <c r="VDQ198" s="316"/>
      <c r="VDR198" s="316"/>
      <c r="VDS198" s="317"/>
      <c r="VDT198" s="381"/>
      <c r="VDU198" s="381"/>
      <c r="VDV198" s="381"/>
      <c r="VDW198" s="318"/>
      <c r="VDX198" s="318"/>
      <c r="VDY198" s="318"/>
      <c r="VDZ198" s="381"/>
      <c r="VEA198" s="318"/>
      <c r="VEB198" s="318"/>
      <c r="VEC198" s="318"/>
      <c r="VED198" s="318"/>
      <c r="VEE198" s="381"/>
      <c r="VEF198" s="316"/>
      <c r="VEG198" s="316"/>
      <c r="VEH198" s="316"/>
      <c r="VEI198" s="317"/>
      <c r="VEJ198" s="381"/>
      <c r="VEK198" s="381"/>
      <c r="VEL198" s="381"/>
      <c r="VEM198" s="318"/>
      <c r="VEN198" s="318"/>
      <c r="VEO198" s="318"/>
      <c r="VEP198" s="381"/>
      <c r="VEQ198" s="318"/>
      <c r="VER198" s="318"/>
      <c r="VES198" s="318"/>
      <c r="VET198" s="318"/>
      <c r="VEU198" s="381"/>
      <c r="VEV198" s="316"/>
      <c r="VEW198" s="316"/>
      <c r="VEX198" s="316"/>
      <c r="VEY198" s="317"/>
      <c r="VEZ198" s="381"/>
      <c r="VFA198" s="381"/>
      <c r="VFB198" s="381"/>
      <c r="VFC198" s="318"/>
      <c r="VFD198" s="318"/>
      <c r="VFE198" s="318"/>
      <c r="VFF198" s="381"/>
      <c r="VFG198" s="318"/>
      <c r="VFH198" s="318"/>
      <c r="VFI198" s="318"/>
      <c r="VFJ198" s="318"/>
      <c r="VFK198" s="381"/>
      <c r="VFL198" s="316"/>
      <c r="VFM198" s="316"/>
      <c r="VFN198" s="316"/>
      <c r="VFO198" s="317"/>
      <c r="VFP198" s="381"/>
      <c r="VFQ198" s="381"/>
      <c r="VFR198" s="381"/>
      <c r="VFS198" s="318"/>
      <c r="VFT198" s="318"/>
      <c r="VFU198" s="318"/>
      <c r="VFV198" s="381"/>
      <c r="VFW198" s="318"/>
      <c r="VFX198" s="318"/>
      <c r="VFY198" s="318"/>
      <c r="VFZ198" s="318"/>
      <c r="VGA198" s="381"/>
      <c r="VGB198" s="316"/>
      <c r="VGC198" s="316"/>
      <c r="VGD198" s="316"/>
      <c r="VGE198" s="317"/>
      <c r="VGF198" s="381"/>
      <c r="VGG198" s="381"/>
      <c r="VGH198" s="381"/>
      <c r="VGI198" s="318"/>
      <c r="VGJ198" s="318"/>
      <c r="VGK198" s="318"/>
      <c r="VGL198" s="381"/>
      <c r="VGM198" s="318"/>
      <c r="VGN198" s="318"/>
      <c r="VGO198" s="318"/>
      <c r="VGP198" s="318"/>
      <c r="VGQ198" s="381"/>
      <c r="VGR198" s="316"/>
      <c r="VGS198" s="316"/>
      <c r="VGT198" s="316"/>
      <c r="VGU198" s="317"/>
      <c r="VGV198" s="381"/>
      <c r="VGW198" s="381"/>
      <c r="VGX198" s="381"/>
      <c r="VGY198" s="318"/>
      <c r="VGZ198" s="318"/>
      <c r="VHA198" s="318"/>
      <c r="VHB198" s="381"/>
      <c r="VHC198" s="318"/>
      <c r="VHD198" s="318"/>
      <c r="VHE198" s="318"/>
      <c r="VHF198" s="318"/>
      <c r="VHG198" s="381"/>
      <c r="VHH198" s="316"/>
      <c r="VHI198" s="316"/>
      <c r="VHJ198" s="316"/>
      <c r="VHK198" s="317"/>
      <c r="VHL198" s="381"/>
      <c r="VHM198" s="381"/>
      <c r="VHN198" s="381"/>
      <c r="VHO198" s="318"/>
      <c r="VHP198" s="318"/>
      <c r="VHQ198" s="318"/>
      <c r="VHR198" s="381"/>
      <c r="VHS198" s="318"/>
      <c r="VHT198" s="318"/>
      <c r="VHU198" s="318"/>
      <c r="VHV198" s="318"/>
      <c r="VHW198" s="381"/>
      <c r="VHX198" s="316"/>
      <c r="VHY198" s="316"/>
      <c r="VHZ198" s="316"/>
      <c r="VIA198" s="317"/>
      <c r="VIB198" s="381"/>
      <c r="VIC198" s="381"/>
      <c r="VID198" s="381"/>
      <c r="VIE198" s="318"/>
      <c r="VIF198" s="318"/>
      <c r="VIG198" s="318"/>
      <c r="VIH198" s="381"/>
      <c r="VII198" s="318"/>
      <c r="VIJ198" s="318"/>
      <c r="VIK198" s="318"/>
      <c r="VIL198" s="318"/>
      <c r="VIM198" s="381"/>
      <c r="VIN198" s="316"/>
      <c r="VIO198" s="316"/>
      <c r="VIP198" s="316"/>
      <c r="VIQ198" s="317"/>
      <c r="VIR198" s="381"/>
      <c r="VIS198" s="381"/>
      <c r="VIT198" s="381"/>
      <c r="VIU198" s="318"/>
      <c r="VIV198" s="318"/>
      <c r="VIW198" s="318"/>
      <c r="VIX198" s="381"/>
      <c r="VIY198" s="318"/>
      <c r="VIZ198" s="318"/>
      <c r="VJA198" s="318"/>
      <c r="VJB198" s="318"/>
      <c r="VJC198" s="381"/>
      <c r="VJD198" s="316"/>
      <c r="VJE198" s="316"/>
      <c r="VJF198" s="316"/>
      <c r="VJG198" s="317"/>
      <c r="VJH198" s="381"/>
      <c r="VJI198" s="381"/>
      <c r="VJJ198" s="381"/>
      <c r="VJK198" s="318"/>
      <c r="VJL198" s="318"/>
      <c r="VJM198" s="318"/>
      <c r="VJN198" s="381"/>
      <c r="VJO198" s="318"/>
      <c r="VJP198" s="318"/>
      <c r="VJQ198" s="318"/>
      <c r="VJR198" s="318"/>
      <c r="VJS198" s="381"/>
      <c r="VJT198" s="316"/>
      <c r="VJU198" s="316"/>
      <c r="VJV198" s="316"/>
      <c r="VJW198" s="317"/>
      <c r="VJX198" s="381"/>
      <c r="VJY198" s="381"/>
      <c r="VJZ198" s="381"/>
      <c r="VKA198" s="318"/>
      <c r="VKB198" s="318"/>
      <c r="VKC198" s="318"/>
      <c r="VKD198" s="381"/>
      <c r="VKE198" s="318"/>
      <c r="VKF198" s="318"/>
      <c r="VKG198" s="318"/>
      <c r="VKH198" s="318"/>
      <c r="VKI198" s="381"/>
      <c r="VKJ198" s="316"/>
      <c r="VKK198" s="316"/>
      <c r="VKL198" s="316"/>
      <c r="VKM198" s="317"/>
      <c r="VKN198" s="381"/>
      <c r="VKO198" s="381"/>
      <c r="VKP198" s="381"/>
      <c r="VKQ198" s="318"/>
      <c r="VKR198" s="318"/>
      <c r="VKS198" s="318"/>
      <c r="VKT198" s="381"/>
      <c r="VKU198" s="318"/>
      <c r="VKV198" s="318"/>
      <c r="VKW198" s="318"/>
      <c r="VKX198" s="318"/>
      <c r="VKY198" s="381"/>
      <c r="VKZ198" s="316"/>
      <c r="VLA198" s="316"/>
      <c r="VLB198" s="316"/>
      <c r="VLC198" s="317"/>
      <c r="VLD198" s="381"/>
      <c r="VLE198" s="381"/>
      <c r="VLF198" s="381"/>
      <c r="VLG198" s="318"/>
      <c r="VLH198" s="318"/>
      <c r="VLI198" s="318"/>
      <c r="VLJ198" s="381"/>
      <c r="VLK198" s="318"/>
      <c r="VLL198" s="318"/>
      <c r="VLM198" s="318"/>
      <c r="VLN198" s="318"/>
      <c r="VLO198" s="381"/>
      <c r="VLP198" s="316"/>
      <c r="VLQ198" s="316"/>
      <c r="VLR198" s="316"/>
      <c r="VLS198" s="317"/>
      <c r="VLT198" s="381"/>
      <c r="VLU198" s="381"/>
      <c r="VLV198" s="381"/>
      <c r="VLW198" s="318"/>
      <c r="VLX198" s="318"/>
      <c r="VLY198" s="318"/>
      <c r="VLZ198" s="381"/>
      <c r="VMA198" s="318"/>
      <c r="VMB198" s="318"/>
      <c r="VMC198" s="318"/>
      <c r="VMD198" s="318"/>
      <c r="VME198" s="381"/>
      <c r="VMF198" s="316"/>
      <c r="VMG198" s="316"/>
      <c r="VMH198" s="316"/>
      <c r="VMI198" s="317"/>
      <c r="VMJ198" s="381"/>
      <c r="VMK198" s="381"/>
      <c r="VML198" s="381"/>
      <c r="VMM198" s="318"/>
      <c r="VMN198" s="318"/>
      <c r="VMO198" s="318"/>
      <c r="VMP198" s="381"/>
      <c r="VMQ198" s="318"/>
      <c r="VMR198" s="318"/>
      <c r="VMS198" s="318"/>
      <c r="VMT198" s="318"/>
      <c r="VMU198" s="381"/>
      <c r="VMV198" s="316"/>
      <c r="VMW198" s="316"/>
      <c r="VMX198" s="316"/>
      <c r="VMY198" s="317"/>
      <c r="VMZ198" s="381"/>
      <c r="VNA198" s="381"/>
      <c r="VNB198" s="381"/>
      <c r="VNC198" s="318"/>
      <c r="VND198" s="318"/>
      <c r="VNE198" s="318"/>
      <c r="VNF198" s="381"/>
      <c r="VNG198" s="318"/>
      <c r="VNH198" s="318"/>
      <c r="VNI198" s="318"/>
      <c r="VNJ198" s="318"/>
      <c r="VNK198" s="381"/>
      <c r="VNL198" s="316"/>
      <c r="VNM198" s="316"/>
      <c r="VNN198" s="316"/>
      <c r="VNO198" s="317"/>
      <c r="VNP198" s="381"/>
      <c r="VNQ198" s="381"/>
      <c r="VNR198" s="381"/>
      <c r="VNS198" s="318"/>
      <c r="VNT198" s="318"/>
      <c r="VNU198" s="318"/>
      <c r="VNV198" s="381"/>
      <c r="VNW198" s="318"/>
      <c r="VNX198" s="318"/>
      <c r="VNY198" s="318"/>
      <c r="VNZ198" s="318"/>
      <c r="VOA198" s="381"/>
      <c r="VOB198" s="316"/>
      <c r="VOC198" s="316"/>
      <c r="VOD198" s="316"/>
      <c r="VOE198" s="317"/>
      <c r="VOF198" s="381"/>
      <c r="VOG198" s="381"/>
      <c r="VOH198" s="381"/>
      <c r="VOI198" s="318"/>
      <c r="VOJ198" s="318"/>
      <c r="VOK198" s="318"/>
      <c r="VOL198" s="381"/>
      <c r="VOM198" s="318"/>
      <c r="VON198" s="318"/>
      <c r="VOO198" s="318"/>
      <c r="VOP198" s="318"/>
      <c r="VOQ198" s="381"/>
      <c r="VOR198" s="316"/>
      <c r="VOS198" s="316"/>
      <c r="VOT198" s="316"/>
      <c r="VOU198" s="317"/>
      <c r="VOV198" s="381"/>
      <c r="VOW198" s="381"/>
      <c r="VOX198" s="381"/>
      <c r="VOY198" s="318"/>
      <c r="VOZ198" s="318"/>
      <c r="VPA198" s="318"/>
      <c r="VPB198" s="381"/>
      <c r="VPC198" s="318"/>
      <c r="VPD198" s="318"/>
      <c r="VPE198" s="318"/>
      <c r="VPF198" s="318"/>
      <c r="VPG198" s="381"/>
      <c r="VPH198" s="316"/>
      <c r="VPI198" s="316"/>
      <c r="VPJ198" s="316"/>
      <c r="VPK198" s="317"/>
      <c r="VPL198" s="381"/>
      <c r="VPM198" s="381"/>
      <c r="VPN198" s="381"/>
      <c r="VPO198" s="318"/>
      <c r="VPP198" s="318"/>
      <c r="VPQ198" s="318"/>
      <c r="VPR198" s="381"/>
      <c r="VPS198" s="318"/>
      <c r="VPT198" s="318"/>
      <c r="VPU198" s="318"/>
      <c r="VPV198" s="318"/>
      <c r="VPW198" s="381"/>
      <c r="VPX198" s="316"/>
      <c r="VPY198" s="316"/>
      <c r="VPZ198" s="316"/>
      <c r="VQA198" s="317"/>
      <c r="VQB198" s="381"/>
      <c r="VQC198" s="381"/>
      <c r="VQD198" s="381"/>
      <c r="VQE198" s="318"/>
      <c r="VQF198" s="318"/>
      <c r="VQG198" s="318"/>
      <c r="VQH198" s="381"/>
      <c r="VQI198" s="318"/>
      <c r="VQJ198" s="318"/>
      <c r="VQK198" s="318"/>
      <c r="VQL198" s="318"/>
      <c r="VQM198" s="381"/>
      <c r="VQN198" s="316"/>
      <c r="VQO198" s="316"/>
      <c r="VQP198" s="316"/>
      <c r="VQQ198" s="317"/>
      <c r="VQR198" s="381"/>
      <c r="VQS198" s="381"/>
      <c r="VQT198" s="381"/>
      <c r="VQU198" s="318"/>
      <c r="VQV198" s="318"/>
      <c r="VQW198" s="318"/>
      <c r="VQX198" s="381"/>
      <c r="VQY198" s="318"/>
      <c r="VQZ198" s="318"/>
      <c r="VRA198" s="318"/>
      <c r="VRB198" s="318"/>
      <c r="VRC198" s="381"/>
      <c r="VRD198" s="316"/>
      <c r="VRE198" s="316"/>
      <c r="VRF198" s="316"/>
      <c r="VRG198" s="317"/>
      <c r="VRH198" s="381"/>
      <c r="VRI198" s="381"/>
      <c r="VRJ198" s="381"/>
      <c r="VRK198" s="318"/>
      <c r="VRL198" s="318"/>
      <c r="VRM198" s="318"/>
      <c r="VRN198" s="381"/>
      <c r="VRO198" s="318"/>
      <c r="VRP198" s="318"/>
      <c r="VRQ198" s="318"/>
      <c r="VRR198" s="318"/>
      <c r="VRS198" s="381"/>
      <c r="VRT198" s="316"/>
      <c r="VRU198" s="316"/>
      <c r="VRV198" s="316"/>
      <c r="VRW198" s="317"/>
      <c r="VRX198" s="381"/>
      <c r="VRY198" s="381"/>
      <c r="VRZ198" s="381"/>
      <c r="VSA198" s="318"/>
      <c r="VSB198" s="318"/>
      <c r="VSC198" s="318"/>
      <c r="VSD198" s="381"/>
      <c r="VSE198" s="318"/>
      <c r="VSF198" s="318"/>
      <c r="VSG198" s="318"/>
      <c r="VSH198" s="318"/>
      <c r="VSI198" s="381"/>
      <c r="VSJ198" s="316"/>
      <c r="VSK198" s="316"/>
      <c r="VSL198" s="316"/>
      <c r="VSM198" s="317"/>
      <c r="VSN198" s="381"/>
      <c r="VSO198" s="381"/>
      <c r="VSP198" s="381"/>
      <c r="VSQ198" s="318"/>
      <c r="VSR198" s="318"/>
      <c r="VSS198" s="318"/>
      <c r="VST198" s="381"/>
      <c r="VSU198" s="318"/>
      <c r="VSV198" s="318"/>
      <c r="VSW198" s="318"/>
      <c r="VSX198" s="318"/>
      <c r="VSY198" s="381"/>
      <c r="VSZ198" s="316"/>
      <c r="VTA198" s="316"/>
      <c r="VTB198" s="316"/>
      <c r="VTC198" s="317"/>
      <c r="VTD198" s="381"/>
      <c r="VTE198" s="381"/>
      <c r="VTF198" s="381"/>
      <c r="VTG198" s="318"/>
      <c r="VTH198" s="318"/>
      <c r="VTI198" s="318"/>
      <c r="VTJ198" s="381"/>
      <c r="VTK198" s="318"/>
      <c r="VTL198" s="318"/>
      <c r="VTM198" s="318"/>
      <c r="VTN198" s="318"/>
      <c r="VTO198" s="381"/>
      <c r="VTP198" s="316"/>
      <c r="VTQ198" s="316"/>
      <c r="VTR198" s="316"/>
      <c r="VTS198" s="317"/>
      <c r="VTT198" s="381"/>
      <c r="VTU198" s="381"/>
      <c r="VTV198" s="381"/>
      <c r="VTW198" s="318"/>
      <c r="VTX198" s="318"/>
      <c r="VTY198" s="318"/>
      <c r="VTZ198" s="381"/>
      <c r="VUA198" s="318"/>
      <c r="VUB198" s="318"/>
      <c r="VUC198" s="318"/>
      <c r="VUD198" s="318"/>
      <c r="VUE198" s="381"/>
      <c r="VUF198" s="316"/>
      <c r="VUG198" s="316"/>
      <c r="VUH198" s="316"/>
      <c r="VUI198" s="317"/>
      <c r="VUJ198" s="381"/>
      <c r="VUK198" s="381"/>
      <c r="VUL198" s="381"/>
      <c r="VUM198" s="318"/>
      <c r="VUN198" s="318"/>
      <c r="VUO198" s="318"/>
      <c r="VUP198" s="381"/>
      <c r="VUQ198" s="318"/>
      <c r="VUR198" s="318"/>
      <c r="VUS198" s="318"/>
      <c r="VUT198" s="318"/>
      <c r="VUU198" s="381"/>
      <c r="VUV198" s="316"/>
      <c r="VUW198" s="316"/>
      <c r="VUX198" s="316"/>
      <c r="VUY198" s="317"/>
      <c r="VUZ198" s="381"/>
      <c r="VVA198" s="381"/>
      <c r="VVB198" s="381"/>
      <c r="VVC198" s="318"/>
      <c r="VVD198" s="318"/>
      <c r="VVE198" s="318"/>
      <c r="VVF198" s="381"/>
      <c r="VVG198" s="318"/>
      <c r="VVH198" s="318"/>
      <c r="VVI198" s="318"/>
      <c r="VVJ198" s="318"/>
      <c r="VVK198" s="381"/>
      <c r="VVL198" s="316"/>
      <c r="VVM198" s="316"/>
      <c r="VVN198" s="316"/>
      <c r="VVO198" s="317"/>
      <c r="VVP198" s="381"/>
      <c r="VVQ198" s="381"/>
      <c r="VVR198" s="381"/>
      <c r="VVS198" s="318"/>
      <c r="VVT198" s="318"/>
      <c r="VVU198" s="318"/>
      <c r="VVV198" s="381"/>
      <c r="VVW198" s="318"/>
      <c r="VVX198" s="318"/>
      <c r="VVY198" s="318"/>
      <c r="VVZ198" s="318"/>
      <c r="VWA198" s="381"/>
      <c r="VWB198" s="316"/>
      <c r="VWC198" s="316"/>
      <c r="VWD198" s="316"/>
      <c r="VWE198" s="317"/>
      <c r="VWF198" s="381"/>
      <c r="VWG198" s="381"/>
      <c r="VWH198" s="381"/>
      <c r="VWI198" s="318"/>
      <c r="VWJ198" s="318"/>
      <c r="VWK198" s="318"/>
      <c r="VWL198" s="381"/>
      <c r="VWM198" s="318"/>
      <c r="VWN198" s="318"/>
      <c r="VWO198" s="318"/>
      <c r="VWP198" s="318"/>
      <c r="VWQ198" s="381"/>
      <c r="VWR198" s="316"/>
      <c r="VWS198" s="316"/>
      <c r="VWT198" s="316"/>
      <c r="VWU198" s="317"/>
      <c r="VWV198" s="381"/>
      <c r="VWW198" s="381"/>
      <c r="VWX198" s="381"/>
      <c r="VWY198" s="318"/>
      <c r="VWZ198" s="318"/>
      <c r="VXA198" s="318"/>
      <c r="VXB198" s="381"/>
      <c r="VXC198" s="318"/>
      <c r="VXD198" s="318"/>
      <c r="VXE198" s="318"/>
      <c r="VXF198" s="318"/>
      <c r="VXG198" s="381"/>
      <c r="VXH198" s="316"/>
      <c r="VXI198" s="316"/>
      <c r="VXJ198" s="316"/>
      <c r="VXK198" s="317"/>
      <c r="VXL198" s="381"/>
      <c r="VXM198" s="381"/>
      <c r="VXN198" s="381"/>
      <c r="VXO198" s="318"/>
      <c r="VXP198" s="318"/>
      <c r="VXQ198" s="318"/>
      <c r="VXR198" s="381"/>
      <c r="VXS198" s="318"/>
      <c r="VXT198" s="318"/>
      <c r="VXU198" s="318"/>
      <c r="VXV198" s="318"/>
      <c r="VXW198" s="381"/>
      <c r="VXX198" s="316"/>
      <c r="VXY198" s="316"/>
      <c r="VXZ198" s="316"/>
      <c r="VYA198" s="317"/>
      <c r="VYB198" s="381"/>
      <c r="VYC198" s="381"/>
      <c r="VYD198" s="381"/>
      <c r="VYE198" s="318"/>
      <c r="VYF198" s="318"/>
      <c r="VYG198" s="318"/>
      <c r="VYH198" s="381"/>
      <c r="VYI198" s="318"/>
      <c r="VYJ198" s="318"/>
      <c r="VYK198" s="318"/>
      <c r="VYL198" s="318"/>
      <c r="VYM198" s="381"/>
      <c r="VYN198" s="316"/>
      <c r="VYO198" s="316"/>
      <c r="VYP198" s="316"/>
      <c r="VYQ198" s="317"/>
      <c r="VYR198" s="381"/>
      <c r="VYS198" s="381"/>
      <c r="VYT198" s="381"/>
      <c r="VYU198" s="318"/>
      <c r="VYV198" s="318"/>
      <c r="VYW198" s="318"/>
      <c r="VYX198" s="381"/>
      <c r="VYY198" s="318"/>
      <c r="VYZ198" s="318"/>
      <c r="VZA198" s="318"/>
      <c r="VZB198" s="318"/>
      <c r="VZC198" s="381"/>
      <c r="VZD198" s="316"/>
      <c r="VZE198" s="316"/>
      <c r="VZF198" s="316"/>
      <c r="VZG198" s="317"/>
      <c r="VZH198" s="381"/>
      <c r="VZI198" s="381"/>
      <c r="VZJ198" s="381"/>
      <c r="VZK198" s="318"/>
      <c r="VZL198" s="318"/>
      <c r="VZM198" s="318"/>
      <c r="VZN198" s="381"/>
      <c r="VZO198" s="318"/>
      <c r="VZP198" s="318"/>
      <c r="VZQ198" s="318"/>
      <c r="VZR198" s="318"/>
      <c r="VZS198" s="381"/>
      <c r="VZT198" s="316"/>
      <c r="VZU198" s="316"/>
      <c r="VZV198" s="316"/>
      <c r="VZW198" s="317"/>
      <c r="VZX198" s="381"/>
      <c r="VZY198" s="381"/>
      <c r="VZZ198" s="381"/>
      <c r="WAA198" s="318"/>
      <c r="WAB198" s="318"/>
      <c r="WAC198" s="318"/>
      <c r="WAD198" s="381"/>
      <c r="WAE198" s="318"/>
      <c r="WAF198" s="318"/>
      <c r="WAG198" s="318"/>
      <c r="WAH198" s="318"/>
      <c r="WAI198" s="381"/>
      <c r="WAJ198" s="316"/>
      <c r="WAK198" s="316"/>
      <c r="WAL198" s="316"/>
      <c r="WAM198" s="317"/>
      <c r="WAN198" s="381"/>
      <c r="WAO198" s="381"/>
      <c r="WAP198" s="381"/>
      <c r="WAQ198" s="318"/>
      <c r="WAR198" s="318"/>
      <c r="WAS198" s="318"/>
      <c r="WAT198" s="381"/>
      <c r="WAU198" s="318"/>
      <c r="WAV198" s="318"/>
      <c r="WAW198" s="318"/>
      <c r="WAX198" s="318"/>
      <c r="WAY198" s="381"/>
      <c r="WAZ198" s="316"/>
      <c r="WBA198" s="316"/>
      <c r="WBB198" s="316"/>
      <c r="WBC198" s="317"/>
      <c r="WBD198" s="381"/>
      <c r="WBE198" s="381"/>
      <c r="WBF198" s="381"/>
      <c r="WBG198" s="318"/>
      <c r="WBH198" s="318"/>
      <c r="WBI198" s="318"/>
      <c r="WBJ198" s="381"/>
      <c r="WBK198" s="318"/>
      <c r="WBL198" s="318"/>
      <c r="WBM198" s="318"/>
      <c r="WBN198" s="318"/>
      <c r="WBO198" s="381"/>
      <c r="WBP198" s="316"/>
      <c r="WBQ198" s="316"/>
      <c r="WBR198" s="316"/>
      <c r="WBS198" s="317"/>
      <c r="WBT198" s="381"/>
      <c r="WBU198" s="381"/>
      <c r="WBV198" s="381"/>
      <c r="WBW198" s="318"/>
      <c r="WBX198" s="318"/>
      <c r="WBY198" s="318"/>
      <c r="WBZ198" s="381"/>
      <c r="WCA198" s="318"/>
      <c r="WCB198" s="318"/>
      <c r="WCC198" s="318"/>
      <c r="WCD198" s="318"/>
      <c r="WCE198" s="381"/>
      <c r="WCF198" s="316"/>
      <c r="WCG198" s="316"/>
      <c r="WCH198" s="316"/>
      <c r="WCI198" s="317"/>
      <c r="WCJ198" s="381"/>
      <c r="WCK198" s="381"/>
      <c r="WCL198" s="381"/>
      <c r="WCM198" s="318"/>
      <c r="WCN198" s="318"/>
      <c r="WCO198" s="318"/>
      <c r="WCP198" s="381"/>
      <c r="WCQ198" s="318"/>
      <c r="WCR198" s="318"/>
      <c r="WCS198" s="318"/>
      <c r="WCT198" s="318"/>
      <c r="WCU198" s="381"/>
      <c r="WCV198" s="316"/>
      <c r="WCW198" s="316"/>
      <c r="WCX198" s="316"/>
      <c r="WCY198" s="317"/>
      <c r="WCZ198" s="381"/>
      <c r="WDA198" s="381"/>
      <c r="WDB198" s="381"/>
      <c r="WDC198" s="318"/>
      <c r="WDD198" s="318"/>
      <c r="WDE198" s="318"/>
      <c r="WDF198" s="381"/>
      <c r="WDG198" s="318"/>
      <c r="WDH198" s="318"/>
      <c r="WDI198" s="318"/>
      <c r="WDJ198" s="318"/>
      <c r="WDK198" s="381"/>
      <c r="WDL198" s="316"/>
      <c r="WDM198" s="316"/>
      <c r="WDN198" s="316"/>
      <c r="WDO198" s="317"/>
      <c r="WDP198" s="381"/>
      <c r="WDQ198" s="381"/>
      <c r="WDR198" s="381"/>
      <c r="WDS198" s="318"/>
      <c r="WDT198" s="318"/>
      <c r="WDU198" s="318"/>
      <c r="WDV198" s="381"/>
      <c r="WDW198" s="318"/>
      <c r="WDX198" s="318"/>
      <c r="WDY198" s="318"/>
      <c r="WDZ198" s="318"/>
      <c r="WEA198" s="381"/>
      <c r="WEB198" s="316"/>
      <c r="WEC198" s="316"/>
      <c r="WED198" s="316"/>
      <c r="WEE198" s="317"/>
      <c r="WEF198" s="381"/>
      <c r="WEG198" s="381"/>
      <c r="WEH198" s="381"/>
      <c r="WEI198" s="318"/>
      <c r="WEJ198" s="318"/>
      <c r="WEK198" s="318"/>
      <c r="WEL198" s="381"/>
      <c r="WEM198" s="318"/>
      <c r="WEN198" s="318"/>
      <c r="WEO198" s="318"/>
      <c r="WEP198" s="318"/>
      <c r="WEQ198" s="381"/>
      <c r="WER198" s="316"/>
      <c r="WES198" s="316"/>
      <c r="WET198" s="316"/>
      <c r="WEU198" s="317"/>
      <c r="WEV198" s="381"/>
      <c r="WEW198" s="381"/>
      <c r="WEX198" s="381"/>
      <c r="WEY198" s="318"/>
      <c r="WEZ198" s="318"/>
      <c r="WFA198" s="318"/>
      <c r="WFB198" s="381"/>
      <c r="WFC198" s="318"/>
      <c r="WFD198" s="318"/>
      <c r="WFE198" s="318"/>
      <c r="WFF198" s="318"/>
      <c r="WFG198" s="381"/>
      <c r="WFH198" s="316"/>
      <c r="WFI198" s="316"/>
      <c r="WFJ198" s="316"/>
      <c r="WFK198" s="317"/>
      <c r="WFL198" s="381"/>
      <c r="WFM198" s="381"/>
      <c r="WFN198" s="381"/>
      <c r="WFO198" s="318"/>
      <c r="WFP198" s="318"/>
      <c r="WFQ198" s="318"/>
      <c r="WFR198" s="381"/>
      <c r="WFS198" s="318"/>
      <c r="WFT198" s="318"/>
      <c r="WFU198" s="318"/>
      <c r="WFV198" s="318"/>
      <c r="WFW198" s="381"/>
      <c r="WFX198" s="316"/>
      <c r="WFY198" s="316"/>
      <c r="WFZ198" s="316"/>
      <c r="WGA198" s="317"/>
      <c r="WGB198" s="381"/>
      <c r="WGC198" s="381"/>
      <c r="WGD198" s="381"/>
      <c r="WGE198" s="318"/>
      <c r="WGF198" s="318"/>
      <c r="WGG198" s="318"/>
      <c r="WGH198" s="381"/>
      <c r="WGI198" s="318"/>
      <c r="WGJ198" s="318"/>
      <c r="WGK198" s="318"/>
      <c r="WGL198" s="318"/>
      <c r="WGM198" s="381"/>
      <c r="WGN198" s="316"/>
      <c r="WGO198" s="316"/>
      <c r="WGP198" s="316"/>
      <c r="WGQ198" s="317"/>
      <c r="WGR198" s="381"/>
      <c r="WGS198" s="381"/>
      <c r="WGT198" s="381"/>
      <c r="WGU198" s="318"/>
      <c r="WGV198" s="318"/>
      <c r="WGW198" s="318"/>
      <c r="WGX198" s="381"/>
      <c r="WGY198" s="318"/>
      <c r="WGZ198" s="318"/>
      <c r="WHA198" s="318"/>
      <c r="WHB198" s="318"/>
      <c r="WHC198" s="381"/>
      <c r="WHD198" s="316"/>
      <c r="WHE198" s="316"/>
      <c r="WHF198" s="316"/>
      <c r="WHG198" s="317"/>
      <c r="WHH198" s="381"/>
      <c r="WHI198" s="381"/>
      <c r="WHJ198" s="381"/>
      <c r="WHK198" s="318"/>
      <c r="WHL198" s="318"/>
      <c r="WHM198" s="318"/>
      <c r="WHN198" s="381"/>
      <c r="WHO198" s="318"/>
      <c r="WHP198" s="318"/>
      <c r="WHQ198" s="318"/>
      <c r="WHR198" s="318"/>
      <c r="WHS198" s="381"/>
      <c r="WHT198" s="316"/>
      <c r="WHU198" s="316"/>
      <c r="WHV198" s="316"/>
      <c r="WHW198" s="317"/>
      <c r="WHX198" s="381"/>
      <c r="WHY198" s="381"/>
      <c r="WHZ198" s="381"/>
      <c r="WIA198" s="318"/>
      <c r="WIB198" s="318"/>
      <c r="WIC198" s="318"/>
      <c r="WID198" s="381"/>
      <c r="WIE198" s="318"/>
      <c r="WIF198" s="318"/>
      <c r="WIG198" s="318"/>
      <c r="WIH198" s="318"/>
      <c r="WII198" s="381"/>
      <c r="WIJ198" s="316"/>
      <c r="WIK198" s="316"/>
      <c r="WIL198" s="316"/>
      <c r="WIM198" s="317"/>
      <c r="WIN198" s="381"/>
      <c r="WIO198" s="381"/>
      <c r="WIP198" s="381"/>
      <c r="WIQ198" s="318"/>
      <c r="WIR198" s="318"/>
      <c r="WIS198" s="318"/>
      <c r="WIT198" s="381"/>
      <c r="WIU198" s="318"/>
      <c r="WIV198" s="318"/>
      <c r="WIW198" s="318"/>
      <c r="WIX198" s="318"/>
      <c r="WIY198" s="381"/>
      <c r="WIZ198" s="316"/>
      <c r="WJA198" s="316"/>
      <c r="WJB198" s="316"/>
      <c r="WJC198" s="317"/>
      <c r="WJD198" s="381"/>
      <c r="WJE198" s="381"/>
      <c r="WJF198" s="381"/>
      <c r="WJG198" s="318"/>
      <c r="WJH198" s="318"/>
      <c r="WJI198" s="318"/>
      <c r="WJJ198" s="381"/>
      <c r="WJK198" s="318"/>
      <c r="WJL198" s="318"/>
      <c r="WJM198" s="318"/>
      <c r="WJN198" s="318"/>
      <c r="WJO198" s="381"/>
      <c r="WJP198" s="316"/>
      <c r="WJQ198" s="316"/>
      <c r="WJR198" s="316"/>
      <c r="WJS198" s="317"/>
      <c r="WJT198" s="381"/>
      <c r="WJU198" s="381"/>
      <c r="WJV198" s="381"/>
      <c r="WJW198" s="318"/>
      <c r="WJX198" s="318"/>
      <c r="WJY198" s="318"/>
      <c r="WJZ198" s="381"/>
      <c r="WKA198" s="318"/>
      <c r="WKB198" s="318"/>
      <c r="WKC198" s="318"/>
      <c r="WKD198" s="318"/>
      <c r="WKE198" s="381"/>
      <c r="WKF198" s="316"/>
      <c r="WKG198" s="316"/>
      <c r="WKH198" s="316"/>
      <c r="WKI198" s="317"/>
      <c r="WKJ198" s="381"/>
      <c r="WKK198" s="381"/>
      <c r="WKL198" s="381"/>
      <c r="WKM198" s="318"/>
      <c r="WKN198" s="318"/>
      <c r="WKO198" s="318"/>
      <c r="WKP198" s="381"/>
      <c r="WKQ198" s="318"/>
      <c r="WKR198" s="318"/>
      <c r="WKS198" s="318"/>
      <c r="WKT198" s="318"/>
      <c r="WKU198" s="381"/>
      <c r="WKV198" s="316"/>
      <c r="WKW198" s="316"/>
      <c r="WKX198" s="316"/>
      <c r="WKY198" s="317"/>
      <c r="WKZ198" s="381"/>
      <c r="WLA198" s="381"/>
      <c r="WLB198" s="381"/>
      <c r="WLC198" s="318"/>
      <c r="WLD198" s="318"/>
      <c r="WLE198" s="318"/>
      <c r="WLF198" s="381"/>
      <c r="WLG198" s="318"/>
      <c r="WLH198" s="318"/>
      <c r="WLI198" s="318"/>
      <c r="WLJ198" s="318"/>
      <c r="WLK198" s="381"/>
      <c r="WLL198" s="316"/>
      <c r="WLM198" s="316"/>
      <c r="WLN198" s="316"/>
      <c r="WLO198" s="317"/>
      <c r="WLP198" s="381"/>
      <c r="WLQ198" s="381"/>
      <c r="WLR198" s="381"/>
      <c r="WLS198" s="318"/>
      <c r="WLT198" s="318"/>
      <c r="WLU198" s="318"/>
      <c r="WLV198" s="381"/>
      <c r="WLW198" s="318"/>
      <c r="WLX198" s="318"/>
      <c r="WLY198" s="318"/>
      <c r="WLZ198" s="318"/>
      <c r="WMA198" s="381"/>
      <c r="WMB198" s="316"/>
      <c r="WMC198" s="316"/>
      <c r="WMD198" s="316"/>
      <c r="WME198" s="317"/>
      <c r="WMF198" s="381"/>
      <c r="WMG198" s="381"/>
      <c r="WMH198" s="381"/>
      <c r="WMI198" s="318"/>
      <c r="WMJ198" s="318"/>
      <c r="WMK198" s="318"/>
      <c r="WML198" s="381"/>
      <c r="WMM198" s="318"/>
      <c r="WMN198" s="318"/>
      <c r="WMO198" s="318"/>
      <c r="WMP198" s="318"/>
      <c r="WMQ198" s="381"/>
      <c r="WMR198" s="316"/>
      <c r="WMS198" s="316"/>
      <c r="WMT198" s="316"/>
      <c r="WMU198" s="317"/>
      <c r="WMV198" s="381"/>
      <c r="WMW198" s="381"/>
      <c r="WMX198" s="381"/>
      <c r="WMY198" s="318"/>
      <c r="WMZ198" s="318"/>
      <c r="WNA198" s="318"/>
      <c r="WNB198" s="381"/>
      <c r="WNC198" s="318"/>
      <c r="WND198" s="318"/>
      <c r="WNE198" s="318"/>
      <c r="WNF198" s="318"/>
      <c r="WNG198" s="381"/>
      <c r="WNH198" s="316"/>
      <c r="WNI198" s="316"/>
      <c r="WNJ198" s="316"/>
      <c r="WNK198" s="317"/>
      <c r="WNL198" s="381"/>
      <c r="WNM198" s="381"/>
      <c r="WNN198" s="381"/>
      <c r="WNO198" s="318"/>
      <c r="WNP198" s="318"/>
      <c r="WNQ198" s="318"/>
      <c r="WNR198" s="381"/>
      <c r="WNS198" s="318"/>
      <c r="WNT198" s="318"/>
      <c r="WNU198" s="318"/>
      <c r="WNV198" s="318"/>
      <c r="WNW198" s="381"/>
      <c r="WNX198" s="316"/>
      <c r="WNY198" s="316"/>
      <c r="WNZ198" s="316"/>
      <c r="WOA198" s="317"/>
      <c r="WOB198" s="381"/>
      <c r="WOC198" s="381"/>
      <c r="WOD198" s="381"/>
      <c r="WOE198" s="318"/>
      <c r="WOF198" s="318"/>
      <c r="WOG198" s="318"/>
      <c r="WOH198" s="381"/>
      <c r="WOI198" s="318"/>
      <c r="WOJ198" s="318"/>
      <c r="WOK198" s="318"/>
      <c r="WOL198" s="318"/>
      <c r="WOM198" s="381"/>
      <c r="WON198" s="316"/>
      <c r="WOO198" s="316"/>
      <c r="WOP198" s="316"/>
      <c r="WOQ198" s="317"/>
      <c r="WOR198" s="381"/>
      <c r="WOS198" s="381"/>
      <c r="WOT198" s="381"/>
      <c r="WOU198" s="318"/>
      <c r="WOV198" s="318"/>
      <c r="WOW198" s="318"/>
      <c r="WOX198" s="381"/>
      <c r="WOY198" s="318"/>
      <c r="WOZ198" s="318"/>
      <c r="WPA198" s="318"/>
      <c r="WPB198" s="318"/>
      <c r="WPC198" s="381"/>
      <c r="WPD198" s="316"/>
      <c r="WPE198" s="316"/>
      <c r="WPF198" s="316"/>
      <c r="WPG198" s="317"/>
      <c r="WPH198" s="381"/>
      <c r="WPI198" s="381"/>
      <c r="WPJ198" s="381"/>
      <c r="WPK198" s="318"/>
      <c r="WPL198" s="318"/>
      <c r="WPM198" s="318"/>
      <c r="WPN198" s="381"/>
      <c r="WPO198" s="318"/>
      <c r="WPP198" s="318"/>
      <c r="WPQ198" s="318"/>
      <c r="WPR198" s="318"/>
      <c r="WPS198" s="381"/>
      <c r="WPT198" s="316"/>
      <c r="WPU198" s="316"/>
      <c r="WPV198" s="316"/>
      <c r="WPW198" s="317"/>
      <c r="WPX198" s="381"/>
      <c r="WPY198" s="381"/>
      <c r="WPZ198" s="381"/>
      <c r="WQA198" s="318"/>
      <c r="WQB198" s="318"/>
      <c r="WQC198" s="318"/>
      <c r="WQD198" s="381"/>
      <c r="WQE198" s="318"/>
      <c r="WQF198" s="318"/>
      <c r="WQG198" s="318"/>
      <c r="WQH198" s="318"/>
      <c r="WQI198" s="381"/>
      <c r="WQJ198" s="316"/>
      <c r="WQK198" s="316"/>
      <c r="WQL198" s="316"/>
      <c r="WQM198" s="317"/>
      <c r="WQN198" s="381"/>
      <c r="WQO198" s="381"/>
      <c r="WQP198" s="381"/>
      <c r="WQQ198" s="318"/>
      <c r="WQR198" s="318"/>
      <c r="WQS198" s="318"/>
      <c r="WQT198" s="381"/>
      <c r="WQU198" s="318"/>
      <c r="WQV198" s="318"/>
      <c r="WQW198" s="318"/>
      <c r="WQX198" s="318"/>
      <c r="WQY198" s="381"/>
      <c r="WQZ198" s="316"/>
      <c r="WRA198" s="316"/>
      <c r="WRB198" s="316"/>
      <c r="WRC198" s="317"/>
      <c r="WRD198" s="381"/>
      <c r="WRE198" s="381"/>
      <c r="WRF198" s="381"/>
      <c r="WRG198" s="318"/>
      <c r="WRH198" s="318"/>
      <c r="WRI198" s="318"/>
      <c r="WRJ198" s="381"/>
      <c r="WRK198" s="318"/>
      <c r="WRL198" s="318"/>
      <c r="WRM198" s="318"/>
      <c r="WRN198" s="318"/>
      <c r="WRO198" s="381"/>
      <c r="WRP198" s="316"/>
      <c r="WRQ198" s="316"/>
      <c r="WRR198" s="316"/>
      <c r="WRS198" s="317"/>
      <c r="WRT198" s="381"/>
      <c r="WRU198" s="381"/>
      <c r="WRV198" s="381"/>
      <c r="WRW198" s="318"/>
      <c r="WRX198" s="318"/>
      <c r="WRY198" s="318"/>
      <c r="WRZ198" s="381"/>
      <c r="WSA198" s="318"/>
      <c r="WSB198" s="318"/>
      <c r="WSC198" s="318"/>
      <c r="WSD198" s="318"/>
      <c r="WSE198" s="381"/>
      <c r="WSF198" s="316"/>
      <c r="WSG198" s="316"/>
      <c r="WSH198" s="316"/>
      <c r="WSI198" s="317"/>
      <c r="WSJ198" s="381"/>
      <c r="WSK198" s="381"/>
      <c r="WSL198" s="381"/>
      <c r="WSM198" s="318"/>
      <c r="WSN198" s="318"/>
      <c r="WSO198" s="318"/>
      <c r="WSP198" s="381"/>
      <c r="WSQ198" s="318"/>
      <c r="WSR198" s="318"/>
      <c r="WSS198" s="318"/>
      <c r="WST198" s="318"/>
      <c r="WSU198" s="381"/>
      <c r="WSV198" s="316"/>
      <c r="WSW198" s="316"/>
      <c r="WSX198" s="316"/>
      <c r="WSY198" s="317"/>
      <c r="WSZ198" s="381"/>
      <c r="WTA198" s="381"/>
      <c r="WTB198" s="381"/>
      <c r="WTC198" s="318"/>
      <c r="WTD198" s="318"/>
      <c r="WTE198" s="318"/>
      <c r="WTF198" s="381"/>
      <c r="WTG198" s="318"/>
      <c r="WTH198" s="318"/>
      <c r="WTI198" s="318"/>
      <c r="WTJ198" s="318"/>
      <c r="WTK198" s="381"/>
      <c r="WTL198" s="316"/>
      <c r="WTM198" s="316"/>
      <c r="WTN198" s="316"/>
      <c r="WTO198" s="317"/>
      <c r="WTP198" s="381"/>
      <c r="WTQ198" s="381"/>
      <c r="WTR198" s="381"/>
      <c r="WTS198" s="318"/>
      <c r="WTT198" s="318"/>
      <c r="WTU198" s="318"/>
      <c r="WTV198" s="381"/>
      <c r="WTW198" s="318"/>
      <c r="WTX198" s="318"/>
      <c r="WTY198" s="318"/>
      <c r="WTZ198" s="318"/>
      <c r="WUA198" s="381"/>
      <c r="WUB198" s="316"/>
      <c r="WUC198" s="316"/>
      <c r="WUD198" s="316"/>
      <c r="WUE198" s="317"/>
      <c r="WUF198" s="381"/>
      <c r="WUG198" s="381"/>
      <c r="WUH198" s="381"/>
      <c r="WUI198" s="318"/>
      <c r="WUJ198" s="318"/>
      <c r="WUK198" s="318"/>
      <c r="WUL198" s="381"/>
      <c r="WUM198" s="318"/>
      <c r="WUN198" s="318"/>
      <c r="WUO198" s="318"/>
      <c r="WUP198" s="318"/>
      <c r="WUQ198" s="381"/>
      <c r="WUR198" s="316"/>
      <c r="WUS198" s="316"/>
      <c r="WUT198" s="316"/>
      <c r="WUU198" s="317"/>
      <c r="WUV198" s="381"/>
      <c r="WUW198" s="381"/>
      <c r="WUX198" s="381"/>
      <c r="WUY198" s="318"/>
      <c r="WUZ198" s="318"/>
      <c r="WVA198" s="318"/>
      <c r="WVB198" s="381"/>
      <c r="WVC198" s="318"/>
      <c r="WVD198" s="318"/>
      <c r="WVE198" s="318"/>
      <c r="WVF198" s="318"/>
      <c r="WVG198" s="381"/>
      <c r="WVH198" s="316"/>
      <c r="WVI198" s="316"/>
      <c r="WVJ198" s="316"/>
      <c r="WVK198" s="317"/>
      <c r="WVL198" s="381"/>
      <c r="WVM198" s="381"/>
      <c r="WVN198" s="381"/>
      <c r="WVO198" s="318"/>
      <c r="WVP198" s="318"/>
      <c r="WVQ198" s="318"/>
      <c r="WVR198" s="381"/>
      <c r="WVS198" s="318"/>
      <c r="WVT198" s="318"/>
      <c r="WVU198" s="318"/>
      <c r="WVV198" s="318"/>
      <c r="WVW198" s="381"/>
      <c r="WVX198" s="316"/>
      <c r="WVY198" s="316"/>
      <c r="WVZ198" s="316"/>
      <c r="WWA198" s="317"/>
      <c r="WWB198" s="381"/>
      <c r="WWC198" s="381"/>
      <c r="WWD198" s="381"/>
      <c r="WWE198" s="318"/>
      <c r="WWF198" s="318"/>
      <c r="WWG198" s="318"/>
      <c r="WWH198" s="381"/>
      <c r="WWI198" s="318"/>
      <c r="WWJ198" s="318"/>
      <c r="WWK198" s="318"/>
      <c r="WWL198" s="318"/>
      <c r="WWM198" s="381"/>
      <c r="WWN198" s="316"/>
      <c r="WWO198" s="316"/>
      <c r="WWP198" s="316"/>
      <c r="WWQ198" s="317"/>
      <c r="WWR198" s="381"/>
      <c r="WWS198" s="381"/>
      <c r="WWT198" s="381"/>
      <c r="WWU198" s="318"/>
      <c r="WWV198" s="318"/>
      <c r="WWW198" s="318"/>
      <c r="WWX198" s="381"/>
      <c r="WWY198" s="318"/>
      <c r="WWZ198" s="318"/>
      <c r="WXA198" s="318"/>
      <c r="WXB198" s="318"/>
      <c r="WXC198" s="381"/>
      <c r="WXD198" s="316"/>
      <c r="WXE198" s="316"/>
      <c r="WXF198" s="316"/>
      <c r="WXG198" s="317"/>
      <c r="WXH198" s="381"/>
      <c r="WXI198" s="381"/>
      <c r="WXJ198" s="381"/>
      <c r="WXK198" s="318"/>
      <c r="WXL198" s="318"/>
      <c r="WXM198" s="318"/>
      <c r="WXN198" s="381"/>
      <c r="WXO198" s="318"/>
      <c r="WXP198" s="318"/>
      <c r="WXQ198" s="318"/>
      <c r="WXR198" s="318"/>
      <c r="WXS198" s="381"/>
      <c r="WXT198" s="316"/>
      <c r="WXU198" s="316"/>
      <c r="WXV198" s="316"/>
      <c r="WXW198" s="317"/>
      <c r="WXX198" s="381"/>
      <c r="WXY198" s="381"/>
      <c r="WXZ198" s="381"/>
      <c r="WYA198" s="318"/>
      <c r="WYB198" s="318"/>
      <c r="WYC198" s="318"/>
      <c r="WYD198" s="381"/>
      <c r="WYE198" s="318"/>
      <c r="WYF198" s="318"/>
      <c r="WYG198" s="318"/>
      <c r="WYH198" s="318"/>
      <c r="WYI198" s="381"/>
      <c r="WYJ198" s="316"/>
      <c r="WYK198" s="316"/>
      <c r="WYL198" s="316"/>
      <c r="WYM198" s="317"/>
      <c r="WYN198" s="381"/>
      <c r="WYO198" s="381"/>
      <c r="WYP198" s="381"/>
      <c r="WYQ198" s="318"/>
      <c r="WYR198" s="318"/>
      <c r="WYS198" s="318"/>
      <c r="WYT198" s="381"/>
      <c r="WYU198" s="318"/>
      <c r="WYV198" s="318"/>
      <c r="WYW198" s="318"/>
      <c r="WYX198" s="318"/>
      <c r="WYY198" s="381"/>
      <c r="WYZ198" s="316"/>
      <c r="WZA198" s="316"/>
      <c r="WZB198" s="316"/>
      <c r="WZC198" s="317"/>
      <c r="WZD198" s="381"/>
      <c r="WZE198" s="381"/>
      <c r="WZF198" s="381"/>
      <c r="WZG198" s="318"/>
      <c r="WZH198" s="318"/>
      <c r="WZI198" s="318"/>
      <c r="WZJ198" s="381"/>
      <c r="WZK198" s="318"/>
      <c r="WZL198" s="318"/>
      <c r="WZM198" s="318"/>
      <c r="WZN198" s="318"/>
      <c r="WZO198" s="381"/>
      <c r="WZP198" s="316"/>
      <c r="WZQ198" s="316"/>
      <c r="WZR198" s="316"/>
      <c r="WZS198" s="317"/>
      <c r="WZT198" s="381"/>
      <c r="WZU198" s="381"/>
      <c r="WZV198" s="381"/>
      <c r="WZW198" s="318"/>
      <c r="WZX198" s="318"/>
      <c r="WZY198" s="318"/>
      <c r="WZZ198" s="381"/>
      <c r="XAA198" s="318"/>
      <c r="XAB198" s="318"/>
      <c r="XAC198" s="318"/>
      <c r="XAD198" s="318"/>
      <c r="XAE198" s="381"/>
      <c r="XAF198" s="316"/>
      <c r="XAG198" s="316"/>
      <c r="XAH198" s="316"/>
      <c r="XAI198" s="317"/>
      <c r="XAJ198" s="381"/>
      <c r="XAK198" s="381"/>
      <c r="XAL198" s="381"/>
      <c r="XAM198" s="318"/>
      <c r="XAN198" s="318"/>
      <c r="XAO198" s="318"/>
      <c r="XAP198" s="381"/>
      <c r="XAQ198" s="318"/>
      <c r="XAR198" s="318"/>
      <c r="XAS198" s="318"/>
      <c r="XAT198" s="318"/>
      <c r="XAU198" s="381"/>
      <c r="XAV198" s="316"/>
      <c r="XAW198" s="316"/>
      <c r="XAX198" s="316"/>
      <c r="XAY198" s="317"/>
      <c r="XAZ198" s="381"/>
      <c r="XBA198" s="381"/>
      <c r="XBB198" s="381"/>
      <c r="XBC198" s="318"/>
      <c r="XBD198" s="318"/>
      <c r="XBE198" s="318"/>
      <c r="XBF198" s="381"/>
      <c r="XBG198" s="318"/>
      <c r="XBH198" s="318"/>
      <c r="XBI198" s="318"/>
      <c r="XBJ198" s="318"/>
      <c r="XBK198" s="381"/>
      <c r="XBL198" s="316"/>
      <c r="XBM198" s="316"/>
      <c r="XBN198" s="316"/>
      <c r="XBO198" s="317"/>
      <c r="XBP198" s="381"/>
      <c r="XBQ198" s="381"/>
      <c r="XBR198" s="381"/>
      <c r="XBS198" s="318"/>
      <c r="XBT198" s="318"/>
      <c r="XBU198" s="318"/>
      <c r="XBV198" s="381"/>
      <c r="XBW198" s="318"/>
      <c r="XBX198" s="318"/>
      <c r="XBY198" s="318"/>
      <c r="XBZ198" s="318"/>
      <c r="XCA198" s="381"/>
      <c r="XCB198" s="316"/>
      <c r="XCC198" s="316"/>
      <c r="XCD198" s="316"/>
      <c r="XCE198" s="317"/>
      <c r="XCF198" s="381"/>
      <c r="XCG198" s="381"/>
      <c r="XCH198" s="381"/>
      <c r="XCI198" s="318"/>
      <c r="XCJ198" s="318"/>
      <c r="XCK198" s="318"/>
      <c r="XCL198" s="381"/>
      <c r="XCM198" s="318"/>
      <c r="XCN198" s="318"/>
      <c r="XCO198" s="318"/>
      <c r="XCP198" s="318"/>
      <c r="XCQ198" s="381"/>
      <c r="XCR198" s="316"/>
      <c r="XCS198" s="316"/>
      <c r="XCT198" s="316"/>
      <c r="XCU198" s="317"/>
      <c r="XCV198" s="381"/>
      <c r="XCW198" s="381"/>
      <c r="XCX198" s="381"/>
      <c r="XCY198" s="318"/>
      <c r="XCZ198" s="318"/>
      <c r="XDA198" s="318"/>
      <c r="XDB198" s="381"/>
      <c r="XDC198" s="318"/>
      <c r="XDD198" s="318"/>
      <c r="XDE198" s="318"/>
      <c r="XDF198" s="318"/>
      <c r="XDG198" s="381"/>
      <c r="XDH198" s="316"/>
      <c r="XDI198" s="316"/>
      <c r="XDJ198" s="316"/>
      <c r="XDK198" s="317"/>
      <c r="XDL198" s="381"/>
      <c r="XDM198" s="381"/>
      <c r="XDN198" s="381"/>
      <c r="XDO198" s="318"/>
      <c r="XDP198" s="318"/>
      <c r="XDQ198" s="318"/>
      <c r="XDR198" s="381"/>
      <c r="XDS198" s="318"/>
      <c r="XDT198" s="318"/>
      <c r="XDU198" s="318"/>
      <c r="XDV198" s="318"/>
      <c r="XDW198" s="381"/>
      <c r="XDX198" s="316"/>
      <c r="XDY198" s="316"/>
      <c r="XDZ198" s="316"/>
      <c r="XEA198" s="317"/>
      <c r="XEB198" s="381"/>
      <c r="XEC198" s="381"/>
      <c r="XED198" s="381"/>
      <c r="XEE198" s="318"/>
      <c r="XEF198" s="318"/>
      <c r="XEG198" s="318"/>
      <c r="XEH198" s="381"/>
      <c r="XEI198" s="318"/>
      <c r="XEJ198" s="318"/>
      <c r="XEK198" s="318"/>
      <c r="XEL198" s="318"/>
      <c r="XEM198" s="381"/>
      <c r="XEN198" s="316"/>
      <c r="XEO198" s="316"/>
      <c r="XEP198" s="316"/>
      <c r="XEQ198" s="317"/>
      <c r="XER198" s="381"/>
      <c r="XES198" s="381"/>
      <c r="XET198" s="381"/>
      <c r="XEU198" s="318"/>
      <c r="XEV198" s="318"/>
      <c r="XEW198" s="318"/>
      <c r="XEX198" s="381"/>
      <c r="XEY198" s="318"/>
      <c r="XEZ198" s="318"/>
      <c r="XFA198" s="318"/>
      <c r="XFB198" s="318"/>
      <c r="XFC198" s="381"/>
    </row>
    <row r="199" spans="1:16383" s="258" customFormat="1" ht="31.5" customHeight="1">
      <c r="A199" s="319" t="s">
        <v>470</v>
      </c>
      <c r="B199" s="319" t="s">
        <v>471</v>
      </c>
      <c r="C199" s="319" t="s">
        <v>206</v>
      </c>
      <c r="D199" s="333" t="s">
        <v>619</v>
      </c>
      <c r="E199" s="321">
        <v>29292300</v>
      </c>
      <c r="F199" s="321">
        <f t="shared" si="68"/>
        <v>29292300</v>
      </c>
      <c r="G199" s="321">
        <v>5342200</v>
      </c>
      <c r="H199" s="321">
        <v>34400</v>
      </c>
      <c r="I199" s="321">
        <v>0</v>
      </c>
      <c r="J199" s="321">
        <v>0</v>
      </c>
      <c r="K199" s="321">
        <v>0</v>
      </c>
      <c r="L199" s="321">
        <f t="shared" si="58"/>
        <v>0</v>
      </c>
      <c r="M199" s="321">
        <v>0</v>
      </c>
      <c r="N199" s="321">
        <v>0</v>
      </c>
      <c r="O199" s="321">
        <v>0</v>
      </c>
      <c r="P199" s="321">
        <f t="shared" si="56"/>
        <v>29292300</v>
      </c>
      <c r="Q199" s="373"/>
      <c r="R199" s="373"/>
      <c r="S199" s="320"/>
      <c r="T199" s="374"/>
      <c r="U199" s="374"/>
      <c r="V199" s="375"/>
      <c r="W199" s="321"/>
      <c r="X199" s="321"/>
      <c r="Y199" s="321"/>
      <c r="Z199" s="376"/>
      <c r="AA199" s="321"/>
      <c r="AB199" s="321"/>
      <c r="AC199" s="321"/>
      <c r="AD199" s="321"/>
      <c r="AE199" s="376"/>
      <c r="AF199" s="319"/>
      <c r="AG199" s="319"/>
      <c r="AH199" s="319"/>
      <c r="AI199" s="333"/>
      <c r="AJ199" s="376"/>
      <c r="AK199" s="376"/>
      <c r="AL199" s="376"/>
      <c r="AM199" s="321"/>
      <c r="AN199" s="321"/>
      <c r="AO199" s="321"/>
      <c r="AP199" s="376"/>
      <c r="AQ199" s="321"/>
      <c r="AR199" s="321"/>
      <c r="AS199" s="321"/>
      <c r="AT199" s="321"/>
      <c r="AU199" s="376"/>
      <c r="AV199" s="319"/>
      <c r="AW199" s="319"/>
      <c r="AX199" s="319"/>
      <c r="AY199" s="333"/>
      <c r="AZ199" s="376"/>
      <c r="BA199" s="376"/>
      <c r="BB199" s="376"/>
      <c r="BC199" s="321"/>
      <c r="BD199" s="321"/>
      <c r="BE199" s="321"/>
      <c r="BF199" s="376"/>
      <c r="BG199" s="321"/>
      <c r="BH199" s="321"/>
      <c r="BI199" s="321"/>
      <c r="BJ199" s="321"/>
      <c r="BK199" s="376"/>
      <c r="BL199" s="319"/>
      <c r="BM199" s="319"/>
      <c r="BN199" s="319"/>
      <c r="BO199" s="333"/>
      <c r="BP199" s="376"/>
      <c r="BQ199" s="376"/>
      <c r="BR199" s="376"/>
      <c r="BS199" s="321"/>
      <c r="BT199" s="321"/>
      <c r="BU199" s="321"/>
      <c r="BV199" s="376"/>
      <c r="BW199" s="321"/>
      <c r="BX199" s="321"/>
      <c r="BY199" s="321"/>
      <c r="BZ199" s="321"/>
      <c r="CA199" s="376"/>
      <c r="CB199" s="319"/>
      <c r="CC199" s="319"/>
      <c r="CD199" s="319"/>
      <c r="CE199" s="333"/>
      <c r="CF199" s="376"/>
      <c r="CG199" s="376"/>
      <c r="CH199" s="376"/>
      <c r="CI199" s="321"/>
      <c r="CJ199" s="321"/>
      <c r="CK199" s="321"/>
      <c r="CL199" s="376"/>
      <c r="CM199" s="321"/>
      <c r="CN199" s="321"/>
      <c r="CO199" s="321"/>
      <c r="CP199" s="321"/>
      <c r="CQ199" s="376"/>
      <c r="CR199" s="319"/>
      <c r="CS199" s="319"/>
      <c r="CT199" s="319"/>
      <c r="CU199" s="333"/>
      <c r="CV199" s="376"/>
      <c r="CW199" s="376"/>
      <c r="CX199" s="376"/>
      <c r="CY199" s="321"/>
      <c r="CZ199" s="321"/>
      <c r="DA199" s="321"/>
      <c r="DB199" s="376"/>
      <c r="DC199" s="321"/>
      <c r="DD199" s="321"/>
      <c r="DE199" s="321"/>
      <c r="DF199" s="321"/>
      <c r="DG199" s="376"/>
      <c r="DH199" s="319"/>
      <c r="DI199" s="319"/>
      <c r="DJ199" s="319"/>
      <c r="DK199" s="333"/>
      <c r="DL199" s="376"/>
      <c r="DM199" s="376"/>
      <c r="DN199" s="376"/>
      <c r="DO199" s="321"/>
      <c r="DP199" s="321"/>
      <c r="DQ199" s="321"/>
      <c r="DR199" s="376"/>
      <c r="DS199" s="321"/>
      <c r="DT199" s="321"/>
      <c r="DU199" s="321"/>
      <c r="DV199" s="321"/>
      <c r="DW199" s="376"/>
      <c r="DX199" s="319"/>
      <c r="DY199" s="319"/>
      <c r="DZ199" s="319"/>
      <c r="EA199" s="333"/>
      <c r="EB199" s="376"/>
      <c r="EC199" s="376"/>
      <c r="ED199" s="376"/>
      <c r="EE199" s="321"/>
      <c r="EF199" s="321"/>
      <c r="EG199" s="321"/>
      <c r="EH199" s="376"/>
      <c r="EI199" s="321"/>
      <c r="EJ199" s="321"/>
      <c r="EK199" s="321"/>
      <c r="EL199" s="321"/>
      <c r="EM199" s="376"/>
      <c r="EN199" s="319"/>
      <c r="EO199" s="319"/>
      <c r="EP199" s="319"/>
      <c r="EQ199" s="333"/>
      <c r="ER199" s="376"/>
      <c r="ES199" s="376"/>
      <c r="ET199" s="376"/>
      <c r="EU199" s="321"/>
      <c r="EV199" s="321"/>
      <c r="EW199" s="321"/>
      <c r="EX199" s="376"/>
      <c r="EY199" s="321"/>
      <c r="EZ199" s="321"/>
      <c r="FA199" s="321"/>
      <c r="FB199" s="321"/>
      <c r="FC199" s="376"/>
      <c r="FD199" s="319"/>
      <c r="FE199" s="319"/>
      <c r="FF199" s="319"/>
      <c r="FG199" s="333"/>
      <c r="FH199" s="376"/>
      <c r="FI199" s="376"/>
      <c r="FJ199" s="376"/>
      <c r="FK199" s="321"/>
      <c r="FL199" s="321"/>
      <c r="FM199" s="321"/>
      <c r="FN199" s="376"/>
      <c r="FO199" s="321"/>
      <c r="FP199" s="321"/>
      <c r="FQ199" s="321"/>
      <c r="FR199" s="321"/>
      <c r="FS199" s="376"/>
      <c r="FT199" s="319"/>
      <c r="FU199" s="319"/>
      <c r="FV199" s="319"/>
      <c r="FW199" s="333"/>
      <c r="FX199" s="376"/>
      <c r="FY199" s="376"/>
      <c r="FZ199" s="376"/>
      <c r="GA199" s="321"/>
      <c r="GB199" s="321"/>
      <c r="GC199" s="321"/>
      <c r="GD199" s="376"/>
      <c r="GE199" s="321"/>
      <c r="GF199" s="321"/>
      <c r="GG199" s="321"/>
      <c r="GH199" s="321"/>
      <c r="GI199" s="376"/>
      <c r="GJ199" s="319"/>
      <c r="GK199" s="319"/>
      <c r="GL199" s="319"/>
      <c r="GM199" s="333"/>
      <c r="GN199" s="376"/>
      <c r="GO199" s="376"/>
      <c r="GP199" s="376"/>
      <c r="GQ199" s="321"/>
      <c r="GR199" s="321"/>
      <c r="GS199" s="321"/>
      <c r="GT199" s="376"/>
      <c r="GU199" s="321"/>
      <c r="GV199" s="321"/>
      <c r="GW199" s="321"/>
      <c r="GX199" s="321"/>
      <c r="GY199" s="376"/>
      <c r="GZ199" s="319"/>
      <c r="HA199" s="319"/>
      <c r="HB199" s="319"/>
      <c r="HC199" s="333"/>
      <c r="HD199" s="376"/>
      <c r="HE199" s="376"/>
      <c r="HF199" s="376"/>
      <c r="HG199" s="321"/>
      <c r="HH199" s="321"/>
      <c r="HI199" s="321"/>
      <c r="HJ199" s="376"/>
      <c r="HK199" s="321"/>
      <c r="HL199" s="321"/>
      <c r="HM199" s="321"/>
      <c r="HN199" s="321"/>
      <c r="HO199" s="376"/>
      <c r="HP199" s="319"/>
      <c r="HQ199" s="319"/>
      <c r="HR199" s="319"/>
      <c r="HS199" s="333"/>
      <c r="HT199" s="376"/>
      <c r="HU199" s="376"/>
      <c r="HV199" s="376"/>
      <c r="HW199" s="321"/>
      <c r="HX199" s="321"/>
      <c r="HY199" s="321"/>
      <c r="HZ199" s="376"/>
      <c r="IA199" s="321"/>
      <c r="IB199" s="321"/>
      <c r="IC199" s="321"/>
      <c r="ID199" s="321"/>
      <c r="IE199" s="376"/>
      <c r="IF199" s="319"/>
      <c r="IG199" s="319"/>
      <c r="IH199" s="319"/>
      <c r="II199" s="333"/>
      <c r="IJ199" s="376"/>
      <c r="IK199" s="376"/>
      <c r="IL199" s="376"/>
      <c r="IM199" s="321"/>
      <c r="IN199" s="321"/>
      <c r="IO199" s="321"/>
      <c r="IP199" s="376"/>
      <c r="IQ199" s="321"/>
      <c r="IR199" s="321"/>
      <c r="IS199" s="321"/>
      <c r="IT199" s="321"/>
      <c r="IU199" s="376"/>
      <c r="IV199" s="319"/>
      <c r="IW199" s="319"/>
      <c r="IX199" s="319"/>
      <c r="IY199" s="333"/>
      <c r="IZ199" s="376"/>
      <c r="JA199" s="376"/>
      <c r="JB199" s="376"/>
      <c r="JC199" s="321"/>
      <c r="JD199" s="321"/>
      <c r="JE199" s="321"/>
      <c r="JF199" s="376"/>
      <c r="JG199" s="321"/>
      <c r="JH199" s="321"/>
      <c r="JI199" s="321"/>
      <c r="JJ199" s="321"/>
      <c r="JK199" s="376"/>
      <c r="JL199" s="319"/>
      <c r="JM199" s="319"/>
      <c r="JN199" s="319"/>
      <c r="JO199" s="333"/>
      <c r="JP199" s="376"/>
      <c r="JQ199" s="376"/>
      <c r="JR199" s="376"/>
      <c r="JS199" s="321"/>
      <c r="JT199" s="321"/>
      <c r="JU199" s="321"/>
      <c r="JV199" s="376"/>
      <c r="JW199" s="321"/>
      <c r="JX199" s="321"/>
      <c r="JY199" s="321"/>
      <c r="JZ199" s="321"/>
      <c r="KA199" s="376"/>
      <c r="KB199" s="319"/>
      <c r="KC199" s="319"/>
      <c r="KD199" s="319"/>
      <c r="KE199" s="333"/>
      <c r="KF199" s="376"/>
      <c r="KG199" s="376"/>
      <c r="KH199" s="376"/>
      <c r="KI199" s="321"/>
      <c r="KJ199" s="321"/>
      <c r="KK199" s="321"/>
      <c r="KL199" s="376"/>
      <c r="KM199" s="321"/>
      <c r="KN199" s="321"/>
      <c r="KO199" s="321"/>
      <c r="KP199" s="321"/>
      <c r="KQ199" s="376"/>
      <c r="KR199" s="319"/>
      <c r="KS199" s="319"/>
      <c r="KT199" s="319"/>
      <c r="KU199" s="333"/>
      <c r="KV199" s="376"/>
      <c r="KW199" s="376"/>
      <c r="KX199" s="376"/>
      <c r="KY199" s="321"/>
      <c r="KZ199" s="321"/>
      <c r="LA199" s="321"/>
      <c r="LB199" s="376"/>
      <c r="LC199" s="321"/>
      <c r="LD199" s="321"/>
      <c r="LE199" s="321"/>
      <c r="LF199" s="321"/>
      <c r="LG199" s="376"/>
      <c r="LH199" s="319"/>
      <c r="LI199" s="319"/>
      <c r="LJ199" s="319"/>
      <c r="LK199" s="333"/>
      <c r="LL199" s="376"/>
      <c r="LM199" s="376"/>
      <c r="LN199" s="376"/>
      <c r="LO199" s="321"/>
      <c r="LP199" s="321"/>
      <c r="LQ199" s="321"/>
      <c r="LR199" s="376"/>
      <c r="LS199" s="321"/>
      <c r="LT199" s="321"/>
      <c r="LU199" s="321"/>
      <c r="LV199" s="321"/>
      <c r="LW199" s="376"/>
      <c r="LX199" s="319"/>
      <c r="LY199" s="319"/>
      <c r="LZ199" s="319"/>
      <c r="MA199" s="333"/>
      <c r="MB199" s="376"/>
      <c r="MC199" s="376"/>
      <c r="MD199" s="376"/>
      <c r="ME199" s="321"/>
      <c r="MF199" s="321"/>
      <c r="MG199" s="321"/>
      <c r="MH199" s="376"/>
      <c r="MI199" s="321"/>
      <c r="MJ199" s="321"/>
      <c r="MK199" s="321"/>
      <c r="ML199" s="321"/>
      <c r="MM199" s="376"/>
      <c r="MN199" s="319"/>
      <c r="MO199" s="319"/>
      <c r="MP199" s="319"/>
      <c r="MQ199" s="333"/>
      <c r="MR199" s="376"/>
      <c r="MS199" s="376"/>
      <c r="MT199" s="376"/>
      <c r="MU199" s="321"/>
      <c r="MV199" s="321"/>
      <c r="MW199" s="321"/>
      <c r="MX199" s="376"/>
      <c r="MY199" s="321"/>
      <c r="MZ199" s="321"/>
      <c r="NA199" s="321"/>
      <c r="NB199" s="321"/>
      <c r="NC199" s="376"/>
      <c r="ND199" s="319"/>
      <c r="NE199" s="319"/>
      <c r="NF199" s="319"/>
      <c r="NG199" s="333"/>
      <c r="NH199" s="376"/>
      <c r="NI199" s="376"/>
      <c r="NJ199" s="376"/>
      <c r="NK199" s="321"/>
      <c r="NL199" s="321"/>
      <c r="NM199" s="321"/>
      <c r="NN199" s="376"/>
      <c r="NO199" s="321"/>
      <c r="NP199" s="321"/>
      <c r="NQ199" s="321"/>
      <c r="NR199" s="321"/>
      <c r="NS199" s="376"/>
      <c r="NT199" s="319"/>
      <c r="NU199" s="319"/>
      <c r="NV199" s="319"/>
      <c r="NW199" s="333"/>
      <c r="NX199" s="376"/>
      <c r="NY199" s="376"/>
      <c r="NZ199" s="376"/>
      <c r="OA199" s="321"/>
      <c r="OB199" s="321"/>
      <c r="OC199" s="321"/>
      <c r="OD199" s="376"/>
      <c r="OE199" s="321"/>
      <c r="OF199" s="321"/>
      <c r="OG199" s="321"/>
      <c r="OH199" s="321"/>
      <c r="OI199" s="376"/>
      <c r="OJ199" s="319"/>
      <c r="OK199" s="319"/>
      <c r="OL199" s="319"/>
      <c r="OM199" s="333"/>
      <c r="ON199" s="376"/>
      <c r="OO199" s="376"/>
      <c r="OP199" s="376"/>
      <c r="OQ199" s="321"/>
      <c r="OR199" s="321"/>
      <c r="OS199" s="321"/>
      <c r="OT199" s="376"/>
      <c r="OU199" s="321"/>
      <c r="OV199" s="321"/>
      <c r="OW199" s="321"/>
      <c r="OX199" s="321"/>
      <c r="OY199" s="376"/>
      <c r="OZ199" s="319"/>
      <c r="PA199" s="319"/>
      <c r="PB199" s="319"/>
      <c r="PC199" s="333"/>
      <c r="PD199" s="376"/>
      <c r="PE199" s="376"/>
      <c r="PF199" s="376"/>
      <c r="PG199" s="321"/>
      <c r="PH199" s="321"/>
      <c r="PI199" s="321"/>
      <c r="PJ199" s="376"/>
      <c r="PK199" s="321"/>
      <c r="PL199" s="321"/>
      <c r="PM199" s="321"/>
      <c r="PN199" s="321"/>
      <c r="PO199" s="376"/>
      <c r="PP199" s="319"/>
      <c r="PQ199" s="319"/>
      <c r="PR199" s="319"/>
      <c r="PS199" s="333"/>
      <c r="PT199" s="376"/>
      <c r="PU199" s="376"/>
      <c r="PV199" s="376"/>
      <c r="PW199" s="321"/>
      <c r="PX199" s="321"/>
      <c r="PY199" s="321"/>
      <c r="PZ199" s="376"/>
      <c r="QA199" s="321"/>
      <c r="QB199" s="321"/>
      <c r="QC199" s="321"/>
      <c r="QD199" s="321"/>
      <c r="QE199" s="376"/>
      <c r="QF199" s="319"/>
      <c r="QG199" s="319"/>
      <c r="QH199" s="319"/>
      <c r="QI199" s="333"/>
      <c r="QJ199" s="376"/>
      <c r="QK199" s="376"/>
      <c r="QL199" s="376"/>
      <c r="QM199" s="321"/>
      <c r="QN199" s="321"/>
      <c r="QO199" s="321"/>
      <c r="QP199" s="376"/>
      <c r="QQ199" s="321"/>
      <c r="QR199" s="321"/>
      <c r="QS199" s="321"/>
      <c r="QT199" s="321"/>
      <c r="QU199" s="376"/>
      <c r="QV199" s="319"/>
      <c r="QW199" s="319"/>
      <c r="QX199" s="319"/>
      <c r="QY199" s="333"/>
      <c r="QZ199" s="376"/>
      <c r="RA199" s="376"/>
      <c r="RB199" s="376"/>
      <c r="RC199" s="321"/>
      <c r="RD199" s="321"/>
      <c r="RE199" s="321"/>
      <c r="RF199" s="376"/>
      <c r="RG199" s="321"/>
      <c r="RH199" s="321"/>
      <c r="RI199" s="321"/>
      <c r="RJ199" s="321"/>
      <c r="RK199" s="376"/>
      <c r="RL199" s="319"/>
      <c r="RM199" s="319"/>
      <c r="RN199" s="319"/>
      <c r="RO199" s="333"/>
      <c r="RP199" s="376"/>
      <c r="RQ199" s="376"/>
      <c r="RR199" s="376"/>
      <c r="RS199" s="321"/>
      <c r="RT199" s="321"/>
      <c r="RU199" s="321"/>
      <c r="RV199" s="376"/>
      <c r="RW199" s="321"/>
      <c r="RX199" s="321"/>
      <c r="RY199" s="321"/>
      <c r="RZ199" s="321"/>
      <c r="SA199" s="376"/>
      <c r="SB199" s="319"/>
      <c r="SC199" s="319"/>
      <c r="SD199" s="319"/>
      <c r="SE199" s="333"/>
      <c r="SF199" s="376"/>
      <c r="SG199" s="376"/>
      <c r="SH199" s="376"/>
      <c r="SI199" s="321"/>
      <c r="SJ199" s="321"/>
      <c r="SK199" s="321"/>
      <c r="SL199" s="376"/>
      <c r="SM199" s="321"/>
      <c r="SN199" s="321"/>
      <c r="SO199" s="321"/>
      <c r="SP199" s="321"/>
      <c r="SQ199" s="376"/>
      <c r="SR199" s="319"/>
      <c r="SS199" s="319"/>
      <c r="ST199" s="319"/>
      <c r="SU199" s="333"/>
      <c r="SV199" s="376"/>
      <c r="SW199" s="376"/>
      <c r="SX199" s="376"/>
      <c r="SY199" s="321"/>
      <c r="SZ199" s="321"/>
      <c r="TA199" s="321"/>
      <c r="TB199" s="376"/>
      <c r="TC199" s="321"/>
      <c r="TD199" s="321"/>
      <c r="TE199" s="321"/>
      <c r="TF199" s="321"/>
      <c r="TG199" s="376"/>
      <c r="TH199" s="319"/>
      <c r="TI199" s="319"/>
      <c r="TJ199" s="319"/>
      <c r="TK199" s="333"/>
      <c r="TL199" s="376"/>
      <c r="TM199" s="376"/>
      <c r="TN199" s="376"/>
      <c r="TO199" s="321"/>
      <c r="TP199" s="321"/>
      <c r="TQ199" s="321"/>
      <c r="TR199" s="376"/>
      <c r="TS199" s="321"/>
      <c r="TT199" s="321"/>
      <c r="TU199" s="321"/>
      <c r="TV199" s="321"/>
      <c r="TW199" s="376"/>
      <c r="TX199" s="319"/>
      <c r="TY199" s="319"/>
      <c r="TZ199" s="319"/>
      <c r="UA199" s="333"/>
      <c r="UB199" s="376"/>
      <c r="UC199" s="376"/>
      <c r="UD199" s="376"/>
      <c r="UE199" s="321"/>
      <c r="UF199" s="321"/>
      <c r="UG199" s="321"/>
      <c r="UH199" s="376"/>
      <c r="UI199" s="321"/>
      <c r="UJ199" s="321"/>
      <c r="UK199" s="321"/>
      <c r="UL199" s="321"/>
      <c r="UM199" s="376"/>
      <c r="UN199" s="319"/>
      <c r="UO199" s="319"/>
      <c r="UP199" s="319"/>
      <c r="UQ199" s="333"/>
      <c r="UR199" s="376"/>
      <c r="US199" s="376"/>
      <c r="UT199" s="376"/>
      <c r="UU199" s="321"/>
      <c r="UV199" s="321"/>
      <c r="UW199" s="321"/>
      <c r="UX199" s="376"/>
      <c r="UY199" s="321"/>
      <c r="UZ199" s="321"/>
      <c r="VA199" s="321"/>
      <c r="VB199" s="321"/>
      <c r="VC199" s="376"/>
      <c r="VD199" s="319"/>
      <c r="VE199" s="319"/>
      <c r="VF199" s="319"/>
      <c r="VG199" s="333"/>
      <c r="VH199" s="376"/>
      <c r="VI199" s="376"/>
      <c r="VJ199" s="376"/>
      <c r="VK199" s="321"/>
      <c r="VL199" s="321"/>
      <c r="VM199" s="321"/>
      <c r="VN199" s="376"/>
      <c r="VO199" s="321"/>
      <c r="VP199" s="321"/>
      <c r="VQ199" s="321"/>
      <c r="VR199" s="321"/>
      <c r="VS199" s="376"/>
      <c r="VT199" s="319"/>
      <c r="VU199" s="319"/>
      <c r="VV199" s="319"/>
      <c r="VW199" s="333"/>
      <c r="VX199" s="376"/>
      <c r="VY199" s="376"/>
      <c r="VZ199" s="376"/>
      <c r="WA199" s="321"/>
      <c r="WB199" s="321"/>
      <c r="WC199" s="321"/>
      <c r="WD199" s="376"/>
      <c r="WE199" s="321"/>
      <c r="WF199" s="321"/>
      <c r="WG199" s="321"/>
      <c r="WH199" s="321"/>
      <c r="WI199" s="376"/>
      <c r="WJ199" s="319"/>
      <c r="WK199" s="319"/>
      <c r="WL199" s="319"/>
      <c r="WM199" s="333"/>
      <c r="WN199" s="376"/>
      <c r="WO199" s="376"/>
      <c r="WP199" s="376"/>
      <c r="WQ199" s="321"/>
      <c r="WR199" s="321"/>
      <c r="WS199" s="321"/>
      <c r="WT199" s="376"/>
      <c r="WU199" s="321"/>
      <c r="WV199" s="321"/>
      <c r="WW199" s="321"/>
      <c r="WX199" s="321"/>
      <c r="WY199" s="376"/>
      <c r="WZ199" s="319"/>
      <c r="XA199" s="319"/>
      <c r="XB199" s="319"/>
      <c r="XC199" s="333"/>
      <c r="XD199" s="376"/>
      <c r="XE199" s="376"/>
      <c r="XF199" s="376"/>
      <c r="XG199" s="321"/>
      <c r="XH199" s="321"/>
      <c r="XI199" s="321"/>
      <c r="XJ199" s="376"/>
      <c r="XK199" s="321"/>
      <c r="XL199" s="321"/>
      <c r="XM199" s="321"/>
      <c r="XN199" s="321"/>
      <c r="XO199" s="376"/>
      <c r="XP199" s="319"/>
      <c r="XQ199" s="319"/>
      <c r="XR199" s="319"/>
      <c r="XS199" s="333"/>
      <c r="XT199" s="376"/>
      <c r="XU199" s="376"/>
      <c r="XV199" s="376"/>
      <c r="XW199" s="321"/>
      <c r="XX199" s="321"/>
      <c r="XY199" s="321"/>
      <c r="XZ199" s="376"/>
      <c r="YA199" s="321"/>
      <c r="YB199" s="321"/>
      <c r="YC199" s="321"/>
      <c r="YD199" s="321"/>
      <c r="YE199" s="376"/>
      <c r="YF199" s="319"/>
      <c r="YG199" s="319"/>
      <c r="YH199" s="319"/>
      <c r="YI199" s="333"/>
      <c r="YJ199" s="376"/>
      <c r="YK199" s="376"/>
      <c r="YL199" s="376"/>
      <c r="YM199" s="321"/>
      <c r="YN199" s="321"/>
      <c r="YO199" s="321"/>
      <c r="YP199" s="376"/>
      <c r="YQ199" s="321"/>
      <c r="YR199" s="321"/>
      <c r="YS199" s="321"/>
      <c r="YT199" s="321"/>
      <c r="YU199" s="376"/>
      <c r="YV199" s="319"/>
      <c r="YW199" s="319"/>
      <c r="YX199" s="319"/>
      <c r="YY199" s="333"/>
      <c r="YZ199" s="376"/>
      <c r="ZA199" s="376"/>
      <c r="ZB199" s="376"/>
      <c r="ZC199" s="321"/>
      <c r="ZD199" s="321"/>
      <c r="ZE199" s="321"/>
      <c r="ZF199" s="376"/>
      <c r="ZG199" s="321"/>
      <c r="ZH199" s="321"/>
      <c r="ZI199" s="321"/>
      <c r="ZJ199" s="321"/>
      <c r="ZK199" s="376"/>
      <c r="ZL199" s="319"/>
      <c r="ZM199" s="319"/>
      <c r="ZN199" s="319"/>
      <c r="ZO199" s="333"/>
      <c r="ZP199" s="376"/>
      <c r="ZQ199" s="376"/>
      <c r="ZR199" s="376"/>
      <c r="ZS199" s="321"/>
      <c r="ZT199" s="321"/>
      <c r="ZU199" s="321"/>
      <c r="ZV199" s="376"/>
      <c r="ZW199" s="321"/>
      <c r="ZX199" s="321"/>
      <c r="ZY199" s="321"/>
      <c r="ZZ199" s="321"/>
      <c r="AAA199" s="376"/>
      <c r="AAB199" s="319"/>
      <c r="AAC199" s="319"/>
      <c r="AAD199" s="319"/>
      <c r="AAE199" s="333"/>
      <c r="AAF199" s="376"/>
      <c r="AAG199" s="376"/>
      <c r="AAH199" s="376"/>
      <c r="AAI199" s="321"/>
      <c r="AAJ199" s="321"/>
      <c r="AAK199" s="321"/>
      <c r="AAL199" s="376"/>
      <c r="AAM199" s="321"/>
      <c r="AAN199" s="321"/>
      <c r="AAO199" s="321"/>
      <c r="AAP199" s="321"/>
      <c r="AAQ199" s="376"/>
      <c r="AAR199" s="319"/>
      <c r="AAS199" s="319"/>
      <c r="AAT199" s="319"/>
      <c r="AAU199" s="333"/>
      <c r="AAV199" s="376"/>
      <c r="AAW199" s="376"/>
      <c r="AAX199" s="376"/>
      <c r="AAY199" s="321"/>
      <c r="AAZ199" s="321"/>
      <c r="ABA199" s="321"/>
      <c r="ABB199" s="376"/>
      <c r="ABC199" s="321"/>
      <c r="ABD199" s="321"/>
      <c r="ABE199" s="321"/>
      <c r="ABF199" s="321"/>
      <c r="ABG199" s="376"/>
      <c r="ABH199" s="319"/>
      <c r="ABI199" s="319"/>
      <c r="ABJ199" s="319"/>
      <c r="ABK199" s="333"/>
      <c r="ABL199" s="376"/>
      <c r="ABM199" s="376"/>
      <c r="ABN199" s="376"/>
      <c r="ABO199" s="321"/>
      <c r="ABP199" s="321"/>
      <c r="ABQ199" s="321"/>
      <c r="ABR199" s="376"/>
      <c r="ABS199" s="321"/>
      <c r="ABT199" s="321"/>
      <c r="ABU199" s="321"/>
      <c r="ABV199" s="321"/>
      <c r="ABW199" s="376"/>
      <c r="ABX199" s="319"/>
      <c r="ABY199" s="319"/>
      <c r="ABZ199" s="319"/>
      <c r="ACA199" s="333"/>
      <c r="ACB199" s="376"/>
      <c r="ACC199" s="376"/>
      <c r="ACD199" s="376"/>
      <c r="ACE199" s="321"/>
      <c r="ACF199" s="321"/>
      <c r="ACG199" s="321"/>
      <c r="ACH199" s="376"/>
      <c r="ACI199" s="321"/>
      <c r="ACJ199" s="321"/>
      <c r="ACK199" s="321"/>
      <c r="ACL199" s="321"/>
      <c r="ACM199" s="376"/>
      <c r="ACN199" s="319"/>
      <c r="ACO199" s="319"/>
      <c r="ACP199" s="319"/>
      <c r="ACQ199" s="333"/>
      <c r="ACR199" s="376"/>
      <c r="ACS199" s="376"/>
      <c r="ACT199" s="376"/>
      <c r="ACU199" s="321"/>
      <c r="ACV199" s="321"/>
      <c r="ACW199" s="321"/>
      <c r="ACX199" s="376"/>
      <c r="ACY199" s="321"/>
      <c r="ACZ199" s="321"/>
      <c r="ADA199" s="321"/>
      <c r="ADB199" s="321"/>
      <c r="ADC199" s="376"/>
      <c r="ADD199" s="319"/>
      <c r="ADE199" s="319"/>
      <c r="ADF199" s="319"/>
      <c r="ADG199" s="333"/>
      <c r="ADH199" s="376"/>
      <c r="ADI199" s="376"/>
      <c r="ADJ199" s="376"/>
      <c r="ADK199" s="321"/>
      <c r="ADL199" s="321"/>
      <c r="ADM199" s="321"/>
      <c r="ADN199" s="376"/>
      <c r="ADO199" s="321"/>
      <c r="ADP199" s="321"/>
      <c r="ADQ199" s="321"/>
      <c r="ADR199" s="321"/>
      <c r="ADS199" s="376"/>
      <c r="ADT199" s="319"/>
      <c r="ADU199" s="319"/>
      <c r="ADV199" s="319"/>
      <c r="ADW199" s="333"/>
      <c r="ADX199" s="376"/>
      <c r="ADY199" s="376"/>
      <c r="ADZ199" s="376"/>
      <c r="AEA199" s="321"/>
      <c r="AEB199" s="321"/>
      <c r="AEC199" s="321"/>
      <c r="AED199" s="376"/>
      <c r="AEE199" s="321"/>
      <c r="AEF199" s="321"/>
      <c r="AEG199" s="321"/>
      <c r="AEH199" s="321"/>
      <c r="AEI199" s="376"/>
      <c r="AEJ199" s="319"/>
      <c r="AEK199" s="319"/>
      <c r="AEL199" s="319"/>
      <c r="AEM199" s="333"/>
      <c r="AEN199" s="376"/>
      <c r="AEO199" s="376"/>
      <c r="AEP199" s="376"/>
      <c r="AEQ199" s="321"/>
      <c r="AER199" s="321"/>
      <c r="AES199" s="321"/>
      <c r="AET199" s="376"/>
      <c r="AEU199" s="321"/>
      <c r="AEV199" s="321"/>
      <c r="AEW199" s="321"/>
      <c r="AEX199" s="321"/>
      <c r="AEY199" s="376"/>
      <c r="AEZ199" s="319"/>
      <c r="AFA199" s="319"/>
      <c r="AFB199" s="319"/>
      <c r="AFC199" s="333"/>
      <c r="AFD199" s="376"/>
      <c r="AFE199" s="376"/>
      <c r="AFF199" s="376"/>
      <c r="AFG199" s="321"/>
      <c r="AFH199" s="321"/>
      <c r="AFI199" s="321"/>
      <c r="AFJ199" s="376"/>
      <c r="AFK199" s="321"/>
      <c r="AFL199" s="321"/>
      <c r="AFM199" s="321"/>
      <c r="AFN199" s="321"/>
      <c r="AFO199" s="376"/>
      <c r="AFP199" s="319"/>
      <c r="AFQ199" s="319"/>
      <c r="AFR199" s="319"/>
      <c r="AFS199" s="333"/>
      <c r="AFT199" s="376"/>
      <c r="AFU199" s="376"/>
      <c r="AFV199" s="376"/>
      <c r="AFW199" s="321"/>
      <c r="AFX199" s="321"/>
      <c r="AFY199" s="321"/>
      <c r="AFZ199" s="376"/>
      <c r="AGA199" s="321"/>
      <c r="AGB199" s="321"/>
      <c r="AGC199" s="321"/>
      <c r="AGD199" s="321"/>
      <c r="AGE199" s="376"/>
      <c r="AGF199" s="319"/>
      <c r="AGG199" s="319"/>
      <c r="AGH199" s="319"/>
      <c r="AGI199" s="333"/>
      <c r="AGJ199" s="376"/>
      <c r="AGK199" s="376"/>
      <c r="AGL199" s="376"/>
      <c r="AGM199" s="321"/>
      <c r="AGN199" s="321"/>
      <c r="AGO199" s="321"/>
      <c r="AGP199" s="376"/>
      <c r="AGQ199" s="321"/>
      <c r="AGR199" s="321"/>
      <c r="AGS199" s="321"/>
      <c r="AGT199" s="321"/>
      <c r="AGU199" s="376"/>
      <c r="AGV199" s="319"/>
      <c r="AGW199" s="319"/>
      <c r="AGX199" s="319"/>
      <c r="AGY199" s="333"/>
      <c r="AGZ199" s="376"/>
      <c r="AHA199" s="376"/>
      <c r="AHB199" s="376"/>
      <c r="AHC199" s="321"/>
      <c r="AHD199" s="321"/>
      <c r="AHE199" s="321"/>
      <c r="AHF199" s="376"/>
      <c r="AHG199" s="321"/>
      <c r="AHH199" s="321"/>
      <c r="AHI199" s="321"/>
      <c r="AHJ199" s="321"/>
      <c r="AHK199" s="376"/>
      <c r="AHL199" s="319"/>
      <c r="AHM199" s="319"/>
      <c r="AHN199" s="319"/>
      <c r="AHO199" s="333"/>
      <c r="AHP199" s="376"/>
      <c r="AHQ199" s="376"/>
      <c r="AHR199" s="376"/>
      <c r="AHS199" s="321"/>
      <c r="AHT199" s="321"/>
      <c r="AHU199" s="321"/>
      <c r="AHV199" s="376"/>
      <c r="AHW199" s="321"/>
      <c r="AHX199" s="321"/>
      <c r="AHY199" s="321"/>
      <c r="AHZ199" s="321"/>
      <c r="AIA199" s="376"/>
      <c r="AIB199" s="319"/>
      <c r="AIC199" s="319"/>
      <c r="AID199" s="319"/>
      <c r="AIE199" s="333"/>
      <c r="AIF199" s="376"/>
      <c r="AIG199" s="376"/>
      <c r="AIH199" s="376"/>
      <c r="AII199" s="321"/>
      <c r="AIJ199" s="321"/>
      <c r="AIK199" s="321"/>
      <c r="AIL199" s="376"/>
      <c r="AIM199" s="321"/>
      <c r="AIN199" s="321"/>
      <c r="AIO199" s="321"/>
      <c r="AIP199" s="321"/>
      <c r="AIQ199" s="376"/>
      <c r="AIR199" s="319"/>
      <c r="AIS199" s="319"/>
      <c r="AIT199" s="319"/>
      <c r="AIU199" s="333"/>
      <c r="AIV199" s="376"/>
      <c r="AIW199" s="376"/>
      <c r="AIX199" s="376"/>
      <c r="AIY199" s="321"/>
      <c r="AIZ199" s="321"/>
      <c r="AJA199" s="321"/>
      <c r="AJB199" s="376"/>
      <c r="AJC199" s="321"/>
      <c r="AJD199" s="321"/>
      <c r="AJE199" s="321"/>
      <c r="AJF199" s="321"/>
      <c r="AJG199" s="376"/>
      <c r="AJH199" s="319"/>
      <c r="AJI199" s="319"/>
      <c r="AJJ199" s="319"/>
      <c r="AJK199" s="333"/>
      <c r="AJL199" s="376"/>
      <c r="AJM199" s="376"/>
      <c r="AJN199" s="376"/>
      <c r="AJO199" s="321"/>
      <c r="AJP199" s="321"/>
      <c r="AJQ199" s="321"/>
      <c r="AJR199" s="376"/>
      <c r="AJS199" s="321"/>
      <c r="AJT199" s="321"/>
      <c r="AJU199" s="321"/>
      <c r="AJV199" s="321"/>
      <c r="AJW199" s="376"/>
      <c r="AJX199" s="319"/>
      <c r="AJY199" s="319"/>
      <c r="AJZ199" s="319"/>
      <c r="AKA199" s="333"/>
      <c r="AKB199" s="376"/>
      <c r="AKC199" s="376"/>
      <c r="AKD199" s="376"/>
      <c r="AKE199" s="321"/>
      <c r="AKF199" s="321"/>
      <c r="AKG199" s="321"/>
      <c r="AKH199" s="376"/>
      <c r="AKI199" s="321"/>
      <c r="AKJ199" s="321"/>
      <c r="AKK199" s="321"/>
      <c r="AKL199" s="321"/>
      <c r="AKM199" s="376"/>
      <c r="AKN199" s="319"/>
      <c r="AKO199" s="319"/>
      <c r="AKP199" s="319"/>
      <c r="AKQ199" s="333"/>
      <c r="AKR199" s="376"/>
      <c r="AKS199" s="376"/>
      <c r="AKT199" s="376"/>
      <c r="AKU199" s="321"/>
      <c r="AKV199" s="321"/>
      <c r="AKW199" s="321"/>
      <c r="AKX199" s="376"/>
      <c r="AKY199" s="321"/>
      <c r="AKZ199" s="321"/>
      <c r="ALA199" s="321"/>
      <c r="ALB199" s="321"/>
      <c r="ALC199" s="376"/>
      <c r="ALD199" s="319"/>
      <c r="ALE199" s="319"/>
      <c r="ALF199" s="319"/>
      <c r="ALG199" s="333"/>
      <c r="ALH199" s="376"/>
      <c r="ALI199" s="376"/>
      <c r="ALJ199" s="376"/>
      <c r="ALK199" s="321"/>
      <c r="ALL199" s="321"/>
      <c r="ALM199" s="321"/>
      <c r="ALN199" s="376"/>
      <c r="ALO199" s="321"/>
      <c r="ALP199" s="321"/>
      <c r="ALQ199" s="321"/>
      <c r="ALR199" s="321"/>
      <c r="ALS199" s="376"/>
      <c r="ALT199" s="319"/>
      <c r="ALU199" s="319"/>
      <c r="ALV199" s="319"/>
      <c r="ALW199" s="333"/>
      <c r="ALX199" s="376"/>
      <c r="ALY199" s="376"/>
      <c r="ALZ199" s="376"/>
      <c r="AMA199" s="321"/>
      <c r="AMB199" s="321"/>
      <c r="AMC199" s="321"/>
      <c r="AMD199" s="376"/>
      <c r="AME199" s="321"/>
      <c r="AMF199" s="321"/>
      <c r="AMG199" s="321"/>
      <c r="AMH199" s="321"/>
      <c r="AMI199" s="376"/>
      <c r="AMJ199" s="319"/>
      <c r="AMK199" s="319"/>
      <c r="AML199" s="319"/>
      <c r="AMM199" s="333"/>
      <c r="AMN199" s="376"/>
      <c r="AMO199" s="376"/>
      <c r="AMP199" s="376"/>
      <c r="AMQ199" s="321"/>
      <c r="AMR199" s="321"/>
      <c r="AMS199" s="321"/>
      <c r="AMT199" s="376"/>
      <c r="AMU199" s="321"/>
      <c r="AMV199" s="321"/>
      <c r="AMW199" s="321"/>
      <c r="AMX199" s="321"/>
      <c r="AMY199" s="376"/>
      <c r="AMZ199" s="319"/>
      <c r="ANA199" s="319"/>
      <c r="ANB199" s="319"/>
      <c r="ANC199" s="333"/>
      <c r="AND199" s="376"/>
      <c r="ANE199" s="376"/>
      <c r="ANF199" s="376"/>
      <c r="ANG199" s="321"/>
      <c r="ANH199" s="321"/>
      <c r="ANI199" s="321"/>
      <c r="ANJ199" s="376"/>
      <c r="ANK199" s="321"/>
      <c r="ANL199" s="321"/>
      <c r="ANM199" s="321"/>
      <c r="ANN199" s="321"/>
      <c r="ANO199" s="376"/>
      <c r="ANP199" s="319"/>
      <c r="ANQ199" s="319"/>
      <c r="ANR199" s="319"/>
      <c r="ANS199" s="333"/>
      <c r="ANT199" s="376"/>
      <c r="ANU199" s="376"/>
      <c r="ANV199" s="376"/>
      <c r="ANW199" s="321"/>
      <c r="ANX199" s="321"/>
      <c r="ANY199" s="321"/>
      <c r="ANZ199" s="376"/>
      <c r="AOA199" s="321"/>
      <c r="AOB199" s="321"/>
      <c r="AOC199" s="321"/>
      <c r="AOD199" s="321"/>
      <c r="AOE199" s="376"/>
      <c r="AOF199" s="319"/>
      <c r="AOG199" s="319"/>
      <c r="AOH199" s="319"/>
      <c r="AOI199" s="333"/>
      <c r="AOJ199" s="376"/>
      <c r="AOK199" s="376"/>
      <c r="AOL199" s="376"/>
      <c r="AOM199" s="321"/>
      <c r="AON199" s="321"/>
      <c r="AOO199" s="321"/>
      <c r="AOP199" s="376"/>
      <c r="AOQ199" s="321"/>
      <c r="AOR199" s="321"/>
      <c r="AOS199" s="321"/>
      <c r="AOT199" s="321"/>
      <c r="AOU199" s="376"/>
      <c r="AOV199" s="319"/>
      <c r="AOW199" s="319"/>
      <c r="AOX199" s="319"/>
      <c r="AOY199" s="333"/>
      <c r="AOZ199" s="376"/>
      <c r="APA199" s="376"/>
      <c r="APB199" s="376"/>
      <c r="APC199" s="321"/>
      <c r="APD199" s="321"/>
      <c r="APE199" s="321"/>
      <c r="APF199" s="376"/>
      <c r="APG199" s="321"/>
      <c r="APH199" s="321"/>
      <c r="API199" s="321"/>
      <c r="APJ199" s="321"/>
      <c r="APK199" s="376"/>
      <c r="APL199" s="319"/>
      <c r="APM199" s="319"/>
      <c r="APN199" s="319"/>
      <c r="APO199" s="333"/>
      <c r="APP199" s="376"/>
      <c r="APQ199" s="376"/>
      <c r="APR199" s="376"/>
      <c r="APS199" s="321"/>
      <c r="APT199" s="321"/>
      <c r="APU199" s="321"/>
      <c r="APV199" s="376"/>
      <c r="APW199" s="321"/>
      <c r="APX199" s="321"/>
      <c r="APY199" s="321"/>
      <c r="APZ199" s="321"/>
      <c r="AQA199" s="376"/>
      <c r="AQB199" s="319"/>
      <c r="AQC199" s="319"/>
      <c r="AQD199" s="319"/>
      <c r="AQE199" s="333"/>
      <c r="AQF199" s="376"/>
      <c r="AQG199" s="376"/>
      <c r="AQH199" s="376"/>
      <c r="AQI199" s="321"/>
      <c r="AQJ199" s="321"/>
      <c r="AQK199" s="321"/>
      <c r="AQL199" s="376"/>
      <c r="AQM199" s="321"/>
      <c r="AQN199" s="321"/>
      <c r="AQO199" s="321"/>
      <c r="AQP199" s="321"/>
      <c r="AQQ199" s="376"/>
      <c r="AQR199" s="319"/>
      <c r="AQS199" s="319"/>
      <c r="AQT199" s="319"/>
      <c r="AQU199" s="333"/>
      <c r="AQV199" s="376"/>
      <c r="AQW199" s="376"/>
      <c r="AQX199" s="376"/>
      <c r="AQY199" s="321"/>
      <c r="AQZ199" s="321"/>
      <c r="ARA199" s="321"/>
      <c r="ARB199" s="376"/>
      <c r="ARC199" s="321"/>
      <c r="ARD199" s="321"/>
      <c r="ARE199" s="321"/>
      <c r="ARF199" s="321"/>
      <c r="ARG199" s="376"/>
      <c r="ARH199" s="319"/>
      <c r="ARI199" s="319"/>
      <c r="ARJ199" s="319"/>
      <c r="ARK199" s="333"/>
      <c r="ARL199" s="376"/>
      <c r="ARM199" s="376"/>
      <c r="ARN199" s="376"/>
      <c r="ARO199" s="321"/>
      <c r="ARP199" s="321"/>
      <c r="ARQ199" s="321"/>
      <c r="ARR199" s="376"/>
      <c r="ARS199" s="321"/>
      <c r="ART199" s="321"/>
      <c r="ARU199" s="321"/>
      <c r="ARV199" s="321"/>
      <c r="ARW199" s="376"/>
      <c r="ARX199" s="319"/>
      <c r="ARY199" s="319"/>
      <c r="ARZ199" s="319"/>
      <c r="ASA199" s="333"/>
      <c r="ASB199" s="376"/>
      <c r="ASC199" s="376"/>
      <c r="ASD199" s="376"/>
      <c r="ASE199" s="321"/>
      <c r="ASF199" s="321"/>
      <c r="ASG199" s="321"/>
      <c r="ASH199" s="376"/>
      <c r="ASI199" s="321"/>
      <c r="ASJ199" s="321"/>
      <c r="ASK199" s="321"/>
      <c r="ASL199" s="321"/>
      <c r="ASM199" s="376"/>
      <c r="ASN199" s="319"/>
      <c r="ASO199" s="319"/>
      <c r="ASP199" s="319"/>
      <c r="ASQ199" s="333"/>
      <c r="ASR199" s="376"/>
      <c r="ASS199" s="376"/>
      <c r="AST199" s="376"/>
      <c r="ASU199" s="321"/>
      <c r="ASV199" s="321"/>
      <c r="ASW199" s="321"/>
      <c r="ASX199" s="376"/>
      <c r="ASY199" s="321"/>
      <c r="ASZ199" s="321"/>
      <c r="ATA199" s="321"/>
      <c r="ATB199" s="321"/>
      <c r="ATC199" s="376"/>
      <c r="ATD199" s="319"/>
      <c r="ATE199" s="319"/>
      <c r="ATF199" s="319"/>
      <c r="ATG199" s="333"/>
      <c r="ATH199" s="376"/>
      <c r="ATI199" s="376"/>
      <c r="ATJ199" s="376"/>
      <c r="ATK199" s="321"/>
      <c r="ATL199" s="321"/>
      <c r="ATM199" s="321"/>
      <c r="ATN199" s="376"/>
      <c r="ATO199" s="321"/>
      <c r="ATP199" s="321"/>
      <c r="ATQ199" s="321"/>
      <c r="ATR199" s="321"/>
      <c r="ATS199" s="376"/>
      <c r="ATT199" s="319"/>
      <c r="ATU199" s="319"/>
      <c r="ATV199" s="319"/>
      <c r="ATW199" s="333"/>
      <c r="ATX199" s="376"/>
      <c r="ATY199" s="376"/>
      <c r="ATZ199" s="376"/>
      <c r="AUA199" s="321"/>
      <c r="AUB199" s="321"/>
      <c r="AUC199" s="321"/>
      <c r="AUD199" s="376"/>
      <c r="AUE199" s="321"/>
      <c r="AUF199" s="321"/>
      <c r="AUG199" s="321"/>
      <c r="AUH199" s="321"/>
      <c r="AUI199" s="376"/>
      <c r="AUJ199" s="319"/>
      <c r="AUK199" s="319"/>
      <c r="AUL199" s="319"/>
      <c r="AUM199" s="333"/>
      <c r="AUN199" s="376"/>
      <c r="AUO199" s="376"/>
      <c r="AUP199" s="376"/>
      <c r="AUQ199" s="321"/>
      <c r="AUR199" s="321"/>
      <c r="AUS199" s="321"/>
      <c r="AUT199" s="376"/>
      <c r="AUU199" s="321"/>
      <c r="AUV199" s="321"/>
      <c r="AUW199" s="321"/>
      <c r="AUX199" s="321"/>
      <c r="AUY199" s="376"/>
      <c r="AUZ199" s="319"/>
      <c r="AVA199" s="319"/>
      <c r="AVB199" s="319"/>
      <c r="AVC199" s="333"/>
      <c r="AVD199" s="376"/>
      <c r="AVE199" s="376"/>
      <c r="AVF199" s="376"/>
      <c r="AVG199" s="321"/>
      <c r="AVH199" s="321"/>
      <c r="AVI199" s="321"/>
      <c r="AVJ199" s="376"/>
      <c r="AVK199" s="321"/>
      <c r="AVL199" s="321"/>
      <c r="AVM199" s="321"/>
      <c r="AVN199" s="321"/>
      <c r="AVO199" s="376"/>
      <c r="AVP199" s="319"/>
      <c r="AVQ199" s="319"/>
      <c r="AVR199" s="319"/>
      <c r="AVS199" s="333"/>
      <c r="AVT199" s="376"/>
      <c r="AVU199" s="376"/>
      <c r="AVV199" s="376"/>
      <c r="AVW199" s="321"/>
      <c r="AVX199" s="321"/>
      <c r="AVY199" s="321"/>
      <c r="AVZ199" s="376"/>
      <c r="AWA199" s="321"/>
      <c r="AWB199" s="321"/>
      <c r="AWC199" s="321"/>
      <c r="AWD199" s="321"/>
      <c r="AWE199" s="376"/>
      <c r="AWF199" s="319"/>
      <c r="AWG199" s="319"/>
      <c r="AWH199" s="319"/>
      <c r="AWI199" s="333"/>
      <c r="AWJ199" s="376"/>
      <c r="AWK199" s="376"/>
      <c r="AWL199" s="376"/>
      <c r="AWM199" s="321"/>
      <c r="AWN199" s="321"/>
      <c r="AWO199" s="321"/>
      <c r="AWP199" s="376"/>
      <c r="AWQ199" s="321"/>
      <c r="AWR199" s="321"/>
      <c r="AWS199" s="321"/>
      <c r="AWT199" s="321"/>
      <c r="AWU199" s="376"/>
      <c r="AWV199" s="319"/>
      <c r="AWW199" s="319"/>
      <c r="AWX199" s="319"/>
      <c r="AWY199" s="333"/>
      <c r="AWZ199" s="376"/>
      <c r="AXA199" s="376"/>
      <c r="AXB199" s="376"/>
      <c r="AXC199" s="321"/>
      <c r="AXD199" s="321"/>
      <c r="AXE199" s="321"/>
      <c r="AXF199" s="376"/>
      <c r="AXG199" s="321"/>
      <c r="AXH199" s="321"/>
      <c r="AXI199" s="321"/>
      <c r="AXJ199" s="321"/>
      <c r="AXK199" s="376"/>
      <c r="AXL199" s="319"/>
      <c r="AXM199" s="319"/>
      <c r="AXN199" s="319"/>
      <c r="AXO199" s="333"/>
      <c r="AXP199" s="376"/>
      <c r="AXQ199" s="376"/>
      <c r="AXR199" s="376"/>
      <c r="AXS199" s="321"/>
      <c r="AXT199" s="321"/>
      <c r="AXU199" s="321"/>
      <c r="AXV199" s="376"/>
      <c r="AXW199" s="321"/>
      <c r="AXX199" s="321"/>
      <c r="AXY199" s="321"/>
      <c r="AXZ199" s="321"/>
      <c r="AYA199" s="376"/>
      <c r="AYB199" s="319"/>
      <c r="AYC199" s="319"/>
      <c r="AYD199" s="319"/>
      <c r="AYE199" s="333"/>
      <c r="AYF199" s="376"/>
      <c r="AYG199" s="376"/>
      <c r="AYH199" s="376"/>
      <c r="AYI199" s="321"/>
      <c r="AYJ199" s="321"/>
      <c r="AYK199" s="321"/>
      <c r="AYL199" s="376"/>
      <c r="AYM199" s="321"/>
      <c r="AYN199" s="321"/>
      <c r="AYO199" s="321"/>
      <c r="AYP199" s="321"/>
      <c r="AYQ199" s="376"/>
      <c r="AYR199" s="319"/>
      <c r="AYS199" s="319"/>
      <c r="AYT199" s="319"/>
      <c r="AYU199" s="333"/>
      <c r="AYV199" s="376"/>
      <c r="AYW199" s="376"/>
      <c r="AYX199" s="376"/>
      <c r="AYY199" s="321"/>
      <c r="AYZ199" s="321"/>
      <c r="AZA199" s="321"/>
      <c r="AZB199" s="376"/>
      <c r="AZC199" s="321"/>
      <c r="AZD199" s="321"/>
      <c r="AZE199" s="321"/>
      <c r="AZF199" s="321"/>
      <c r="AZG199" s="376"/>
      <c r="AZH199" s="319"/>
      <c r="AZI199" s="319"/>
      <c r="AZJ199" s="319"/>
      <c r="AZK199" s="333"/>
      <c r="AZL199" s="376"/>
      <c r="AZM199" s="376"/>
      <c r="AZN199" s="376"/>
      <c r="AZO199" s="321"/>
      <c r="AZP199" s="321"/>
      <c r="AZQ199" s="321"/>
      <c r="AZR199" s="376"/>
      <c r="AZS199" s="321"/>
      <c r="AZT199" s="321"/>
      <c r="AZU199" s="321"/>
      <c r="AZV199" s="321"/>
      <c r="AZW199" s="376"/>
      <c r="AZX199" s="319"/>
      <c r="AZY199" s="319"/>
      <c r="AZZ199" s="319"/>
      <c r="BAA199" s="333"/>
      <c r="BAB199" s="376"/>
      <c r="BAC199" s="376"/>
      <c r="BAD199" s="376"/>
      <c r="BAE199" s="321"/>
      <c r="BAF199" s="321"/>
      <c r="BAG199" s="321"/>
      <c r="BAH199" s="376"/>
      <c r="BAI199" s="321"/>
      <c r="BAJ199" s="321"/>
      <c r="BAK199" s="321"/>
      <c r="BAL199" s="321"/>
      <c r="BAM199" s="376"/>
      <c r="BAN199" s="319"/>
      <c r="BAO199" s="319"/>
      <c r="BAP199" s="319"/>
      <c r="BAQ199" s="333"/>
      <c r="BAR199" s="376"/>
      <c r="BAS199" s="376"/>
      <c r="BAT199" s="376"/>
      <c r="BAU199" s="321"/>
      <c r="BAV199" s="321"/>
      <c r="BAW199" s="321"/>
      <c r="BAX199" s="376"/>
      <c r="BAY199" s="321"/>
      <c r="BAZ199" s="321"/>
      <c r="BBA199" s="321"/>
      <c r="BBB199" s="321"/>
      <c r="BBC199" s="376"/>
      <c r="BBD199" s="319"/>
      <c r="BBE199" s="319"/>
      <c r="BBF199" s="319"/>
      <c r="BBG199" s="333"/>
      <c r="BBH199" s="376"/>
      <c r="BBI199" s="376"/>
      <c r="BBJ199" s="376"/>
      <c r="BBK199" s="321"/>
      <c r="BBL199" s="321"/>
      <c r="BBM199" s="321"/>
      <c r="BBN199" s="376"/>
      <c r="BBO199" s="321"/>
      <c r="BBP199" s="321"/>
      <c r="BBQ199" s="321"/>
      <c r="BBR199" s="321"/>
      <c r="BBS199" s="376"/>
      <c r="BBT199" s="319"/>
      <c r="BBU199" s="319"/>
      <c r="BBV199" s="319"/>
      <c r="BBW199" s="333"/>
      <c r="BBX199" s="376"/>
      <c r="BBY199" s="376"/>
      <c r="BBZ199" s="376"/>
      <c r="BCA199" s="321"/>
      <c r="BCB199" s="321"/>
      <c r="BCC199" s="321"/>
      <c r="BCD199" s="376"/>
      <c r="BCE199" s="321"/>
      <c r="BCF199" s="321"/>
      <c r="BCG199" s="321"/>
      <c r="BCH199" s="321"/>
      <c r="BCI199" s="376"/>
      <c r="BCJ199" s="319"/>
      <c r="BCK199" s="319"/>
      <c r="BCL199" s="319"/>
      <c r="BCM199" s="333"/>
      <c r="BCN199" s="376"/>
      <c r="BCO199" s="376"/>
      <c r="BCP199" s="376"/>
      <c r="BCQ199" s="321"/>
      <c r="BCR199" s="321"/>
      <c r="BCS199" s="321"/>
      <c r="BCT199" s="376"/>
      <c r="BCU199" s="321"/>
      <c r="BCV199" s="321"/>
      <c r="BCW199" s="321"/>
      <c r="BCX199" s="321"/>
      <c r="BCY199" s="376"/>
      <c r="BCZ199" s="319"/>
      <c r="BDA199" s="319"/>
      <c r="BDB199" s="319"/>
      <c r="BDC199" s="333"/>
      <c r="BDD199" s="376"/>
      <c r="BDE199" s="376"/>
      <c r="BDF199" s="376"/>
      <c r="BDG199" s="321"/>
      <c r="BDH199" s="321"/>
      <c r="BDI199" s="321"/>
      <c r="BDJ199" s="376"/>
      <c r="BDK199" s="321"/>
      <c r="BDL199" s="321"/>
      <c r="BDM199" s="321"/>
      <c r="BDN199" s="321"/>
      <c r="BDO199" s="376"/>
      <c r="BDP199" s="319"/>
      <c r="BDQ199" s="319"/>
      <c r="BDR199" s="319"/>
      <c r="BDS199" s="333"/>
      <c r="BDT199" s="376"/>
      <c r="BDU199" s="376"/>
      <c r="BDV199" s="376"/>
      <c r="BDW199" s="321"/>
      <c r="BDX199" s="321"/>
      <c r="BDY199" s="321"/>
      <c r="BDZ199" s="376"/>
      <c r="BEA199" s="321"/>
      <c r="BEB199" s="321"/>
      <c r="BEC199" s="321"/>
      <c r="BED199" s="321"/>
      <c r="BEE199" s="376"/>
      <c r="BEF199" s="319"/>
      <c r="BEG199" s="319"/>
      <c r="BEH199" s="319"/>
      <c r="BEI199" s="333"/>
      <c r="BEJ199" s="376"/>
      <c r="BEK199" s="376"/>
      <c r="BEL199" s="376"/>
      <c r="BEM199" s="321"/>
      <c r="BEN199" s="321"/>
      <c r="BEO199" s="321"/>
      <c r="BEP199" s="376"/>
      <c r="BEQ199" s="321"/>
      <c r="BER199" s="321"/>
      <c r="BES199" s="321"/>
      <c r="BET199" s="321"/>
      <c r="BEU199" s="376"/>
      <c r="BEV199" s="319"/>
      <c r="BEW199" s="319"/>
      <c r="BEX199" s="319"/>
      <c r="BEY199" s="333"/>
      <c r="BEZ199" s="376"/>
      <c r="BFA199" s="376"/>
      <c r="BFB199" s="376"/>
      <c r="BFC199" s="321"/>
      <c r="BFD199" s="321"/>
      <c r="BFE199" s="321"/>
      <c r="BFF199" s="376"/>
      <c r="BFG199" s="321"/>
      <c r="BFH199" s="321"/>
      <c r="BFI199" s="321"/>
      <c r="BFJ199" s="321"/>
      <c r="BFK199" s="376"/>
      <c r="BFL199" s="319"/>
      <c r="BFM199" s="319"/>
      <c r="BFN199" s="319"/>
      <c r="BFO199" s="333"/>
      <c r="BFP199" s="376"/>
      <c r="BFQ199" s="376"/>
      <c r="BFR199" s="376"/>
      <c r="BFS199" s="321"/>
      <c r="BFT199" s="321"/>
      <c r="BFU199" s="321"/>
      <c r="BFV199" s="376"/>
      <c r="BFW199" s="321"/>
      <c r="BFX199" s="321"/>
      <c r="BFY199" s="321"/>
      <c r="BFZ199" s="321"/>
      <c r="BGA199" s="376"/>
      <c r="BGB199" s="319"/>
      <c r="BGC199" s="319"/>
      <c r="BGD199" s="319"/>
      <c r="BGE199" s="333"/>
      <c r="BGF199" s="376"/>
      <c r="BGG199" s="376"/>
      <c r="BGH199" s="376"/>
      <c r="BGI199" s="321"/>
      <c r="BGJ199" s="321"/>
      <c r="BGK199" s="321"/>
      <c r="BGL199" s="376"/>
      <c r="BGM199" s="321"/>
      <c r="BGN199" s="321"/>
      <c r="BGO199" s="321"/>
      <c r="BGP199" s="321"/>
      <c r="BGQ199" s="376"/>
      <c r="BGR199" s="319"/>
      <c r="BGS199" s="319"/>
      <c r="BGT199" s="319"/>
      <c r="BGU199" s="333"/>
      <c r="BGV199" s="376"/>
      <c r="BGW199" s="376"/>
      <c r="BGX199" s="376"/>
      <c r="BGY199" s="321"/>
      <c r="BGZ199" s="321"/>
      <c r="BHA199" s="321"/>
      <c r="BHB199" s="376"/>
      <c r="BHC199" s="321"/>
      <c r="BHD199" s="321"/>
      <c r="BHE199" s="321"/>
      <c r="BHF199" s="321"/>
      <c r="BHG199" s="376"/>
      <c r="BHH199" s="319"/>
      <c r="BHI199" s="319"/>
      <c r="BHJ199" s="319"/>
      <c r="BHK199" s="333"/>
      <c r="BHL199" s="376"/>
      <c r="BHM199" s="376"/>
      <c r="BHN199" s="376"/>
      <c r="BHO199" s="321"/>
      <c r="BHP199" s="321"/>
      <c r="BHQ199" s="321"/>
      <c r="BHR199" s="376"/>
      <c r="BHS199" s="321"/>
      <c r="BHT199" s="321"/>
      <c r="BHU199" s="321"/>
      <c r="BHV199" s="321"/>
      <c r="BHW199" s="376"/>
      <c r="BHX199" s="319"/>
      <c r="BHY199" s="319"/>
      <c r="BHZ199" s="319"/>
      <c r="BIA199" s="333"/>
      <c r="BIB199" s="376"/>
      <c r="BIC199" s="376"/>
      <c r="BID199" s="376"/>
      <c r="BIE199" s="321"/>
      <c r="BIF199" s="321"/>
      <c r="BIG199" s="321"/>
      <c r="BIH199" s="376"/>
      <c r="BII199" s="321"/>
      <c r="BIJ199" s="321"/>
      <c r="BIK199" s="321"/>
      <c r="BIL199" s="321"/>
      <c r="BIM199" s="376"/>
      <c r="BIN199" s="319"/>
      <c r="BIO199" s="319"/>
      <c r="BIP199" s="319"/>
      <c r="BIQ199" s="333"/>
      <c r="BIR199" s="376"/>
      <c r="BIS199" s="376"/>
      <c r="BIT199" s="376"/>
      <c r="BIU199" s="321"/>
      <c r="BIV199" s="321"/>
      <c r="BIW199" s="321"/>
      <c r="BIX199" s="376"/>
      <c r="BIY199" s="321"/>
      <c r="BIZ199" s="321"/>
      <c r="BJA199" s="321"/>
      <c r="BJB199" s="321"/>
      <c r="BJC199" s="376"/>
      <c r="BJD199" s="319"/>
      <c r="BJE199" s="319"/>
      <c r="BJF199" s="319"/>
      <c r="BJG199" s="333"/>
      <c r="BJH199" s="376"/>
      <c r="BJI199" s="376"/>
      <c r="BJJ199" s="376"/>
      <c r="BJK199" s="321"/>
      <c r="BJL199" s="321"/>
      <c r="BJM199" s="321"/>
      <c r="BJN199" s="376"/>
      <c r="BJO199" s="321"/>
      <c r="BJP199" s="321"/>
      <c r="BJQ199" s="321"/>
      <c r="BJR199" s="321"/>
      <c r="BJS199" s="376"/>
      <c r="BJT199" s="319"/>
      <c r="BJU199" s="319"/>
      <c r="BJV199" s="319"/>
      <c r="BJW199" s="333"/>
      <c r="BJX199" s="376"/>
      <c r="BJY199" s="376"/>
      <c r="BJZ199" s="376"/>
      <c r="BKA199" s="321"/>
      <c r="BKB199" s="321"/>
      <c r="BKC199" s="321"/>
      <c r="BKD199" s="376"/>
      <c r="BKE199" s="321"/>
      <c r="BKF199" s="321"/>
      <c r="BKG199" s="321"/>
      <c r="BKH199" s="321"/>
      <c r="BKI199" s="376"/>
      <c r="BKJ199" s="319"/>
      <c r="BKK199" s="319"/>
      <c r="BKL199" s="319"/>
      <c r="BKM199" s="333"/>
      <c r="BKN199" s="376"/>
      <c r="BKO199" s="376"/>
      <c r="BKP199" s="376"/>
      <c r="BKQ199" s="321"/>
      <c r="BKR199" s="321"/>
      <c r="BKS199" s="321"/>
      <c r="BKT199" s="376"/>
      <c r="BKU199" s="321"/>
      <c r="BKV199" s="321"/>
      <c r="BKW199" s="321"/>
      <c r="BKX199" s="321"/>
      <c r="BKY199" s="376"/>
      <c r="BKZ199" s="319"/>
      <c r="BLA199" s="319"/>
      <c r="BLB199" s="319"/>
      <c r="BLC199" s="333"/>
      <c r="BLD199" s="376"/>
      <c r="BLE199" s="376"/>
      <c r="BLF199" s="376"/>
      <c r="BLG199" s="321"/>
      <c r="BLH199" s="321"/>
      <c r="BLI199" s="321"/>
      <c r="BLJ199" s="376"/>
      <c r="BLK199" s="321"/>
      <c r="BLL199" s="321"/>
      <c r="BLM199" s="321"/>
      <c r="BLN199" s="321"/>
      <c r="BLO199" s="376"/>
      <c r="BLP199" s="319"/>
      <c r="BLQ199" s="319"/>
      <c r="BLR199" s="319"/>
      <c r="BLS199" s="333"/>
      <c r="BLT199" s="376"/>
      <c r="BLU199" s="376"/>
      <c r="BLV199" s="376"/>
      <c r="BLW199" s="321"/>
      <c r="BLX199" s="321"/>
      <c r="BLY199" s="321"/>
      <c r="BLZ199" s="376"/>
      <c r="BMA199" s="321"/>
      <c r="BMB199" s="321"/>
      <c r="BMC199" s="321"/>
      <c r="BMD199" s="321"/>
      <c r="BME199" s="376"/>
      <c r="BMF199" s="319"/>
      <c r="BMG199" s="319"/>
      <c r="BMH199" s="319"/>
      <c r="BMI199" s="333"/>
      <c r="BMJ199" s="376"/>
      <c r="BMK199" s="376"/>
      <c r="BML199" s="376"/>
      <c r="BMM199" s="321"/>
      <c r="BMN199" s="321"/>
      <c r="BMO199" s="321"/>
      <c r="BMP199" s="376"/>
      <c r="BMQ199" s="321"/>
      <c r="BMR199" s="321"/>
      <c r="BMS199" s="321"/>
      <c r="BMT199" s="321"/>
      <c r="BMU199" s="376"/>
      <c r="BMV199" s="319"/>
      <c r="BMW199" s="319"/>
      <c r="BMX199" s="319"/>
      <c r="BMY199" s="333"/>
      <c r="BMZ199" s="376"/>
      <c r="BNA199" s="376"/>
      <c r="BNB199" s="376"/>
      <c r="BNC199" s="321"/>
      <c r="BND199" s="321"/>
      <c r="BNE199" s="321"/>
      <c r="BNF199" s="376"/>
      <c r="BNG199" s="321"/>
      <c r="BNH199" s="321"/>
      <c r="BNI199" s="321"/>
      <c r="BNJ199" s="321"/>
      <c r="BNK199" s="376"/>
      <c r="BNL199" s="319"/>
      <c r="BNM199" s="319"/>
      <c r="BNN199" s="319"/>
      <c r="BNO199" s="333"/>
      <c r="BNP199" s="376"/>
      <c r="BNQ199" s="376"/>
      <c r="BNR199" s="376"/>
      <c r="BNS199" s="321"/>
      <c r="BNT199" s="321"/>
      <c r="BNU199" s="321"/>
      <c r="BNV199" s="376"/>
      <c r="BNW199" s="321"/>
      <c r="BNX199" s="321"/>
      <c r="BNY199" s="321"/>
      <c r="BNZ199" s="321"/>
      <c r="BOA199" s="376"/>
      <c r="BOB199" s="319"/>
      <c r="BOC199" s="319"/>
      <c r="BOD199" s="319"/>
      <c r="BOE199" s="333"/>
      <c r="BOF199" s="376"/>
      <c r="BOG199" s="376"/>
      <c r="BOH199" s="376"/>
      <c r="BOI199" s="321"/>
      <c r="BOJ199" s="321"/>
      <c r="BOK199" s="321"/>
      <c r="BOL199" s="376"/>
      <c r="BOM199" s="321"/>
      <c r="BON199" s="321"/>
      <c r="BOO199" s="321"/>
      <c r="BOP199" s="321"/>
      <c r="BOQ199" s="376"/>
      <c r="BOR199" s="319"/>
      <c r="BOS199" s="319"/>
      <c r="BOT199" s="319"/>
      <c r="BOU199" s="333"/>
      <c r="BOV199" s="376"/>
      <c r="BOW199" s="376"/>
      <c r="BOX199" s="376"/>
      <c r="BOY199" s="321"/>
      <c r="BOZ199" s="321"/>
      <c r="BPA199" s="321"/>
      <c r="BPB199" s="376"/>
      <c r="BPC199" s="321"/>
      <c r="BPD199" s="321"/>
      <c r="BPE199" s="321"/>
      <c r="BPF199" s="321"/>
      <c r="BPG199" s="376"/>
      <c r="BPH199" s="319"/>
      <c r="BPI199" s="319"/>
      <c r="BPJ199" s="319"/>
      <c r="BPK199" s="333"/>
      <c r="BPL199" s="376"/>
      <c r="BPM199" s="376"/>
      <c r="BPN199" s="376"/>
      <c r="BPO199" s="321"/>
      <c r="BPP199" s="321"/>
      <c r="BPQ199" s="321"/>
      <c r="BPR199" s="376"/>
      <c r="BPS199" s="321"/>
      <c r="BPT199" s="321"/>
      <c r="BPU199" s="321"/>
      <c r="BPV199" s="321"/>
      <c r="BPW199" s="376"/>
      <c r="BPX199" s="319"/>
      <c r="BPY199" s="319"/>
      <c r="BPZ199" s="319"/>
      <c r="BQA199" s="333"/>
      <c r="BQB199" s="376"/>
      <c r="BQC199" s="376"/>
      <c r="BQD199" s="376"/>
      <c r="BQE199" s="321"/>
      <c r="BQF199" s="321"/>
      <c r="BQG199" s="321"/>
      <c r="BQH199" s="376"/>
      <c r="BQI199" s="321"/>
      <c r="BQJ199" s="321"/>
      <c r="BQK199" s="321"/>
      <c r="BQL199" s="321"/>
      <c r="BQM199" s="376"/>
      <c r="BQN199" s="319"/>
      <c r="BQO199" s="319"/>
      <c r="BQP199" s="319"/>
      <c r="BQQ199" s="333"/>
      <c r="BQR199" s="376"/>
      <c r="BQS199" s="376"/>
      <c r="BQT199" s="376"/>
      <c r="BQU199" s="321"/>
      <c r="BQV199" s="321"/>
      <c r="BQW199" s="321"/>
      <c r="BQX199" s="376"/>
      <c r="BQY199" s="321"/>
      <c r="BQZ199" s="321"/>
      <c r="BRA199" s="321"/>
      <c r="BRB199" s="321"/>
      <c r="BRC199" s="376"/>
      <c r="BRD199" s="319"/>
      <c r="BRE199" s="319"/>
      <c r="BRF199" s="319"/>
      <c r="BRG199" s="333"/>
      <c r="BRH199" s="376"/>
      <c r="BRI199" s="376"/>
      <c r="BRJ199" s="376"/>
      <c r="BRK199" s="321"/>
      <c r="BRL199" s="321"/>
      <c r="BRM199" s="321"/>
      <c r="BRN199" s="376"/>
      <c r="BRO199" s="321"/>
      <c r="BRP199" s="321"/>
      <c r="BRQ199" s="321"/>
      <c r="BRR199" s="321"/>
      <c r="BRS199" s="376"/>
      <c r="BRT199" s="319"/>
      <c r="BRU199" s="319"/>
      <c r="BRV199" s="319"/>
      <c r="BRW199" s="333"/>
      <c r="BRX199" s="376"/>
      <c r="BRY199" s="376"/>
      <c r="BRZ199" s="376"/>
      <c r="BSA199" s="321"/>
      <c r="BSB199" s="321"/>
      <c r="BSC199" s="321"/>
      <c r="BSD199" s="376"/>
      <c r="BSE199" s="321"/>
      <c r="BSF199" s="321"/>
      <c r="BSG199" s="321"/>
      <c r="BSH199" s="321"/>
      <c r="BSI199" s="376"/>
      <c r="BSJ199" s="319"/>
      <c r="BSK199" s="319"/>
      <c r="BSL199" s="319"/>
      <c r="BSM199" s="333"/>
      <c r="BSN199" s="376"/>
      <c r="BSO199" s="376"/>
      <c r="BSP199" s="376"/>
      <c r="BSQ199" s="321"/>
      <c r="BSR199" s="321"/>
      <c r="BSS199" s="321"/>
      <c r="BST199" s="376"/>
      <c r="BSU199" s="321"/>
      <c r="BSV199" s="321"/>
      <c r="BSW199" s="321"/>
      <c r="BSX199" s="321"/>
      <c r="BSY199" s="376"/>
      <c r="BSZ199" s="319"/>
      <c r="BTA199" s="319"/>
      <c r="BTB199" s="319"/>
      <c r="BTC199" s="333"/>
      <c r="BTD199" s="376"/>
      <c r="BTE199" s="376"/>
      <c r="BTF199" s="376"/>
      <c r="BTG199" s="321"/>
      <c r="BTH199" s="321"/>
      <c r="BTI199" s="321"/>
      <c r="BTJ199" s="376"/>
      <c r="BTK199" s="321"/>
      <c r="BTL199" s="321"/>
      <c r="BTM199" s="321"/>
      <c r="BTN199" s="321"/>
      <c r="BTO199" s="376"/>
      <c r="BTP199" s="319"/>
      <c r="BTQ199" s="319"/>
      <c r="BTR199" s="319"/>
      <c r="BTS199" s="333"/>
      <c r="BTT199" s="376"/>
      <c r="BTU199" s="376"/>
      <c r="BTV199" s="376"/>
      <c r="BTW199" s="321"/>
      <c r="BTX199" s="321"/>
      <c r="BTY199" s="321"/>
      <c r="BTZ199" s="376"/>
      <c r="BUA199" s="321"/>
      <c r="BUB199" s="321"/>
      <c r="BUC199" s="321"/>
      <c r="BUD199" s="321"/>
      <c r="BUE199" s="376"/>
      <c r="BUF199" s="319"/>
      <c r="BUG199" s="319"/>
      <c r="BUH199" s="319"/>
      <c r="BUI199" s="333"/>
      <c r="BUJ199" s="376"/>
      <c r="BUK199" s="376"/>
      <c r="BUL199" s="376"/>
      <c r="BUM199" s="321"/>
      <c r="BUN199" s="321"/>
      <c r="BUO199" s="321"/>
      <c r="BUP199" s="376"/>
      <c r="BUQ199" s="321"/>
      <c r="BUR199" s="321"/>
      <c r="BUS199" s="321"/>
      <c r="BUT199" s="321"/>
      <c r="BUU199" s="376"/>
      <c r="BUV199" s="319"/>
      <c r="BUW199" s="319"/>
      <c r="BUX199" s="319"/>
      <c r="BUY199" s="333"/>
      <c r="BUZ199" s="376"/>
      <c r="BVA199" s="376"/>
      <c r="BVB199" s="376"/>
      <c r="BVC199" s="321"/>
      <c r="BVD199" s="321"/>
      <c r="BVE199" s="321"/>
      <c r="BVF199" s="376"/>
      <c r="BVG199" s="321"/>
      <c r="BVH199" s="321"/>
      <c r="BVI199" s="321"/>
      <c r="BVJ199" s="321"/>
      <c r="BVK199" s="376"/>
      <c r="BVL199" s="319"/>
      <c r="BVM199" s="319"/>
      <c r="BVN199" s="319"/>
      <c r="BVO199" s="333"/>
      <c r="BVP199" s="376"/>
      <c r="BVQ199" s="376"/>
      <c r="BVR199" s="376"/>
      <c r="BVS199" s="321"/>
      <c r="BVT199" s="321"/>
      <c r="BVU199" s="321"/>
      <c r="BVV199" s="376"/>
      <c r="BVW199" s="321"/>
      <c r="BVX199" s="321"/>
      <c r="BVY199" s="321"/>
      <c r="BVZ199" s="321"/>
      <c r="BWA199" s="376"/>
      <c r="BWB199" s="319"/>
      <c r="BWC199" s="319"/>
      <c r="BWD199" s="319"/>
      <c r="BWE199" s="333"/>
      <c r="BWF199" s="376"/>
      <c r="BWG199" s="376"/>
      <c r="BWH199" s="376"/>
      <c r="BWI199" s="321"/>
      <c r="BWJ199" s="321"/>
      <c r="BWK199" s="321"/>
      <c r="BWL199" s="376"/>
      <c r="BWM199" s="321"/>
      <c r="BWN199" s="321"/>
      <c r="BWO199" s="321"/>
      <c r="BWP199" s="321"/>
      <c r="BWQ199" s="376"/>
      <c r="BWR199" s="319"/>
      <c r="BWS199" s="319"/>
      <c r="BWT199" s="319"/>
      <c r="BWU199" s="333"/>
      <c r="BWV199" s="376"/>
      <c r="BWW199" s="376"/>
      <c r="BWX199" s="376"/>
      <c r="BWY199" s="321"/>
      <c r="BWZ199" s="321"/>
      <c r="BXA199" s="321"/>
      <c r="BXB199" s="376"/>
      <c r="BXC199" s="321"/>
      <c r="BXD199" s="321"/>
      <c r="BXE199" s="321"/>
      <c r="BXF199" s="321"/>
      <c r="BXG199" s="376"/>
      <c r="BXH199" s="319"/>
      <c r="BXI199" s="319"/>
      <c r="BXJ199" s="319"/>
      <c r="BXK199" s="333"/>
      <c r="BXL199" s="376"/>
      <c r="BXM199" s="376"/>
      <c r="BXN199" s="376"/>
      <c r="BXO199" s="321"/>
      <c r="BXP199" s="321"/>
      <c r="BXQ199" s="321"/>
      <c r="BXR199" s="376"/>
      <c r="BXS199" s="321"/>
      <c r="BXT199" s="321"/>
      <c r="BXU199" s="321"/>
      <c r="BXV199" s="321"/>
      <c r="BXW199" s="376"/>
      <c r="BXX199" s="319"/>
      <c r="BXY199" s="319"/>
      <c r="BXZ199" s="319"/>
      <c r="BYA199" s="333"/>
      <c r="BYB199" s="376"/>
      <c r="BYC199" s="376"/>
      <c r="BYD199" s="376"/>
      <c r="BYE199" s="321"/>
      <c r="BYF199" s="321"/>
      <c r="BYG199" s="321"/>
      <c r="BYH199" s="376"/>
      <c r="BYI199" s="321"/>
      <c r="BYJ199" s="321"/>
      <c r="BYK199" s="321"/>
      <c r="BYL199" s="321"/>
      <c r="BYM199" s="376"/>
      <c r="BYN199" s="319"/>
      <c r="BYO199" s="319"/>
      <c r="BYP199" s="319"/>
      <c r="BYQ199" s="333"/>
      <c r="BYR199" s="376"/>
      <c r="BYS199" s="376"/>
      <c r="BYT199" s="376"/>
      <c r="BYU199" s="321"/>
      <c r="BYV199" s="321"/>
      <c r="BYW199" s="321"/>
      <c r="BYX199" s="376"/>
      <c r="BYY199" s="321"/>
      <c r="BYZ199" s="321"/>
      <c r="BZA199" s="321"/>
      <c r="BZB199" s="321"/>
      <c r="BZC199" s="376"/>
      <c r="BZD199" s="319"/>
      <c r="BZE199" s="319"/>
      <c r="BZF199" s="319"/>
      <c r="BZG199" s="333"/>
      <c r="BZH199" s="376"/>
      <c r="BZI199" s="376"/>
      <c r="BZJ199" s="376"/>
      <c r="BZK199" s="321"/>
      <c r="BZL199" s="321"/>
      <c r="BZM199" s="321"/>
      <c r="BZN199" s="376"/>
      <c r="BZO199" s="321"/>
      <c r="BZP199" s="321"/>
      <c r="BZQ199" s="321"/>
      <c r="BZR199" s="321"/>
      <c r="BZS199" s="376"/>
      <c r="BZT199" s="319"/>
      <c r="BZU199" s="319"/>
      <c r="BZV199" s="319"/>
      <c r="BZW199" s="333"/>
      <c r="BZX199" s="376"/>
      <c r="BZY199" s="376"/>
      <c r="BZZ199" s="376"/>
      <c r="CAA199" s="321"/>
      <c r="CAB199" s="321"/>
      <c r="CAC199" s="321"/>
      <c r="CAD199" s="376"/>
      <c r="CAE199" s="321"/>
      <c r="CAF199" s="321"/>
      <c r="CAG199" s="321"/>
      <c r="CAH199" s="321"/>
      <c r="CAI199" s="376"/>
      <c r="CAJ199" s="319"/>
      <c r="CAK199" s="319"/>
      <c r="CAL199" s="319"/>
      <c r="CAM199" s="333"/>
      <c r="CAN199" s="376"/>
      <c r="CAO199" s="376"/>
      <c r="CAP199" s="376"/>
      <c r="CAQ199" s="321"/>
      <c r="CAR199" s="321"/>
      <c r="CAS199" s="321"/>
      <c r="CAT199" s="376"/>
      <c r="CAU199" s="321"/>
      <c r="CAV199" s="321"/>
      <c r="CAW199" s="321"/>
      <c r="CAX199" s="321"/>
      <c r="CAY199" s="376"/>
      <c r="CAZ199" s="319"/>
      <c r="CBA199" s="319"/>
      <c r="CBB199" s="319"/>
      <c r="CBC199" s="333"/>
      <c r="CBD199" s="376"/>
      <c r="CBE199" s="376"/>
      <c r="CBF199" s="376"/>
      <c r="CBG199" s="321"/>
      <c r="CBH199" s="321"/>
      <c r="CBI199" s="321"/>
      <c r="CBJ199" s="376"/>
      <c r="CBK199" s="321"/>
      <c r="CBL199" s="321"/>
      <c r="CBM199" s="321"/>
      <c r="CBN199" s="321"/>
      <c r="CBO199" s="376"/>
      <c r="CBP199" s="319"/>
      <c r="CBQ199" s="319"/>
      <c r="CBR199" s="319"/>
      <c r="CBS199" s="333"/>
      <c r="CBT199" s="376"/>
      <c r="CBU199" s="376"/>
      <c r="CBV199" s="376"/>
      <c r="CBW199" s="321"/>
      <c r="CBX199" s="321"/>
      <c r="CBY199" s="321"/>
      <c r="CBZ199" s="376"/>
      <c r="CCA199" s="321"/>
      <c r="CCB199" s="321"/>
      <c r="CCC199" s="321"/>
      <c r="CCD199" s="321"/>
      <c r="CCE199" s="376"/>
      <c r="CCF199" s="319"/>
      <c r="CCG199" s="319"/>
      <c r="CCH199" s="319"/>
      <c r="CCI199" s="333"/>
      <c r="CCJ199" s="376"/>
      <c r="CCK199" s="376"/>
      <c r="CCL199" s="376"/>
      <c r="CCM199" s="321"/>
      <c r="CCN199" s="321"/>
      <c r="CCO199" s="321"/>
      <c r="CCP199" s="376"/>
      <c r="CCQ199" s="321"/>
      <c r="CCR199" s="321"/>
      <c r="CCS199" s="321"/>
      <c r="CCT199" s="321"/>
      <c r="CCU199" s="376"/>
      <c r="CCV199" s="319"/>
      <c r="CCW199" s="319"/>
      <c r="CCX199" s="319"/>
      <c r="CCY199" s="333"/>
      <c r="CCZ199" s="376"/>
      <c r="CDA199" s="376"/>
      <c r="CDB199" s="376"/>
      <c r="CDC199" s="321"/>
      <c r="CDD199" s="321"/>
      <c r="CDE199" s="321"/>
      <c r="CDF199" s="376"/>
      <c r="CDG199" s="321"/>
      <c r="CDH199" s="321"/>
      <c r="CDI199" s="321"/>
      <c r="CDJ199" s="321"/>
      <c r="CDK199" s="376"/>
      <c r="CDL199" s="319"/>
      <c r="CDM199" s="319"/>
      <c r="CDN199" s="319"/>
      <c r="CDO199" s="333"/>
      <c r="CDP199" s="376"/>
      <c r="CDQ199" s="376"/>
      <c r="CDR199" s="376"/>
      <c r="CDS199" s="321"/>
      <c r="CDT199" s="321"/>
      <c r="CDU199" s="321"/>
      <c r="CDV199" s="376"/>
      <c r="CDW199" s="321"/>
      <c r="CDX199" s="321"/>
      <c r="CDY199" s="321"/>
      <c r="CDZ199" s="321"/>
      <c r="CEA199" s="376"/>
      <c r="CEB199" s="319"/>
      <c r="CEC199" s="319"/>
      <c r="CED199" s="319"/>
      <c r="CEE199" s="333"/>
      <c r="CEF199" s="376"/>
      <c r="CEG199" s="376"/>
      <c r="CEH199" s="376"/>
      <c r="CEI199" s="321"/>
      <c r="CEJ199" s="321"/>
      <c r="CEK199" s="321"/>
      <c r="CEL199" s="376"/>
      <c r="CEM199" s="321"/>
      <c r="CEN199" s="321"/>
      <c r="CEO199" s="321"/>
      <c r="CEP199" s="321"/>
      <c r="CEQ199" s="376"/>
      <c r="CER199" s="319"/>
      <c r="CES199" s="319"/>
      <c r="CET199" s="319"/>
      <c r="CEU199" s="333"/>
      <c r="CEV199" s="376"/>
      <c r="CEW199" s="376"/>
      <c r="CEX199" s="376"/>
      <c r="CEY199" s="321"/>
      <c r="CEZ199" s="321"/>
      <c r="CFA199" s="321"/>
      <c r="CFB199" s="376"/>
      <c r="CFC199" s="321"/>
      <c r="CFD199" s="321"/>
      <c r="CFE199" s="321"/>
      <c r="CFF199" s="321"/>
      <c r="CFG199" s="376"/>
      <c r="CFH199" s="319"/>
      <c r="CFI199" s="319"/>
      <c r="CFJ199" s="319"/>
      <c r="CFK199" s="333"/>
      <c r="CFL199" s="376"/>
      <c r="CFM199" s="376"/>
      <c r="CFN199" s="376"/>
      <c r="CFO199" s="321"/>
      <c r="CFP199" s="321"/>
      <c r="CFQ199" s="321"/>
      <c r="CFR199" s="376"/>
      <c r="CFS199" s="321"/>
      <c r="CFT199" s="321"/>
      <c r="CFU199" s="321"/>
      <c r="CFV199" s="321"/>
      <c r="CFW199" s="376"/>
      <c r="CFX199" s="319"/>
      <c r="CFY199" s="319"/>
      <c r="CFZ199" s="319"/>
      <c r="CGA199" s="333"/>
      <c r="CGB199" s="376"/>
      <c r="CGC199" s="376"/>
      <c r="CGD199" s="376"/>
      <c r="CGE199" s="321"/>
      <c r="CGF199" s="321"/>
      <c r="CGG199" s="321"/>
      <c r="CGH199" s="376"/>
      <c r="CGI199" s="321"/>
      <c r="CGJ199" s="321"/>
      <c r="CGK199" s="321"/>
      <c r="CGL199" s="321"/>
      <c r="CGM199" s="376"/>
      <c r="CGN199" s="319"/>
      <c r="CGO199" s="319"/>
      <c r="CGP199" s="319"/>
      <c r="CGQ199" s="333"/>
      <c r="CGR199" s="376"/>
      <c r="CGS199" s="376"/>
      <c r="CGT199" s="376"/>
      <c r="CGU199" s="321"/>
      <c r="CGV199" s="321"/>
      <c r="CGW199" s="321"/>
      <c r="CGX199" s="376"/>
      <c r="CGY199" s="321"/>
      <c r="CGZ199" s="321"/>
      <c r="CHA199" s="321"/>
      <c r="CHB199" s="321"/>
      <c r="CHC199" s="376"/>
      <c r="CHD199" s="319"/>
      <c r="CHE199" s="319"/>
      <c r="CHF199" s="319"/>
      <c r="CHG199" s="333"/>
      <c r="CHH199" s="376"/>
      <c r="CHI199" s="376"/>
      <c r="CHJ199" s="376"/>
      <c r="CHK199" s="321"/>
      <c r="CHL199" s="321"/>
      <c r="CHM199" s="321"/>
      <c r="CHN199" s="376"/>
      <c r="CHO199" s="321"/>
      <c r="CHP199" s="321"/>
      <c r="CHQ199" s="321"/>
      <c r="CHR199" s="321"/>
      <c r="CHS199" s="376"/>
      <c r="CHT199" s="319"/>
      <c r="CHU199" s="319"/>
      <c r="CHV199" s="319"/>
      <c r="CHW199" s="333"/>
      <c r="CHX199" s="376"/>
      <c r="CHY199" s="376"/>
      <c r="CHZ199" s="376"/>
      <c r="CIA199" s="321"/>
      <c r="CIB199" s="321"/>
      <c r="CIC199" s="321"/>
      <c r="CID199" s="376"/>
      <c r="CIE199" s="321"/>
      <c r="CIF199" s="321"/>
      <c r="CIG199" s="321"/>
      <c r="CIH199" s="321"/>
      <c r="CII199" s="376"/>
      <c r="CIJ199" s="319"/>
      <c r="CIK199" s="319"/>
      <c r="CIL199" s="319"/>
      <c r="CIM199" s="333"/>
      <c r="CIN199" s="376"/>
      <c r="CIO199" s="376"/>
      <c r="CIP199" s="376"/>
      <c r="CIQ199" s="321"/>
      <c r="CIR199" s="321"/>
      <c r="CIS199" s="321"/>
      <c r="CIT199" s="376"/>
      <c r="CIU199" s="321"/>
      <c r="CIV199" s="321"/>
      <c r="CIW199" s="321"/>
      <c r="CIX199" s="321"/>
      <c r="CIY199" s="376"/>
      <c r="CIZ199" s="319"/>
      <c r="CJA199" s="319"/>
      <c r="CJB199" s="319"/>
      <c r="CJC199" s="333"/>
      <c r="CJD199" s="376"/>
      <c r="CJE199" s="376"/>
      <c r="CJF199" s="376"/>
      <c r="CJG199" s="321"/>
      <c r="CJH199" s="321"/>
      <c r="CJI199" s="321"/>
      <c r="CJJ199" s="376"/>
      <c r="CJK199" s="321"/>
      <c r="CJL199" s="321"/>
      <c r="CJM199" s="321"/>
      <c r="CJN199" s="321"/>
      <c r="CJO199" s="376"/>
      <c r="CJP199" s="319"/>
      <c r="CJQ199" s="319"/>
      <c r="CJR199" s="319"/>
      <c r="CJS199" s="333"/>
      <c r="CJT199" s="376"/>
      <c r="CJU199" s="376"/>
      <c r="CJV199" s="376"/>
      <c r="CJW199" s="321"/>
      <c r="CJX199" s="321"/>
      <c r="CJY199" s="321"/>
      <c r="CJZ199" s="376"/>
      <c r="CKA199" s="321"/>
      <c r="CKB199" s="321"/>
      <c r="CKC199" s="321"/>
      <c r="CKD199" s="321"/>
      <c r="CKE199" s="376"/>
      <c r="CKF199" s="319"/>
      <c r="CKG199" s="319"/>
      <c r="CKH199" s="319"/>
      <c r="CKI199" s="333"/>
      <c r="CKJ199" s="376"/>
      <c r="CKK199" s="376"/>
      <c r="CKL199" s="376"/>
      <c r="CKM199" s="321"/>
      <c r="CKN199" s="321"/>
      <c r="CKO199" s="321"/>
      <c r="CKP199" s="376"/>
      <c r="CKQ199" s="321"/>
      <c r="CKR199" s="321"/>
      <c r="CKS199" s="321"/>
      <c r="CKT199" s="321"/>
      <c r="CKU199" s="376"/>
      <c r="CKV199" s="319"/>
      <c r="CKW199" s="319"/>
      <c r="CKX199" s="319"/>
      <c r="CKY199" s="333"/>
      <c r="CKZ199" s="376"/>
      <c r="CLA199" s="376"/>
      <c r="CLB199" s="376"/>
      <c r="CLC199" s="321"/>
      <c r="CLD199" s="321"/>
      <c r="CLE199" s="321"/>
      <c r="CLF199" s="376"/>
      <c r="CLG199" s="321"/>
      <c r="CLH199" s="321"/>
      <c r="CLI199" s="321"/>
      <c r="CLJ199" s="321"/>
      <c r="CLK199" s="376"/>
      <c r="CLL199" s="319"/>
      <c r="CLM199" s="319"/>
      <c r="CLN199" s="319"/>
      <c r="CLO199" s="333"/>
      <c r="CLP199" s="376"/>
      <c r="CLQ199" s="376"/>
      <c r="CLR199" s="376"/>
      <c r="CLS199" s="321"/>
      <c r="CLT199" s="321"/>
      <c r="CLU199" s="321"/>
      <c r="CLV199" s="376"/>
      <c r="CLW199" s="321"/>
      <c r="CLX199" s="321"/>
      <c r="CLY199" s="321"/>
      <c r="CLZ199" s="321"/>
      <c r="CMA199" s="376"/>
      <c r="CMB199" s="319"/>
      <c r="CMC199" s="319"/>
      <c r="CMD199" s="319"/>
      <c r="CME199" s="333"/>
      <c r="CMF199" s="376"/>
      <c r="CMG199" s="376"/>
      <c r="CMH199" s="376"/>
      <c r="CMI199" s="321"/>
      <c r="CMJ199" s="321"/>
      <c r="CMK199" s="321"/>
      <c r="CML199" s="376"/>
      <c r="CMM199" s="321"/>
      <c r="CMN199" s="321"/>
      <c r="CMO199" s="321"/>
      <c r="CMP199" s="321"/>
      <c r="CMQ199" s="376"/>
      <c r="CMR199" s="319"/>
      <c r="CMS199" s="319"/>
      <c r="CMT199" s="319"/>
      <c r="CMU199" s="333"/>
      <c r="CMV199" s="376"/>
      <c r="CMW199" s="376"/>
      <c r="CMX199" s="376"/>
      <c r="CMY199" s="321"/>
      <c r="CMZ199" s="321"/>
      <c r="CNA199" s="321"/>
      <c r="CNB199" s="376"/>
      <c r="CNC199" s="321"/>
      <c r="CND199" s="321"/>
      <c r="CNE199" s="321"/>
      <c r="CNF199" s="321"/>
      <c r="CNG199" s="376"/>
      <c r="CNH199" s="319"/>
      <c r="CNI199" s="319"/>
      <c r="CNJ199" s="319"/>
      <c r="CNK199" s="333"/>
      <c r="CNL199" s="376"/>
      <c r="CNM199" s="376"/>
      <c r="CNN199" s="376"/>
      <c r="CNO199" s="321"/>
      <c r="CNP199" s="321"/>
      <c r="CNQ199" s="321"/>
      <c r="CNR199" s="376"/>
      <c r="CNS199" s="321"/>
      <c r="CNT199" s="321"/>
      <c r="CNU199" s="321"/>
      <c r="CNV199" s="321"/>
      <c r="CNW199" s="376"/>
      <c r="CNX199" s="319"/>
      <c r="CNY199" s="319"/>
      <c r="CNZ199" s="319"/>
      <c r="COA199" s="333"/>
      <c r="COB199" s="376"/>
      <c r="COC199" s="376"/>
      <c r="COD199" s="376"/>
      <c r="COE199" s="321"/>
      <c r="COF199" s="321"/>
      <c r="COG199" s="321"/>
      <c r="COH199" s="376"/>
      <c r="COI199" s="321"/>
      <c r="COJ199" s="321"/>
      <c r="COK199" s="321"/>
      <c r="COL199" s="321"/>
      <c r="COM199" s="376"/>
      <c r="CON199" s="319"/>
      <c r="COO199" s="319"/>
      <c r="COP199" s="319"/>
      <c r="COQ199" s="333"/>
      <c r="COR199" s="376"/>
      <c r="COS199" s="376"/>
      <c r="COT199" s="376"/>
      <c r="COU199" s="321"/>
      <c r="COV199" s="321"/>
      <c r="COW199" s="321"/>
      <c r="COX199" s="376"/>
      <c r="COY199" s="321"/>
      <c r="COZ199" s="321"/>
      <c r="CPA199" s="321"/>
      <c r="CPB199" s="321"/>
      <c r="CPC199" s="376"/>
      <c r="CPD199" s="319"/>
      <c r="CPE199" s="319"/>
      <c r="CPF199" s="319"/>
      <c r="CPG199" s="333"/>
      <c r="CPH199" s="376"/>
      <c r="CPI199" s="376"/>
      <c r="CPJ199" s="376"/>
      <c r="CPK199" s="321"/>
      <c r="CPL199" s="321"/>
      <c r="CPM199" s="321"/>
      <c r="CPN199" s="376"/>
      <c r="CPO199" s="321"/>
      <c r="CPP199" s="321"/>
      <c r="CPQ199" s="321"/>
      <c r="CPR199" s="321"/>
      <c r="CPS199" s="376"/>
      <c r="CPT199" s="319"/>
      <c r="CPU199" s="319"/>
      <c r="CPV199" s="319"/>
      <c r="CPW199" s="333"/>
      <c r="CPX199" s="376"/>
      <c r="CPY199" s="376"/>
      <c r="CPZ199" s="376"/>
      <c r="CQA199" s="321"/>
      <c r="CQB199" s="321"/>
      <c r="CQC199" s="321"/>
      <c r="CQD199" s="376"/>
      <c r="CQE199" s="321"/>
      <c r="CQF199" s="321"/>
      <c r="CQG199" s="321"/>
      <c r="CQH199" s="321"/>
      <c r="CQI199" s="376"/>
      <c r="CQJ199" s="319"/>
      <c r="CQK199" s="319"/>
      <c r="CQL199" s="319"/>
      <c r="CQM199" s="333"/>
      <c r="CQN199" s="376"/>
      <c r="CQO199" s="376"/>
      <c r="CQP199" s="376"/>
      <c r="CQQ199" s="321"/>
      <c r="CQR199" s="321"/>
      <c r="CQS199" s="321"/>
      <c r="CQT199" s="376"/>
      <c r="CQU199" s="321"/>
      <c r="CQV199" s="321"/>
      <c r="CQW199" s="321"/>
      <c r="CQX199" s="321"/>
      <c r="CQY199" s="376"/>
      <c r="CQZ199" s="319"/>
      <c r="CRA199" s="319"/>
      <c r="CRB199" s="319"/>
      <c r="CRC199" s="333"/>
      <c r="CRD199" s="376"/>
      <c r="CRE199" s="376"/>
      <c r="CRF199" s="376"/>
      <c r="CRG199" s="321"/>
      <c r="CRH199" s="321"/>
      <c r="CRI199" s="321"/>
      <c r="CRJ199" s="376"/>
      <c r="CRK199" s="321"/>
      <c r="CRL199" s="321"/>
      <c r="CRM199" s="321"/>
      <c r="CRN199" s="321"/>
      <c r="CRO199" s="376"/>
      <c r="CRP199" s="319"/>
      <c r="CRQ199" s="319"/>
      <c r="CRR199" s="319"/>
      <c r="CRS199" s="333"/>
      <c r="CRT199" s="376"/>
      <c r="CRU199" s="376"/>
      <c r="CRV199" s="376"/>
      <c r="CRW199" s="321"/>
      <c r="CRX199" s="321"/>
      <c r="CRY199" s="321"/>
      <c r="CRZ199" s="376"/>
      <c r="CSA199" s="321"/>
      <c r="CSB199" s="321"/>
      <c r="CSC199" s="321"/>
      <c r="CSD199" s="321"/>
      <c r="CSE199" s="376"/>
      <c r="CSF199" s="319"/>
      <c r="CSG199" s="319"/>
      <c r="CSH199" s="319"/>
      <c r="CSI199" s="333"/>
      <c r="CSJ199" s="376"/>
      <c r="CSK199" s="376"/>
      <c r="CSL199" s="376"/>
      <c r="CSM199" s="321"/>
      <c r="CSN199" s="321"/>
      <c r="CSO199" s="321"/>
      <c r="CSP199" s="376"/>
      <c r="CSQ199" s="321"/>
      <c r="CSR199" s="321"/>
      <c r="CSS199" s="321"/>
      <c r="CST199" s="321"/>
      <c r="CSU199" s="376"/>
      <c r="CSV199" s="319"/>
      <c r="CSW199" s="319"/>
      <c r="CSX199" s="319"/>
      <c r="CSY199" s="333"/>
      <c r="CSZ199" s="376"/>
      <c r="CTA199" s="376"/>
      <c r="CTB199" s="376"/>
      <c r="CTC199" s="321"/>
      <c r="CTD199" s="321"/>
      <c r="CTE199" s="321"/>
      <c r="CTF199" s="376"/>
      <c r="CTG199" s="321"/>
      <c r="CTH199" s="321"/>
      <c r="CTI199" s="321"/>
      <c r="CTJ199" s="321"/>
      <c r="CTK199" s="376"/>
      <c r="CTL199" s="319"/>
      <c r="CTM199" s="319"/>
      <c r="CTN199" s="319"/>
      <c r="CTO199" s="333"/>
      <c r="CTP199" s="376"/>
      <c r="CTQ199" s="376"/>
      <c r="CTR199" s="376"/>
      <c r="CTS199" s="321"/>
      <c r="CTT199" s="321"/>
      <c r="CTU199" s="321"/>
      <c r="CTV199" s="376"/>
      <c r="CTW199" s="321"/>
      <c r="CTX199" s="321"/>
      <c r="CTY199" s="321"/>
      <c r="CTZ199" s="321"/>
      <c r="CUA199" s="376"/>
      <c r="CUB199" s="319"/>
      <c r="CUC199" s="319"/>
      <c r="CUD199" s="319"/>
      <c r="CUE199" s="333"/>
      <c r="CUF199" s="376"/>
      <c r="CUG199" s="376"/>
      <c r="CUH199" s="376"/>
      <c r="CUI199" s="321"/>
      <c r="CUJ199" s="321"/>
      <c r="CUK199" s="321"/>
      <c r="CUL199" s="376"/>
      <c r="CUM199" s="321"/>
      <c r="CUN199" s="321"/>
      <c r="CUO199" s="321"/>
      <c r="CUP199" s="321"/>
      <c r="CUQ199" s="376"/>
      <c r="CUR199" s="319"/>
      <c r="CUS199" s="319"/>
      <c r="CUT199" s="319"/>
      <c r="CUU199" s="333"/>
      <c r="CUV199" s="376"/>
      <c r="CUW199" s="376"/>
      <c r="CUX199" s="376"/>
      <c r="CUY199" s="321"/>
      <c r="CUZ199" s="321"/>
      <c r="CVA199" s="321"/>
      <c r="CVB199" s="376"/>
      <c r="CVC199" s="321"/>
      <c r="CVD199" s="321"/>
      <c r="CVE199" s="321"/>
      <c r="CVF199" s="321"/>
      <c r="CVG199" s="376"/>
      <c r="CVH199" s="319"/>
      <c r="CVI199" s="319"/>
      <c r="CVJ199" s="319"/>
      <c r="CVK199" s="333"/>
      <c r="CVL199" s="376"/>
      <c r="CVM199" s="376"/>
      <c r="CVN199" s="376"/>
      <c r="CVO199" s="321"/>
      <c r="CVP199" s="321"/>
      <c r="CVQ199" s="321"/>
      <c r="CVR199" s="376"/>
      <c r="CVS199" s="321"/>
      <c r="CVT199" s="321"/>
      <c r="CVU199" s="321"/>
      <c r="CVV199" s="321"/>
      <c r="CVW199" s="376"/>
      <c r="CVX199" s="319"/>
      <c r="CVY199" s="319"/>
      <c r="CVZ199" s="319"/>
      <c r="CWA199" s="333"/>
      <c r="CWB199" s="376"/>
      <c r="CWC199" s="376"/>
      <c r="CWD199" s="376"/>
      <c r="CWE199" s="321"/>
      <c r="CWF199" s="321"/>
      <c r="CWG199" s="321"/>
      <c r="CWH199" s="376"/>
      <c r="CWI199" s="321"/>
      <c r="CWJ199" s="321"/>
      <c r="CWK199" s="321"/>
      <c r="CWL199" s="321"/>
      <c r="CWM199" s="376"/>
      <c r="CWN199" s="319"/>
      <c r="CWO199" s="319"/>
      <c r="CWP199" s="319"/>
      <c r="CWQ199" s="333"/>
      <c r="CWR199" s="376"/>
      <c r="CWS199" s="376"/>
      <c r="CWT199" s="376"/>
      <c r="CWU199" s="321"/>
      <c r="CWV199" s="321"/>
      <c r="CWW199" s="321"/>
      <c r="CWX199" s="376"/>
      <c r="CWY199" s="321"/>
      <c r="CWZ199" s="321"/>
      <c r="CXA199" s="321"/>
      <c r="CXB199" s="321"/>
      <c r="CXC199" s="376"/>
      <c r="CXD199" s="319"/>
      <c r="CXE199" s="319"/>
      <c r="CXF199" s="319"/>
      <c r="CXG199" s="333"/>
      <c r="CXH199" s="376"/>
      <c r="CXI199" s="376"/>
      <c r="CXJ199" s="376"/>
      <c r="CXK199" s="321"/>
      <c r="CXL199" s="321"/>
      <c r="CXM199" s="321"/>
      <c r="CXN199" s="376"/>
      <c r="CXO199" s="321"/>
      <c r="CXP199" s="321"/>
      <c r="CXQ199" s="321"/>
      <c r="CXR199" s="321"/>
      <c r="CXS199" s="376"/>
      <c r="CXT199" s="319"/>
      <c r="CXU199" s="319"/>
      <c r="CXV199" s="319"/>
      <c r="CXW199" s="333"/>
      <c r="CXX199" s="376"/>
      <c r="CXY199" s="376"/>
      <c r="CXZ199" s="376"/>
      <c r="CYA199" s="321"/>
      <c r="CYB199" s="321"/>
      <c r="CYC199" s="321"/>
      <c r="CYD199" s="376"/>
      <c r="CYE199" s="321"/>
      <c r="CYF199" s="321"/>
      <c r="CYG199" s="321"/>
      <c r="CYH199" s="321"/>
      <c r="CYI199" s="376"/>
      <c r="CYJ199" s="319"/>
      <c r="CYK199" s="319"/>
      <c r="CYL199" s="319"/>
      <c r="CYM199" s="333"/>
      <c r="CYN199" s="376"/>
      <c r="CYO199" s="376"/>
      <c r="CYP199" s="376"/>
      <c r="CYQ199" s="321"/>
      <c r="CYR199" s="321"/>
      <c r="CYS199" s="321"/>
      <c r="CYT199" s="376"/>
      <c r="CYU199" s="321"/>
      <c r="CYV199" s="321"/>
      <c r="CYW199" s="321"/>
      <c r="CYX199" s="321"/>
      <c r="CYY199" s="376"/>
      <c r="CYZ199" s="319"/>
      <c r="CZA199" s="319"/>
      <c r="CZB199" s="319"/>
      <c r="CZC199" s="333"/>
      <c r="CZD199" s="376"/>
      <c r="CZE199" s="376"/>
      <c r="CZF199" s="376"/>
      <c r="CZG199" s="321"/>
      <c r="CZH199" s="321"/>
      <c r="CZI199" s="321"/>
      <c r="CZJ199" s="376"/>
      <c r="CZK199" s="321"/>
      <c r="CZL199" s="321"/>
      <c r="CZM199" s="321"/>
      <c r="CZN199" s="321"/>
      <c r="CZO199" s="376"/>
      <c r="CZP199" s="319"/>
      <c r="CZQ199" s="319"/>
      <c r="CZR199" s="319"/>
      <c r="CZS199" s="333"/>
      <c r="CZT199" s="376"/>
      <c r="CZU199" s="376"/>
      <c r="CZV199" s="376"/>
      <c r="CZW199" s="321"/>
      <c r="CZX199" s="321"/>
      <c r="CZY199" s="321"/>
      <c r="CZZ199" s="376"/>
      <c r="DAA199" s="321"/>
      <c r="DAB199" s="321"/>
      <c r="DAC199" s="321"/>
      <c r="DAD199" s="321"/>
      <c r="DAE199" s="376"/>
      <c r="DAF199" s="319"/>
      <c r="DAG199" s="319"/>
      <c r="DAH199" s="319"/>
      <c r="DAI199" s="333"/>
      <c r="DAJ199" s="376"/>
      <c r="DAK199" s="376"/>
      <c r="DAL199" s="376"/>
      <c r="DAM199" s="321"/>
      <c r="DAN199" s="321"/>
      <c r="DAO199" s="321"/>
      <c r="DAP199" s="376"/>
      <c r="DAQ199" s="321"/>
      <c r="DAR199" s="321"/>
      <c r="DAS199" s="321"/>
      <c r="DAT199" s="321"/>
      <c r="DAU199" s="376"/>
      <c r="DAV199" s="319"/>
      <c r="DAW199" s="319"/>
      <c r="DAX199" s="319"/>
      <c r="DAY199" s="333"/>
      <c r="DAZ199" s="376"/>
      <c r="DBA199" s="376"/>
      <c r="DBB199" s="376"/>
      <c r="DBC199" s="321"/>
      <c r="DBD199" s="321"/>
      <c r="DBE199" s="321"/>
      <c r="DBF199" s="376"/>
      <c r="DBG199" s="321"/>
      <c r="DBH199" s="321"/>
      <c r="DBI199" s="321"/>
      <c r="DBJ199" s="321"/>
      <c r="DBK199" s="376"/>
      <c r="DBL199" s="319"/>
      <c r="DBM199" s="319"/>
      <c r="DBN199" s="319"/>
      <c r="DBO199" s="333"/>
      <c r="DBP199" s="376"/>
      <c r="DBQ199" s="376"/>
      <c r="DBR199" s="376"/>
      <c r="DBS199" s="321"/>
      <c r="DBT199" s="321"/>
      <c r="DBU199" s="321"/>
      <c r="DBV199" s="376"/>
      <c r="DBW199" s="321"/>
      <c r="DBX199" s="321"/>
      <c r="DBY199" s="321"/>
      <c r="DBZ199" s="321"/>
      <c r="DCA199" s="376"/>
      <c r="DCB199" s="319"/>
      <c r="DCC199" s="319"/>
      <c r="DCD199" s="319"/>
      <c r="DCE199" s="333"/>
      <c r="DCF199" s="376"/>
      <c r="DCG199" s="376"/>
      <c r="DCH199" s="376"/>
      <c r="DCI199" s="321"/>
      <c r="DCJ199" s="321"/>
      <c r="DCK199" s="321"/>
      <c r="DCL199" s="376"/>
      <c r="DCM199" s="321"/>
      <c r="DCN199" s="321"/>
      <c r="DCO199" s="321"/>
      <c r="DCP199" s="321"/>
      <c r="DCQ199" s="376"/>
      <c r="DCR199" s="319"/>
      <c r="DCS199" s="319"/>
      <c r="DCT199" s="319"/>
      <c r="DCU199" s="333"/>
      <c r="DCV199" s="376"/>
      <c r="DCW199" s="376"/>
      <c r="DCX199" s="376"/>
      <c r="DCY199" s="321"/>
      <c r="DCZ199" s="321"/>
      <c r="DDA199" s="321"/>
      <c r="DDB199" s="376"/>
      <c r="DDC199" s="321"/>
      <c r="DDD199" s="321"/>
      <c r="DDE199" s="321"/>
      <c r="DDF199" s="321"/>
      <c r="DDG199" s="376"/>
      <c r="DDH199" s="319"/>
      <c r="DDI199" s="319"/>
      <c r="DDJ199" s="319"/>
      <c r="DDK199" s="333"/>
      <c r="DDL199" s="376"/>
      <c r="DDM199" s="376"/>
      <c r="DDN199" s="376"/>
      <c r="DDO199" s="321"/>
      <c r="DDP199" s="321"/>
      <c r="DDQ199" s="321"/>
      <c r="DDR199" s="376"/>
      <c r="DDS199" s="321"/>
      <c r="DDT199" s="321"/>
      <c r="DDU199" s="321"/>
      <c r="DDV199" s="321"/>
      <c r="DDW199" s="376"/>
      <c r="DDX199" s="319"/>
      <c r="DDY199" s="319"/>
      <c r="DDZ199" s="319"/>
      <c r="DEA199" s="333"/>
      <c r="DEB199" s="376"/>
      <c r="DEC199" s="376"/>
      <c r="DED199" s="376"/>
      <c r="DEE199" s="321"/>
      <c r="DEF199" s="321"/>
      <c r="DEG199" s="321"/>
      <c r="DEH199" s="376"/>
      <c r="DEI199" s="321"/>
      <c r="DEJ199" s="321"/>
      <c r="DEK199" s="321"/>
      <c r="DEL199" s="321"/>
      <c r="DEM199" s="376"/>
      <c r="DEN199" s="319"/>
      <c r="DEO199" s="319"/>
      <c r="DEP199" s="319"/>
      <c r="DEQ199" s="333"/>
      <c r="DER199" s="376"/>
      <c r="DES199" s="376"/>
      <c r="DET199" s="376"/>
      <c r="DEU199" s="321"/>
      <c r="DEV199" s="321"/>
      <c r="DEW199" s="321"/>
      <c r="DEX199" s="376"/>
      <c r="DEY199" s="321"/>
      <c r="DEZ199" s="321"/>
      <c r="DFA199" s="321"/>
      <c r="DFB199" s="321"/>
      <c r="DFC199" s="376"/>
      <c r="DFD199" s="319"/>
      <c r="DFE199" s="319"/>
      <c r="DFF199" s="319"/>
      <c r="DFG199" s="333"/>
      <c r="DFH199" s="376"/>
      <c r="DFI199" s="376"/>
      <c r="DFJ199" s="376"/>
      <c r="DFK199" s="321"/>
      <c r="DFL199" s="321"/>
      <c r="DFM199" s="321"/>
      <c r="DFN199" s="376"/>
      <c r="DFO199" s="321"/>
      <c r="DFP199" s="321"/>
      <c r="DFQ199" s="321"/>
      <c r="DFR199" s="321"/>
      <c r="DFS199" s="376"/>
      <c r="DFT199" s="319"/>
      <c r="DFU199" s="319"/>
      <c r="DFV199" s="319"/>
      <c r="DFW199" s="333"/>
      <c r="DFX199" s="376"/>
      <c r="DFY199" s="376"/>
      <c r="DFZ199" s="376"/>
      <c r="DGA199" s="321"/>
      <c r="DGB199" s="321"/>
      <c r="DGC199" s="321"/>
      <c r="DGD199" s="376"/>
      <c r="DGE199" s="321"/>
      <c r="DGF199" s="321"/>
      <c r="DGG199" s="321"/>
      <c r="DGH199" s="321"/>
      <c r="DGI199" s="376"/>
      <c r="DGJ199" s="319"/>
      <c r="DGK199" s="319"/>
      <c r="DGL199" s="319"/>
      <c r="DGM199" s="333"/>
      <c r="DGN199" s="376"/>
      <c r="DGO199" s="376"/>
      <c r="DGP199" s="376"/>
      <c r="DGQ199" s="321"/>
      <c r="DGR199" s="321"/>
      <c r="DGS199" s="321"/>
      <c r="DGT199" s="376"/>
      <c r="DGU199" s="321"/>
      <c r="DGV199" s="321"/>
      <c r="DGW199" s="321"/>
      <c r="DGX199" s="321"/>
      <c r="DGY199" s="376"/>
      <c r="DGZ199" s="319"/>
      <c r="DHA199" s="319"/>
      <c r="DHB199" s="319"/>
      <c r="DHC199" s="333"/>
      <c r="DHD199" s="376"/>
      <c r="DHE199" s="376"/>
      <c r="DHF199" s="376"/>
      <c r="DHG199" s="321"/>
      <c r="DHH199" s="321"/>
      <c r="DHI199" s="321"/>
      <c r="DHJ199" s="376"/>
      <c r="DHK199" s="321"/>
      <c r="DHL199" s="321"/>
      <c r="DHM199" s="321"/>
      <c r="DHN199" s="321"/>
      <c r="DHO199" s="376"/>
      <c r="DHP199" s="319"/>
      <c r="DHQ199" s="319"/>
      <c r="DHR199" s="319"/>
      <c r="DHS199" s="333"/>
      <c r="DHT199" s="376"/>
      <c r="DHU199" s="376"/>
      <c r="DHV199" s="376"/>
      <c r="DHW199" s="321"/>
      <c r="DHX199" s="321"/>
      <c r="DHY199" s="321"/>
      <c r="DHZ199" s="376"/>
      <c r="DIA199" s="321"/>
      <c r="DIB199" s="321"/>
      <c r="DIC199" s="321"/>
      <c r="DID199" s="321"/>
      <c r="DIE199" s="376"/>
      <c r="DIF199" s="319"/>
      <c r="DIG199" s="319"/>
      <c r="DIH199" s="319"/>
      <c r="DII199" s="333"/>
      <c r="DIJ199" s="376"/>
      <c r="DIK199" s="376"/>
      <c r="DIL199" s="376"/>
      <c r="DIM199" s="321"/>
      <c r="DIN199" s="321"/>
      <c r="DIO199" s="321"/>
      <c r="DIP199" s="376"/>
      <c r="DIQ199" s="321"/>
      <c r="DIR199" s="321"/>
      <c r="DIS199" s="321"/>
      <c r="DIT199" s="321"/>
      <c r="DIU199" s="376"/>
      <c r="DIV199" s="319"/>
      <c r="DIW199" s="319"/>
      <c r="DIX199" s="319"/>
      <c r="DIY199" s="333"/>
      <c r="DIZ199" s="376"/>
      <c r="DJA199" s="376"/>
      <c r="DJB199" s="376"/>
      <c r="DJC199" s="321"/>
      <c r="DJD199" s="321"/>
      <c r="DJE199" s="321"/>
      <c r="DJF199" s="376"/>
      <c r="DJG199" s="321"/>
      <c r="DJH199" s="321"/>
      <c r="DJI199" s="321"/>
      <c r="DJJ199" s="321"/>
      <c r="DJK199" s="376"/>
      <c r="DJL199" s="319"/>
      <c r="DJM199" s="319"/>
      <c r="DJN199" s="319"/>
      <c r="DJO199" s="333"/>
      <c r="DJP199" s="376"/>
      <c r="DJQ199" s="376"/>
      <c r="DJR199" s="376"/>
      <c r="DJS199" s="321"/>
      <c r="DJT199" s="321"/>
      <c r="DJU199" s="321"/>
      <c r="DJV199" s="376"/>
      <c r="DJW199" s="321"/>
      <c r="DJX199" s="321"/>
      <c r="DJY199" s="321"/>
      <c r="DJZ199" s="321"/>
      <c r="DKA199" s="376"/>
      <c r="DKB199" s="319"/>
      <c r="DKC199" s="319"/>
      <c r="DKD199" s="319"/>
      <c r="DKE199" s="333"/>
      <c r="DKF199" s="376"/>
      <c r="DKG199" s="376"/>
      <c r="DKH199" s="376"/>
      <c r="DKI199" s="321"/>
      <c r="DKJ199" s="321"/>
      <c r="DKK199" s="321"/>
      <c r="DKL199" s="376"/>
      <c r="DKM199" s="321"/>
      <c r="DKN199" s="321"/>
      <c r="DKO199" s="321"/>
      <c r="DKP199" s="321"/>
      <c r="DKQ199" s="376"/>
      <c r="DKR199" s="319"/>
      <c r="DKS199" s="319"/>
      <c r="DKT199" s="319"/>
      <c r="DKU199" s="333"/>
      <c r="DKV199" s="376"/>
      <c r="DKW199" s="376"/>
      <c r="DKX199" s="376"/>
      <c r="DKY199" s="321"/>
      <c r="DKZ199" s="321"/>
      <c r="DLA199" s="321"/>
      <c r="DLB199" s="376"/>
      <c r="DLC199" s="321"/>
      <c r="DLD199" s="321"/>
      <c r="DLE199" s="321"/>
      <c r="DLF199" s="321"/>
      <c r="DLG199" s="376"/>
      <c r="DLH199" s="319"/>
      <c r="DLI199" s="319"/>
      <c r="DLJ199" s="319"/>
      <c r="DLK199" s="333"/>
      <c r="DLL199" s="376"/>
      <c r="DLM199" s="376"/>
      <c r="DLN199" s="376"/>
      <c r="DLO199" s="321"/>
      <c r="DLP199" s="321"/>
      <c r="DLQ199" s="321"/>
      <c r="DLR199" s="376"/>
      <c r="DLS199" s="321"/>
      <c r="DLT199" s="321"/>
      <c r="DLU199" s="321"/>
      <c r="DLV199" s="321"/>
      <c r="DLW199" s="376"/>
      <c r="DLX199" s="319"/>
      <c r="DLY199" s="319"/>
      <c r="DLZ199" s="319"/>
      <c r="DMA199" s="333"/>
      <c r="DMB199" s="376"/>
      <c r="DMC199" s="376"/>
      <c r="DMD199" s="376"/>
      <c r="DME199" s="321"/>
      <c r="DMF199" s="321"/>
      <c r="DMG199" s="321"/>
      <c r="DMH199" s="376"/>
      <c r="DMI199" s="321"/>
      <c r="DMJ199" s="321"/>
      <c r="DMK199" s="321"/>
      <c r="DML199" s="321"/>
      <c r="DMM199" s="376"/>
      <c r="DMN199" s="319"/>
      <c r="DMO199" s="319"/>
      <c r="DMP199" s="319"/>
      <c r="DMQ199" s="333"/>
      <c r="DMR199" s="376"/>
      <c r="DMS199" s="376"/>
      <c r="DMT199" s="376"/>
      <c r="DMU199" s="321"/>
      <c r="DMV199" s="321"/>
      <c r="DMW199" s="321"/>
      <c r="DMX199" s="376"/>
      <c r="DMY199" s="321"/>
      <c r="DMZ199" s="321"/>
      <c r="DNA199" s="321"/>
      <c r="DNB199" s="321"/>
      <c r="DNC199" s="376"/>
      <c r="DND199" s="319"/>
      <c r="DNE199" s="319"/>
      <c r="DNF199" s="319"/>
      <c r="DNG199" s="333"/>
      <c r="DNH199" s="376"/>
      <c r="DNI199" s="376"/>
      <c r="DNJ199" s="376"/>
      <c r="DNK199" s="321"/>
      <c r="DNL199" s="321"/>
      <c r="DNM199" s="321"/>
      <c r="DNN199" s="376"/>
      <c r="DNO199" s="321"/>
      <c r="DNP199" s="321"/>
      <c r="DNQ199" s="321"/>
      <c r="DNR199" s="321"/>
      <c r="DNS199" s="376"/>
      <c r="DNT199" s="319"/>
      <c r="DNU199" s="319"/>
      <c r="DNV199" s="319"/>
      <c r="DNW199" s="333"/>
      <c r="DNX199" s="376"/>
      <c r="DNY199" s="376"/>
      <c r="DNZ199" s="376"/>
      <c r="DOA199" s="321"/>
      <c r="DOB199" s="321"/>
      <c r="DOC199" s="321"/>
      <c r="DOD199" s="376"/>
      <c r="DOE199" s="321"/>
      <c r="DOF199" s="321"/>
      <c r="DOG199" s="321"/>
      <c r="DOH199" s="321"/>
      <c r="DOI199" s="376"/>
      <c r="DOJ199" s="319"/>
      <c r="DOK199" s="319"/>
      <c r="DOL199" s="319"/>
      <c r="DOM199" s="333"/>
      <c r="DON199" s="376"/>
      <c r="DOO199" s="376"/>
      <c r="DOP199" s="376"/>
      <c r="DOQ199" s="321"/>
      <c r="DOR199" s="321"/>
      <c r="DOS199" s="321"/>
      <c r="DOT199" s="376"/>
      <c r="DOU199" s="321"/>
      <c r="DOV199" s="321"/>
      <c r="DOW199" s="321"/>
      <c r="DOX199" s="321"/>
      <c r="DOY199" s="376"/>
      <c r="DOZ199" s="319"/>
      <c r="DPA199" s="319"/>
      <c r="DPB199" s="319"/>
      <c r="DPC199" s="333"/>
      <c r="DPD199" s="376"/>
      <c r="DPE199" s="376"/>
      <c r="DPF199" s="376"/>
      <c r="DPG199" s="321"/>
      <c r="DPH199" s="321"/>
      <c r="DPI199" s="321"/>
      <c r="DPJ199" s="376"/>
      <c r="DPK199" s="321"/>
      <c r="DPL199" s="321"/>
      <c r="DPM199" s="321"/>
      <c r="DPN199" s="321"/>
      <c r="DPO199" s="376"/>
      <c r="DPP199" s="319"/>
      <c r="DPQ199" s="319"/>
      <c r="DPR199" s="319"/>
      <c r="DPS199" s="333"/>
      <c r="DPT199" s="376"/>
      <c r="DPU199" s="376"/>
      <c r="DPV199" s="376"/>
      <c r="DPW199" s="321"/>
      <c r="DPX199" s="321"/>
      <c r="DPY199" s="321"/>
      <c r="DPZ199" s="376"/>
      <c r="DQA199" s="321"/>
      <c r="DQB199" s="321"/>
      <c r="DQC199" s="321"/>
      <c r="DQD199" s="321"/>
      <c r="DQE199" s="376"/>
      <c r="DQF199" s="319"/>
      <c r="DQG199" s="319"/>
      <c r="DQH199" s="319"/>
      <c r="DQI199" s="333"/>
      <c r="DQJ199" s="376"/>
      <c r="DQK199" s="376"/>
      <c r="DQL199" s="376"/>
      <c r="DQM199" s="321"/>
      <c r="DQN199" s="321"/>
      <c r="DQO199" s="321"/>
      <c r="DQP199" s="376"/>
      <c r="DQQ199" s="321"/>
      <c r="DQR199" s="321"/>
      <c r="DQS199" s="321"/>
      <c r="DQT199" s="321"/>
      <c r="DQU199" s="376"/>
      <c r="DQV199" s="319"/>
      <c r="DQW199" s="319"/>
      <c r="DQX199" s="319"/>
      <c r="DQY199" s="333"/>
      <c r="DQZ199" s="376"/>
      <c r="DRA199" s="376"/>
      <c r="DRB199" s="376"/>
      <c r="DRC199" s="321"/>
      <c r="DRD199" s="321"/>
      <c r="DRE199" s="321"/>
      <c r="DRF199" s="376"/>
      <c r="DRG199" s="321"/>
      <c r="DRH199" s="321"/>
      <c r="DRI199" s="321"/>
      <c r="DRJ199" s="321"/>
      <c r="DRK199" s="376"/>
      <c r="DRL199" s="319"/>
      <c r="DRM199" s="319"/>
      <c r="DRN199" s="319"/>
      <c r="DRO199" s="333"/>
      <c r="DRP199" s="376"/>
      <c r="DRQ199" s="376"/>
      <c r="DRR199" s="376"/>
      <c r="DRS199" s="321"/>
      <c r="DRT199" s="321"/>
      <c r="DRU199" s="321"/>
      <c r="DRV199" s="376"/>
      <c r="DRW199" s="321"/>
      <c r="DRX199" s="321"/>
      <c r="DRY199" s="321"/>
      <c r="DRZ199" s="321"/>
      <c r="DSA199" s="376"/>
      <c r="DSB199" s="319"/>
      <c r="DSC199" s="319"/>
      <c r="DSD199" s="319"/>
      <c r="DSE199" s="333"/>
      <c r="DSF199" s="376"/>
      <c r="DSG199" s="376"/>
      <c r="DSH199" s="376"/>
      <c r="DSI199" s="321"/>
      <c r="DSJ199" s="321"/>
      <c r="DSK199" s="321"/>
      <c r="DSL199" s="376"/>
      <c r="DSM199" s="321"/>
      <c r="DSN199" s="321"/>
      <c r="DSO199" s="321"/>
      <c r="DSP199" s="321"/>
      <c r="DSQ199" s="376"/>
      <c r="DSR199" s="319"/>
      <c r="DSS199" s="319"/>
      <c r="DST199" s="319"/>
      <c r="DSU199" s="333"/>
      <c r="DSV199" s="376"/>
      <c r="DSW199" s="376"/>
      <c r="DSX199" s="376"/>
      <c r="DSY199" s="321"/>
      <c r="DSZ199" s="321"/>
      <c r="DTA199" s="321"/>
      <c r="DTB199" s="376"/>
      <c r="DTC199" s="321"/>
      <c r="DTD199" s="321"/>
      <c r="DTE199" s="321"/>
      <c r="DTF199" s="321"/>
      <c r="DTG199" s="376"/>
      <c r="DTH199" s="319"/>
      <c r="DTI199" s="319"/>
      <c r="DTJ199" s="319"/>
      <c r="DTK199" s="333"/>
      <c r="DTL199" s="376"/>
      <c r="DTM199" s="376"/>
      <c r="DTN199" s="376"/>
      <c r="DTO199" s="321"/>
      <c r="DTP199" s="321"/>
      <c r="DTQ199" s="321"/>
      <c r="DTR199" s="376"/>
      <c r="DTS199" s="321"/>
      <c r="DTT199" s="321"/>
      <c r="DTU199" s="321"/>
      <c r="DTV199" s="321"/>
      <c r="DTW199" s="376"/>
      <c r="DTX199" s="319"/>
      <c r="DTY199" s="319"/>
      <c r="DTZ199" s="319"/>
      <c r="DUA199" s="333"/>
      <c r="DUB199" s="376"/>
      <c r="DUC199" s="376"/>
      <c r="DUD199" s="376"/>
      <c r="DUE199" s="321"/>
      <c r="DUF199" s="321"/>
      <c r="DUG199" s="321"/>
      <c r="DUH199" s="376"/>
      <c r="DUI199" s="321"/>
      <c r="DUJ199" s="321"/>
      <c r="DUK199" s="321"/>
      <c r="DUL199" s="321"/>
      <c r="DUM199" s="376"/>
      <c r="DUN199" s="319"/>
      <c r="DUO199" s="319"/>
      <c r="DUP199" s="319"/>
      <c r="DUQ199" s="333"/>
      <c r="DUR199" s="376"/>
      <c r="DUS199" s="376"/>
      <c r="DUT199" s="376"/>
      <c r="DUU199" s="321"/>
      <c r="DUV199" s="321"/>
      <c r="DUW199" s="321"/>
      <c r="DUX199" s="376"/>
      <c r="DUY199" s="321"/>
      <c r="DUZ199" s="321"/>
      <c r="DVA199" s="321"/>
      <c r="DVB199" s="321"/>
      <c r="DVC199" s="376"/>
      <c r="DVD199" s="319"/>
      <c r="DVE199" s="319"/>
      <c r="DVF199" s="319"/>
      <c r="DVG199" s="333"/>
      <c r="DVH199" s="376"/>
      <c r="DVI199" s="376"/>
      <c r="DVJ199" s="376"/>
      <c r="DVK199" s="321"/>
      <c r="DVL199" s="321"/>
      <c r="DVM199" s="321"/>
      <c r="DVN199" s="376"/>
      <c r="DVO199" s="321"/>
      <c r="DVP199" s="321"/>
      <c r="DVQ199" s="321"/>
      <c r="DVR199" s="321"/>
      <c r="DVS199" s="376"/>
      <c r="DVT199" s="319"/>
      <c r="DVU199" s="319"/>
      <c r="DVV199" s="319"/>
      <c r="DVW199" s="333"/>
      <c r="DVX199" s="376"/>
      <c r="DVY199" s="376"/>
      <c r="DVZ199" s="376"/>
      <c r="DWA199" s="321"/>
      <c r="DWB199" s="321"/>
      <c r="DWC199" s="321"/>
      <c r="DWD199" s="376"/>
      <c r="DWE199" s="321"/>
      <c r="DWF199" s="321"/>
      <c r="DWG199" s="321"/>
      <c r="DWH199" s="321"/>
      <c r="DWI199" s="376"/>
      <c r="DWJ199" s="319"/>
      <c r="DWK199" s="319"/>
      <c r="DWL199" s="319"/>
      <c r="DWM199" s="333"/>
      <c r="DWN199" s="376"/>
      <c r="DWO199" s="376"/>
      <c r="DWP199" s="376"/>
      <c r="DWQ199" s="321"/>
      <c r="DWR199" s="321"/>
      <c r="DWS199" s="321"/>
      <c r="DWT199" s="376"/>
      <c r="DWU199" s="321"/>
      <c r="DWV199" s="321"/>
      <c r="DWW199" s="321"/>
      <c r="DWX199" s="321"/>
      <c r="DWY199" s="376"/>
      <c r="DWZ199" s="319"/>
      <c r="DXA199" s="319"/>
      <c r="DXB199" s="319"/>
      <c r="DXC199" s="333"/>
      <c r="DXD199" s="376"/>
      <c r="DXE199" s="376"/>
      <c r="DXF199" s="376"/>
      <c r="DXG199" s="321"/>
      <c r="DXH199" s="321"/>
      <c r="DXI199" s="321"/>
      <c r="DXJ199" s="376"/>
      <c r="DXK199" s="321"/>
      <c r="DXL199" s="321"/>
      <c r="DXM199" s="321"/>
      <c r="DXN199" s="321"/>
      <c r="DXO199" s="376"/>
      <c r="DXP199" s="319"/>
      <c r="DXQ199" s="319"/>
      <c r="DXR199" s="319"/>
      <c r="DXS199" s="333"/>
      <c r="DXT199" s="376"/>
      <c r="DXU199" s="376"/>
      <c r="DXV199" s="376"/>
      <c r="DXW199" s="321"/>
      <c r="DXX199" s="321"/>
      <c r="DXY199" s="321"/>
      <c r="DXZ199" s="376"/>
      <c r="DYA199" s="321"/>
      <c r="DYB199" s="321"/>
      <c r="DYC199" s="321"/>
      <c r="DYD199" s="321"/>
      <c r="DYE199" s="376"/>
      <c r="DYF199" s="319"/>
      <c r="DYG199" s="319"/>
      <c r="DYH199" s="319"/>
      <c r="DYI199" s="333"/>
      <c r="DYJ199" s="376"/>
      <c r="DYK199" s="376"/>
      <c r="DYL199" s="376"/>
      <c r="DYM199" s="321"/>
      <c r="DYN199" s="321"/>
      <c r="DYO199" s="321"/>
      <c r="DYP199" s="376"/>
      <c r="DYQ199" s="321"/>
      <c r="DYR199" s="321"/>
      <c r="DYS199" s="321"/>
      <c r="DYT199" s="321"/>
      <c r="DYU199" s="376"/>
      <c r="DYV199" s="319"/>
      <c r="DYW199" s="319"/>
      <c r="DYX199" s="319"/>
      <c r="DYY199" s="333"/>
      <c r="DYZ199" s="376"/>
      <c r="DZA199" s="376"/>
      <c r="DZB199" s="376"/>
      <c r="DZC199" s="321"/>
      <c r="DZD199" s="321"/>
      <c r="DZE199" s="321"/>
      <c r="DZF199" s="376"/>
      <c r="DZG199" s="321"/>
      <c r="DZH199" s="321"/>
      <c r="DZI199" s="321"/>
      <c r="DZJ199" s="321"/>
      <c r="DZK199" s="376"/>
      <c r="DZL199" s="319"/>
      <c r="DZM199" s="319"/>
      <c r="DZN199" s="319"/>
      <c r="DZO199" s="333"/>
      <c r="DZP199" s="376"/>
      <c r="DZQ199" s="376"/>
      <c r="DZR199" s="376"/>
      <c r="DZS199" s="321"/>
      <c r="DZT199" s="321"/>
      <c r="DZU199" s="321"/>
      <c r="DZV199" s="376"/>
      <c r="DZW199" s="321"/>
      <c r="DZX199" s="321"/>
      <c r="DZY199" s="321"/>
      <c r="DZZ199" s="321"/>
      <c r="EAA199" s="376"/>
      <c r="EAB199" s="319"/>
      <c r="EAC199" s="319"/>
      <c r="EAD199" s="319"/>
      <c r="EAE199" s="333"/>
      <c r="EAF199" s="376"/>
      <c r="EAG199" s="376"/>
      <c r="EAH199" s="376"/>
      <c r="EAI199" s="321"/>
      <c r="EAJ199" s="321"/>
      <c r="EAK199" s="321"/>
      <c r="EAL199" s="376"/>
      <c r="EAM199" s="321"/>
      <c r="EAN199" s="321"/>
      <c r="EAO199" s="321"/>
      <c r="EAP199" s="321"/>
      <c r="EAQ199" s="376"/>
      <c r="EAR199" s="319"/>
      <c r="EAS199" s="319"/>
      <c r="EAT199" s="319"/>
      <c r="EAU199" s="333"/>
      <c r="EAV199" s="376"/>
      <c r="EAW199" s="376"/>
      <c r="EAX199" s="376"/>
      <c r="EAY199" s="321"/>
      <c r="EAZ199" s="321"/>
      <c r="EBA199" s="321"/>
      <c r="EBB199" s="376"/>
      <c r="EBC199" s="321"/>
      <c r="EBD199" s="321"/>
      <c r="EBE199" s="321"/>
      <c r="EBF199" s="321"/>
      <c r="EBG199" s="376"/>
      <c r="EBH199" s="319"/>
      <c r="EBI199" s="319"/>
      <c r="EBJ199" s="319"/>
      <c r="EBK199" s="333"/>
      <c r="EBL199" s="376"/>
      <c r="EBM199" s="376"/>
      <c r="EBN199" s="376"/>
      <c r="EBO199" s="321"/>
      <c r="EBP199" s="321"/>
      <c r="EBQ199" s="321"/>
      <c r="EBR199" s="376"/>
      <c r="EBS199" s="321"/>
      <c r="EBT199" s="321"/>
      <c r="EBU199" s="321"/>
      <c r="EBV199" s="321"/>
      <c r="EBW199" s="376"/>
      <c r="EBX199" s="319"/>
      <c r="EBY199" s="319"/>
      <c r="EBZ199" s="319"/>
      <c r="ECA199" s="333"/>
      <c r="ECB199" s="376"/>
      <c r="ECC199" s="376"/>
      <c r="ECD199" s="376"/>
      <c r="ECE199" s="321"/>
      <c r="ECF199" s="321"/>
      <c r="ECG199" s="321"/>
      <c r="ECH199" s="376"/>
      <c r="ECI199" s="321"/>
      <c r="ECJ199" s="321"/>
      <c r="ECK199" s="321"/>
      <c r="ECL199" s="321"/>
      <c r="ECM199" s="376"/>
      <c r="ECN199" s="319"/>
      <c r="ECO199" s="319"/>
      <c r="ECP199" s="319"/>
      <c r="ECQ199" s="333"/>
      <c r="ECR199" s="376"/>
      <c r="ECS199" s="376"/>
      <c r="ECT199" s="376"/>
      <c r="ECU199" s="321"/>
      <c r="ECV199" s="321"/>
      <c r="ECW199" s="321"/>
      <c r="ECX199" s="376"/>
      <c r="ECY199" s="321"/>
      <c r="ECZ199" s="321"/>
      <c r="EDA199" s="321"/>
      <c r="EDB199" s="321"/>
      <c r="EDC199" s="376"/>
      <c r="EDD199" s="319"/>
      <c r="EDE199" s="319"/>
      <c r="EDF199" s="319"/>
      <c r="EDG199" s="333"/>
      <c r="EDH199" s="376"/>
      <c r="EDI199" s="376"/>
      <c r="EDJ199" s="376"/>
      <c r="EDK199" s="321"/>
      <c r="EDL199" s="321"/>
      <c r="EDM199" s="321"/>
      <c r="EDN199" s="376"/>
      <c r="EDO199" s="321"/>
      <c r="EDP199" s="321"/>
      <c r="EDQ199" s="321"/>
      <c r="EDR199" s="321"/>
      <c r="EDS199" s="376"/>
      <c r="EDT199" s="319"/>
      <c r="EDU199" s="319"/>
      <c r="EDV199" s="319"/>
      <c r="EDW199" s="333"/>
      <c r="EDX199" s="376"/>
      <c r="EDY199" s="376"/>
      <c r="EDZ199" s="376"/>
      <c r="EEA199" s="321"/>
      <c r="EEB199" s="321"/>
      <c r="EEC199" s="321"/>
      <c r="EED199" s="376"/>
      <c r="EEE199" s="321"/>
      <c r="EEF199" s="321"/>
      <c r="EEG199" s="321"/>
      <c r="EEH199" s="321"/>
      <c r="EEI199" s="376"/>
      <c r="EEJ199" s="319"/>
      <c r="EEK199" s="319"/>
      <c r="EEL199" s="319"/>
      <c r="EEM199" s="333"/>
      <c r="EEN199" s="376"/>
      <c r="EEO199" s="376"/>
      <c r="EEP199" s="376"/>
      <c r="EEQ199" s="321"/>
      <c r="EER199" s="321"/>
      <c r="EES199" s="321"/>
      <c r="EET199" s="376"/>
      <c r="EEU199" s="321"/>
      <c r="EEV199" s="321"/>
      <c r="EEW199" s="321"/>
      <c r="EEX199" s="321"/>
      <c r="EEY199" s="376"/>
      <c r="EEZ199" s="319"/>
      <c r="EFA199" s="319"/>
      <c r="EFB199" s="319"/>
      <c r="EFC199" s="333"/>
      <c r="EFD199" s="376"/>
      <c r="EFE199" s="376"/>
      <c r="EFF199" s="376"/>
      <c r="EFG199" s="321"/>
      <c r="EFH199" s="321"/>
      <c r="EFI199" s="321"/>
      <c r="EFJ199" s="376"/>
      <c r="EFK199" s="321"/>
      <c r="EFL199" s="321"/>
      <c r="EFM199" s="321"/>
      <c r="EFN199" s="321"/>
      <c r="EFO199" s="376"/>
      <c r="EFP199" s="319"/>
      <c r="EFQ199" s="319"/>
      <c r="EFR199" s="319"/>
      <c r="EFS199" s="333"/>
      <c r="EFT199" s="376"/>
      <c r="EFU199" s="376"/>
      <c r="EFV199" s="376"/>
      <c r="EFW199" s="321"/>
      <c r="EFX199" s="321"/>
      <c r="EFY199" s="321"/>
      <c r="EFZ199" s="376"/>
      <c r="EGA199" s="321"/>
      <c r="EGB199" s="321"/>
      <c r="EGC199" s="321"/>
      <c r="EGD199" s="321"/>
      <c r="EGE199" s="376"/>
      <c r="EGF199" s="319"/>
      <c r="EGG199" s="319"/>
      <c r="EGH199" s="319"/>
      <c r="EGI199" s="333"/>
      <c r="EGJ199" s="376"/>
      <c r="EGK199" s="376"/>
      <c r="EGL199" s="376"/>
      <c r="EGM199" s="321"/>
      <c r="EGN199" s="321"/>
      <c r="EGO199" s="321"/>
      <c r="EGP199" s="376"/>
      <c r="EGQ199" s="321"/>
      <c r="EGR199" s="321"/>
      <c r="EGS199" s="321"/>
      <c r="EGT199" s="321"/>
      <c r="EGU199" s="376"/>
      <c r="EGV199" s="319"/>
      <c r="EGW199" s="319"/>
      <c r="EGX199" s="319"/>
      <c r="EGY199" s="333"/>
      <c r="EGZ199" s="376"/>
      <c r="EHA199" s="376"/>
      <c r="EHB199" s="376"/>
      <c r="EHC199" s="321"/>
      <c r="EHD199" s="321"/>
      <c r="EHE199" s="321"/>
      <c r="EHF199" s="376"/>
      <c r="EHG199" s="321"/>
      <c r="EHH199" s="321"/>
      <c r="EHI199" s="321"/>
      <c r="EHJ199" s="321"/>
      <c r="EHK199" s="376"/>
      <c r="EHL199" s="319"/>
      <c r="EHM199" s="319"/>
      <c r="EHN199" s="319"/>
      <c r="EHO199" s="333"/>
      <c r="EHP199" s="376"/>
      <c r="EHQ199" s="376"/>
      <c r="EHR199" s="376"/>
      <c r="EHS199" s="321"/>
      <c r="EHT199" s="321"/>
      <c r="EHU199" s="321"/>
      <c r="EHV199" s="376"/>
      <c r="EHW199" s="321"/>
      <c r="EHX199" s="321"/>
      <c r="EHY199" s="321"/>
      <c r="EHZ199" s="321"/>
      <c r="EIA199" s="376"/>
      <c r="EIB199" s="319"/>
      <c r="EIC199" s="319"/>
      <c r="EID199" s="319"/>
      <c r="EIE199" s="333"/>
      <c r="EIF199" s="376"/>
      <c r="EIG199" s="376"/>
      <c r="EIH199" s="376"/>
      <c r="EII199" s="321"/>
      <c r="EIJ199" s="321"/>
      <c r="EIK199" s="321"/>
      <c r="EIL199" s="376"/>
      <c r="EIM199" s="321"/>
      <c r="EIN199" s="321"/>
      <c r="EIO199" s="321"/>
      <c r="EIP199" s="321"/>
      <c r="EIQ199" s="376"/>
      <c r="EIR199" s="319"/>
      <c r="EIS199" s="319"/>
      <c r="EIT199" s="319"/>
      <c r="EIU199" s="333"/>
      <c r="EIV199" s="376"/>
      <c r="EIW199" s="376"/>
      <c r="EIX199" s="376"/>
      <c r="EIY199" s="321"/>
      <c r="EIZ199" s="321"/>
      <c r="EJA199" s="321"/>
      <c r="EJB199" s="376"/>
      <c r="EJC199" s="321"/>
      <c r="EJD199" s="321"/>
      <c r="EJE199" s="321"/>
      <c r="EJF199" s="321"/>
      <c r="EJG199" s="376"/>
      <c r="EJH199" s="319"/>
      <c r="EJI199" s="319"/>
      <c r="EJJ199" s="319"/>
      <c r="EJK199" s="333"/>
      <c r="EJL199" s="376"/>
      <c r="EJM199" s="376"/>
      <c r="EJN199" s="376"/>
      <c r="EJO199" s="321"/>
      <c r="EJP199" s="321"/>
      <c r="EJQ199" s="321"/>
      <c r="EJR199" s="376"/>
      <c r="EJS199" s="321"/>
      <c r="EJT199" s="321"/>
      <c r="EJU199" s="321"/>
      <c r="EJV199" s="321"/>
      <c r="EJW199" s="376"/>
      <c r="EJX199" s="319"/>
      <c r="EJY199" s="319"/>
      <c r="EJZ199" s="319"/>
      <c r="EKA199" s="333"/>
      <c r="EKB199" s="376"/>
      <c r="EKC199" s="376"/>
      <c r="EKD199" s="376"/>
      <c r="EKE199" s="321"/>
      <c r="EKF199" s="321"/>
      <c r="EKG199" s="321"/>
      <c r="EKH199" s="376"/>
      <c r="EKI199" s="321"/>
      <c r="EKJ199" s="321"/>
      <c r="EKK199" s="321"/>
      <c r="EKL199" s="321"/>
      <c r="EKM199" s="376"/>
      <c r="EKN199" s="319"/>
      <c r="EKO199" s="319"/>
      <c r="EKP199" s="319"/>
      <c r="EKQ199" s="333"/>
      <c r="EKR199" s="376"/>
      <c r="EKS199" s="376"/>
      <c r="EKT199" s="376"/>
      <c r="EKU199" s="321"/>
      <c r="EKV199" s="321"/>
      <c r="EKW199" s="321"/>
      <c r="EKX199" s="376"/>
      <c r="EKY199" s="321"/>
      <c r="EKZ199" s="321"/>
      <c r="ELA199" s="321"/>
      <c r="ELB199" s="321"/>
      <c r="ELC199" s="376"/>
      <c r="ELD199" s="319"/>
      <c r="ELE199" s="319"/>
      <c r="ELF199" s="319"/>
      <c r="ELG199" s="333"/>
      <c r="ELH199" s="376"/>
      <c r="ELI199" s="376"/>
      <c r="ELJ199" s="376"/>
      <c r="ELK199" s="321"/>
      <c r="ELL199" s="321"/>
      <c r="ELM199" s="321"/>
      <c r="ELN199" s="376"/>
      <c r="ELO199" s="321"/>
      <c r="ELP199" s="321"/>
      <c r="ELQ199" s="321"/>
      <c r="ELR199" s="321"/>
      <c r="ELS199" s="376"/>
      <c r="ELT199" s="319"/>
      <c r="ELU199" s="319"/>
      <c r="ELV199" s="319"/>
      <c r="ELW199" s="333"/>
      <c r="ELX199" s="376"/>
      <c r="ELY199" s="376"/>
      <c r="ELZ199" s="376"/>
      <c r="EMA199" s="321"/>
      <c r="EMB199" s="321"/>
      <c r="EMC199" s="321"/>
      <c r="EMD199" s="376"/>
      <c r="EME199" s="321"/>
      <c r="EMF199" s="321"/>
      <c r="EMG199" s="321"/>
      <c r="EMH199" s="321"/>
      <c r="EMI199" s="376"/>
      <c r="EMJ199" s="319"/>
      <c r="EMK199" s="319"/>
      <c r="EML199" s="319"/>
      <c r="EMM199" s="333"/>
      <c r="EMN199" s="376"/>
      <c r="EMO199" s="376"/>
      <c r="EMP199" s="376"/>
      <c r="EMQ199" s="321"/>
      <c r="EMR199" s="321"/>
      <c r="EMS199" s="321"/>
      <c r="EMT199" s="376"/>
      <c r="EMU199" s="321"/>
      <c r="EMV199" s="321"/>
      <c r="EMW199" s="321"/>
      <c r="EMX199" s="321"/>
      <c r="EMY199" s="376"/>
      <c r="EMZ199" s="319"/>
      <c r="ENA199" s="319"/>
      <c r="ENB199" s="319"/>
      <c r="ENC199" s="333"/>
      <c r="END199" s="376"/>
      <c r="ENE199" s="376"/>
      <c r="ENF199" s="376"/>
      <c r="ENG199" s="321"/>
      <c r="ENH199" s="321"/>
      <c r="ENI199" s="321"/>
      <c r="ENJ199" s="376"/>
      <c r="ENK199" s="321"/>
      <c r="ENL199" s="321"/>
      <c r="ENM199" s="321"/>
      <c r="ENN199" s="321"/>
      <c r="ENO199" s="376"/>
      <c r="ENP199" s="319"/>
      <c r="ENQ199" s="319"/>
      <c r="ENR199" s="319"/>
      <c r="ENS199" s="333"/>
      <c r="ENT199" s="376"/>
      <c r="ENU199" s="376"/>
      <c r="ENV199" s="376"/>
      <c r="ENW199" s="321"/>
      <c r="ENX199" s="321"/>
      <c r="ENY199" s="321"/>
      <c r="ENZ199" s="376"/>
      <c r="EOA199" s="321"/>
      <c r="EOB199" s="321"/>
      <c r="EOC199" s="321"/>
      <c r="EOD199" s="321"/>
      <c r="EOE199" s="376"/>
      <c r="EOF199" s="319"/>
      <c r="EOG199" s="319"/>
      <c r="EOH199" s="319"/>
      <c r="EOI199" s="333"/>
      <c r="EOJ199" s="376"/>
      <c r="EOK199" s="376"/>
      <c r="EOL199" s="376"/>
      <c r="EOM199" s="321"/>
      <c r="EON199" s="321"/>
      <c r="EOO199" s="321"/>
      <c r="EOP199" s="376"/>
      <c r="EOQ199" s="321"/>
      <c r="EOR199" s="321"/>
      <c r="EOS199" s="321"/>
      <c r="EOT199" s="321"/>
      <c r="EOU199" s="376"/>
      <c r="EOV199" s="319"/>
      <c r="EOW199" s="319"/>
      <c r="EOX199" s="319"/>
      <c r="EOY199" s="333"/>
      <c r="EOZ199" s="376"/>
      <c r="EPA199" s="376"/>
      <c r="EPB199" s="376"/>
      <c r="EPC199" s="321"/>
      <c r="EPD199" s="321"/>
      <c r="EPE199" s="321"/>
      <c r="EPF199" s="376"/>
      <c r="EPG199" s="321"/>
      <c r="EPH199" s="321"/>
      <c r="EPI199" s="321"/>
      <c r="EPJ199" s="321"/>
      <c r="EPK199" s="376"/>
      <c r="EPL199" s="319"/>
      <c r="EPM199" s="319"/>
      <c r="EPN199" s="319"/>
      <c r="EPO199" s="333"/>
      <c r="EPP199" s="376"/>
      <c r="EPQ199" s="376"/>
      <c r="EPR199" s="376"/>
      <c r="EPS199" s="321"/>
      <c r="EPT199" s="321"/>
      <c r="EPU199" s="321"/>
      <c r="EPV199" s="376"/>
      <c r="EPW199" s="321"/>
      <c r="EPX199" s="321"/>
      <c r="EPY199" s="321"/>
      <c r="EPZ199" s="321"/>
      <c r="EQA199" s="376"/>
      <c r="EQB199" s="319"/>
      <c r="EQC199" s="319"/>
      <c r="EQD199" s="319"/>
      <c r="EQE199" s="333"/>
      <c r="EQF199" s="376"/>
      <c r="EQG199" s="376"/>
      <c r="EQH199" s="376"/>
      <c r="EQI199" s="321"/>
      <c r="EQJ199" s="321"/>
      <c r="EQK199" s="321"/>
      <c r="EQL199" s="376"/>
      <c r="EQM199" s="321"/>
      <c r="EQN199" s="321"/>
      <c r="EQO199" s="321"/>
      <c r="EQP199" s="321"/>
      <c r="EQQ199" s="376"/>
      <c r="EQR199" s="319"/>
      <c r="EQS199" s="319"/>
      <c r="EQT199" s="319"/>
      <c r="EQU199" s="333"/>
      <c r="EQV199" s="376"/>
      <c r="EQW199" s="376"/>
      <c r="EQX199" s="376"/>
      <c r="EQY199" s="321"/>
      <c r="EQZ199" s="321"/>
      <c r="ERA199" s="321"/>
      <c r="ERB199" s="376"/>
      <c r="ERC199" s="321"/>
      <c r="ERD199" s="321"/>
      <c r="ERE199" s="321"/>
      <c r="ERF199" s="321"/>
      <c r="ERG199" s="376"/>
      <c r="ERH199" s="319"/>
      <c r="ERI199" s="319"/>
      <c r="ERJ199" s="319"/>
      <c r="ERK199" s="333"/>
      <c r="ERL199" s="376"/>
      <c r="ERM199" s="376"/>
      <c r="ERN199" s="376"/>
      <c r="ERO199" s="321"/>
      <c r="ERP199" s="321"/>
      <c r="ERQ199" s="321"/>
      <c r="ERR199" s="376"/>
      <c r="ERS199" s="321"/>
      <c r="ERT199" s="321"/>
      <c r="ERU199" s="321"/>
      <c r="ERV199" s="321"/>
      <c r="ERW199" s="376"/>
      <c r="ERX199" s="319"/>
      <c r="ERY199" s="319"/>
      <c r="ERZ199" s="319"/>
      <c r="ESA199" s="333"/>
      <c r="ESB199" s="376"/>
      <c r="ESC199" s="376"/>
      <c r="ESD199" s="376"/>
      <c r="ESE199" s="321"/>
      <c r="ESF199" s="321"/>
      <c r="ESG199" s="321"/>
      <c r="ESH199" s="376"/>
      <c r="ESI199" s="321"/>
      <c r="ESJ199" s="321"/>
      <c r="ESK199" s="321"/>
      <c r="ESL199" s="321"/>
      <c r="ESM199" s="376"/>
      <c r="ESN199" s="319"/>
      <c r="ESO199" s="319"/>
      <c r="ESP199" s="319"/>
      <c r="ESQ199" s="333"/>
      <c r="ESR199" s="376"/>
      <c r="ESS199" s="376"/>
      <c r="EST199" s="376"/>
      <c r="ESU199" s="321"/>
      <c r="ESV199" s="321"/>
      <c r="ESW199" s="321"/>
      <c r="ESX199" s="376"/>
      <c r="ESY199" s="321"/>
      <c r="ESZ199" s="321"/>
      <c r="ETA199" s="321"/>
      <c r="ETB199" s="321"/>
      <c r="ETC199" s="376"/>
      <c r="ETD199" s="319"/>
      <c r="ETE199" s="319"/>
      <c r="ETF199" s="319"/>
      <c r="ETG199" s="333"/>
      <c r="ETH199" s="376"/>
      <c r="ETI199" s="376"/>
      <c r="ETJ199" s="376"/>
      <c r="ETK199" s="321"/>
      <c r="ETL199" s="321"/>
      <c r="ETM199" s="321"/>
      <c r="ETN199" s="376"/>
      <c r="ETO199" s="321"/>
      <c r="ETP199" s="321"/>
      <c r="ETQ199" s="321"/>
      <c r="ETR199" s="321"/>
      <c r="ETS199" s="376"/>
      <c r="ETT199" s="319"/>
      <c r="ETU199" s="319"/>
      <c r="ETV199" s="319"/>
      <c r="ETW199" s="333"/>
      <c r="ETX199" s="376"/>
      <c r="ETY199" s="376"/>
      <c r="ETZ199" s="376"/>
      <c r="EUA199" s="321"/>
      <c r="EUB199" s="321"/>
      <c r="EUC199" s="321"/>
      <c r="EUD199" s="376"/>
      <c r="EUE199" s="321"/>
      <c r="EUF199" s="321"/>
      <c r="EUG199" s="321"/>
      <c r="EUH199" s="321"/>
      <c r="EUI199" s="376"/>
      <c r="EUJ199" s="319"/>
      <c r="EUK199" s="319"/>
      <c r="EUL199" s="319"/>
      <c r="EUM199" s="333"/>
      <c r="EUN199" s="376"/>
      <c r="EUO199" s="376"/>
      <c r="EUP199" s="376"/>
      <c r="EUQ199" s="321"/>
      <c r="EUR199" s="321"/>
      <c r="EUS199" s="321"/>
      <c r="EUT199" s="376"/>
      <c r="EUU199" s="321"/>
      <c r="EUV199" s="321"/>
      <c r="EUW199" s="321"/>
      <c r="EUX199" s="321"/>
      <c r="EUY199" s="376"/>
      <c r="EUZ199" s="319"/>
      <c r="EVA199" s="319"/>
      <c r="EVB199" s="319"/>
      <c r="EVC199" s="333"/>
      <c r="EVD199" s="376"/>
      <c r="EVE199" s="376"/>
      <c r="EVF199" s="376"/>
      <c r="EVG199" s="321"/>
      <c r="EVH199" s="321"/>
      <c r="EVI199" s="321"/>
      <c r="EVJ199" s="376"/>
      <c r="EVK199" s="321"/>
      <c r="EVL199" s="321"/>
      <c r="EVM199" s="321"/>
      <c r="EVN199" s="321"/>
      <c r="EVO199" s="376"/>
      <c r="EVP199" s="319"/>
      <c r="EVQ199" s="319"/>
      <c r="EVR199" s="319"/>
      <c r="EVS199" s="333"/>
      <c r="EVT199" s="376"/>
      <c r="EVU199" s="376"/>
      <c r="EVV199" s="376"/>
      <c r="EVW199" s="321"/>
      <c r="EVX199" s="321"/>
      <c r="EVY199" s="321"/>
      <c r="EVZ199" s="376"/>
      <c r="EWA199" s="321"/>
      <c r="EWB199" s="321"/>
      <c r="EWC199" s="321"/>
      <c r="EWD199" s="321"/>
      <c r="EWE199" s="376"/>
      <c r="EWF199" s="319"/>
      <c r="EWG199" s="319"/>
      <c r="EWH199" s="319"/>
      <c r="EWI199" s="333"/>
      <c r="EWJ199" s="376"/>
      <c r="EWK199" s="376"/>
      <c r="EWL199" s="376"/>
      <c r="EWM199" s="321"/>
      <c r="EWN199" s="321"/>
      <c r="EWO199" s="321"/>
      <c r="EWP199" s="376"/>
      <c r="EWQ199" s="321"/>
      <c r="EWR199" s="321"/>
      <c r="EWS199" s="321"/>
      <c r="EWT199" s="321"/>
      <c r="EWU199" s="376"/>
      <c r="EWV199" s="319"/>
      <c r="EWW199" s="319"/>
      <c r="EWX199" s="319"/>
      <c r="EWY199" s="333"/>
      <c r="EWZ199" s="376"/>
      <c r="EXA199" s="376"/>
      <c r="EXB199" s="376"/>
      <c r="EXC199" s="321"/>
      <c r="EXD199" s="321"/>
      <c r="EXE199" s="321"/>
      <c r="EXF199" s="376"/>
      <c r="EXG199" s="321"/>
      <c r="EXH199" s="321"/>
      <c r="EXI199" s="321"/>
      <c r="EXJ199" s="321"/>
      <c r="EXK199" s="376"/>
      <c r="EXL199" s="319"/>
      <c r="EXM199" s="319"/>
      <c r="EXN199" s="319"/>
      <c r="EXO199" s="333"/>
      <c r="EXP199" s="376"/>
      <c r="EXQ199" s="376"/>
      <c r="EXR199" s="376"/>
      <c r="EXS199" s="321"/>
      <c r="EXT199" s="321"/>
      <c r="EXU199" s="321"/>
      <c r="EXV199" s="376"/>
      <c r="EXW199" s="321"/>
      <c r="EXX199" s="321"/>
      <c r="EXY199" s="321"/>
      <c r="EXZ199" s="321"/>
      <c r="EYA199" s="376"/>
      <c r="EYB199" s="319"/>
      <c r="EYC199" s="319"/>
      <c r="EYD199" s="319"/>
      <c r="EYE199" s="333"/>
      <c r="EYF199" s="376"/>
      <c r="EYG199" s="376"/>
      <c r="EYH199" s="376"/>
      <c r="EYI199" s="321"/>
      <c r="EYJ199" s="321"/>
      <c r="EYK199" s="321"/>
      <c r="EYL199" s="376"/>
      <c r="EYM199" s="321"/>
      <c r="EYN199" s="321"/>
      <c r="EYO199" s="321"/>
      <c r="EYP199" s="321"/>
      <c r="EYQ199" s="376"/>
      <c r="EYR199" s="319"/>
      <c r="EYS199" s="319"/>
      <c r="EYT199" s="319"/>
      <c r="EYU199" s="333"/>
      <c r="EYV199" s="376"/>
      <c r="EYW199" s="376"/>
      <c r="EYX199" s="376"/>
      <c r="EYY199" s="321"/>
      <c r="EYZ199" s="321"/>
      <c r="EZA199" s="321"/>
      <c r="EZB199" s="376"/>
      <c r="EZC199" s="321"/>
      <c r="EZD199" s="321"/>
      <c r="EZE199" s="321"/>
      <c r="EZF199" s="321"/>
      <c r="EZG199" s="376"/>
      <c r="EZH199" s="319"/>
      <c r="EZI199" s="319"/>
      <c r="EZJ199" s="319"/>
      <c r="EZK199" s="333"/>
      <c r="EZL199" s="376"/>
      <c r="EZM199" s="376"/>
      <c r="EZN199" s="376"/>
      <c r="EZO199" s="321"/>
      <c r="EZP199" s="321"/>
      <c r="EZQ199" s="321"/>
      <c r="EZR199" s="376"/>
      <c r="EZS199" s="321"/>
      <c r="EZT199" s="321"/>
      <c r="EZU199" s="321"/>
      <c r="EZV199" s="321"/>
      <c r="EZW199" s="376"/>
      <c r="EZX199" s="319"/>
      <c r="EZY199" s="319"/>
      <c r="EZZ199" s="319"/>
      <c r="FAA199" s="333"/>
      <c r="FAB199" s="376"/>
      <c r="FAC199" s="376"/>
      <c r="FAD199" s="376"/>
      <c r="FAE199" s="321"/>
      <c r="FAF199" s="321"/>
      <c r="FAG199" s="321"/>
      <c r="FAH199" s="376"/>
      <c r="FAI199" s="321"/>
      <c r="FAJ199" s="321"/>
      <c r="FAK199" s="321"/>
      <c r="FAL199" s="321"/>
      <c r="FAM199" s="376"/>
      <c r="FAN199" s="319"/>
      <c r="FAO199" s="319"/>
      <c r="FAP199" s="319"/>
      <c r="FAQ199" s="333"/>
      <c r="FAR199" s="376"/>
      <c r="FAS199" s="376"/>
      <c r="FAT199" s="376"/>
      <c r="FAU199" s="321"/>
      <c r="FAV199" s="321"/>
      <c r="FAW199" s="321"/>
      <c r="FAX199" s="376"/>
      <c r="FAY199" s="321"/>
      <c r="FAZ199" s="321"/>
      <c r="FBA199" s="321"/>
      <c r="FBB199" s="321"/>
      <c r="FBC199" s="376"/>
      <c r="FBD199" s="319"/>
      <c r="FBE199" s="319"/>
      <c r="FBF199" s="319"/>
      <c r="FBG199" s="333"/>
      <c r="FBH199" s="376"/>
      <c r="FBI199" s="376"/>
      <c r="FBJ199" s="376"/>
      <c r="FBK199" s="321"/>
      <c r="FBL199" s="321"/>
      <c r="FBM199" s="321"/>
      <c r="FBN199" s="376"/>
      <c r="FBO199" s="321"/>
      <c r="FBP199" s="321"/>
      <c r="FBQ199" s="321"/>
      <c r="FBR199" s="321"/>
      <c r="FBS199" s="376"/>
      <c r="FBT199" s="319"/>
      <c r="FBU199" s="319"/>
      <c r="FBV199" s="319"/>
      <c r="FBW199" s="333"/>
      <c r="FBX199" s="376"/>
      <c r="FBY199" s="376"/>
      <c r="FBZ199" s="376"/>
      <c r="FCA199" s="321"/>
      <c r="FCB199" s="321"/>
      <c r="FCC199" s="321"/>
      <c r="FCD199" s="376"/>
      <c r="FCE199" s="321"/>
      <c r="FCF199" s="321"/>
      <c r="FCG199" s="321"/>
      <c r="FCH199" s="321"/>
      <c r="FCI199" s="376"/>
      <c r="FCJ199" s="319"/>
      <c r="FCK199" s="319"/>
      <c r="FCL199" s="319"/>
      <c r="FCM199" s="333"/>
      <c r="FCN199" s="376"/>
      <c r="FCO199" s="376"/>
      <c r="FCP199" s="376"/>
      <c r="FCQ199" s="321"/>
      <c r="FCR199" s="321"/>
      <c r="FCS199" s="321"/>
      <c r="FCT199" s="376"/>
      <c r="FCU199" s="321"/>
      <c r="FCV199" s="321"/>
      <c r="FCW199" s="321"/>
      <c r="FCX199" s="321"/>
      <c r="FCY199" s="376"/>
      <c r="FCZ199" s="319"/>
      <c r="FDA199" s="319"/>
      <c r="FDB199" s="319"/>
      <c r="FDC199" s="333"/>
      <c r="FDD199" s="376"/>
      <c r="FDE199" s="376"/>
      <c r="FDF199" s="376"/>
      <c r="FDG199" s="321"/>
      <c r="FDH199" s="321"/>
      <c r="FDI199" s="321"/>
      <c r="FDJ199" s="376"/>
      <c r="FDK199" s="321"/>
      <c r="FDL199" s="321"/>
      <c r="FDM199" s="321"/>
      <c r="FDN199" s="321"/>
      <c r="FDO199" s="376"/>
      <c r="FDP199" s="319"/>
      <c r="FDQ199" s="319"/>
      <c r="FDR199" s="319"/>
      <c r="FDS199" s="333"/>
      <c r="FDT199" s="376"/>
      <c r="FDU199" s="376"/>
      <c r="FDV199" s="376"/>
      <c r="FDW199" s="321"/>
      <c r="FDX199" s="321"/>
      <c r="FDY199" s="321"/>
      <c r="FDZ199" s="376"/>
      <c r="FEA199" s="321"/>
      <c r="FEB199" s="321"/>
      <c r="FEC199" s="321"/>
      <c r="FED199" s="321"/>
      <c r="FEE199" s="376"/>
      <c r="FEF199" s="319"/>
      <c r="FEG199" s="319"/>
      <c r="FEH199" s="319"/>
      <c r="FEI199" s="333"/>
      <c r="FEJ199" s="376"/>
      <c r="FEK199" s="376"/>
      <c r="FEL199" s="376"/>
      <c r="FEM199" s="321"/>
      <c r="FEN199" s="321"/>
      <c r="FEO199" s="321"/>
      <c r="FEP199" s="376"/>
      <c r="FEQ199" s="321"/>
      <c r="FER199" s="321"/>
      <c r="FES199" s="321"/>
      <c r="FET199" s="321"/>
      <c r="FEU199" s="376"/>
      <c r="FEV199" s="319"/>
      <c r="FEW199" s="319"/>
      <c r="FEX199" s="319"/>
      <c r="FEY199" s="333"/>
      <c r="FEZ199" s="376"/>
      <c r="FFA199" s="376"/>
      <c r="FFB199" s="376"/>
      <c r="FFC199" s="321"/>
      <c r="FFD199" s="321"/>
      <c r="FFE199" s="321"/>
      <c r="FFF199" s="376"/>
      <c r="FFG199" s="321"/>
      <c r="FFH199" s="321"/>
      <c r="FFI199" s="321"/>
      <c r="FFJ199" s="321"/>
      <c r="FFK199" s="376"/>
      <c r="FFL199" s="319"/>
      <c r="FFM199" s="319"/>
      <c r="FFN199" s="319"/>
      <c r="FFO199" s="333"/>
      <c r="FFP199" s="376"/>
      <c r="FFQ199" s="376"/>
      <c r="FFR199" s="376"/>
      <c r="FFS199" s="321"/>
      <c r="FFT199" s="321"/>
      <c r="FFU199" s="321"/>
      <c r="FFV199" s="376"/>
      <c r="FFW199" s="321"/>
      <c r="FFX199" s="321"/>
      <c r="FFY199" s="321"/>
      <c r="FFZ199" s="321"/>
      <c r="FGA199" s="376"/>
      <c r="FGB199" s="319"/>
      <c r="FGC199" s="319"/>
      <c r="FGD199" s="319"/>
      <c r="FGE199" s="333"/>
      <c r="FGF199" s="376"/>
      <c r="FGG199" s="376"/>
      <c r="FGH199" s="376"/>
      <c r="FGI199" s="321"/>
      <c r="FGJ199" s="321"/>
      <c r="FGK199" s="321"/>
      <c r="FGL199" s="376"/>
      <c r="FGM199" s="321"/>
      <c r="FGN199" s="321"/>
      <c r="FGO199" s="321"/>
      <c r="FGP199" s="321"/>
      <c r="FGQ199" s="376"/>
      <c r="FGR199" s="319"/>
      <c r="FGS199" s="319"/>
      <c r="FGT199" s="319"/>
      <c r="FGU199" s="333"/>
      <c r="FGV199" s="376"/>
      <c r="FGW199" s="376"/>
      <c r="FGX199" s="376"/>
      <c r="FGY199" s="321"/>
      <c r="FGZ199" s="321"/>
      <c r="FHA199" s="321"/>
      <c r="FHB199" s="376"/>
      <c r="FHC199" s="321"/>
      <c r="FHD199" s="321"/>
      <c r="FHE199" s="321"/>
      <c r="FHF199" s="321"/>
      <c r="FHG199" s="376"/>
      <c r="FHH199" s="319"/>
      <c r="FHI199" s="319"/>
      <c r="FHJ199" s="319"/>
      <c r="FHK199" s="333"/>
      <c r="FHL199" s="376"/>
      <c r="FHM199" s="376"/>
      <c r="FHN199" s="376"/>
      <c r="FHO199" s="321"/>
      <c r="FHP199" s="321"/>
      <c r="FHQ199" s="321"/>
      <c r="FHR199" s="376"/>
      <c r="FHS199" s="321"/>
      <c r="FHT199" s="321"/>
      <c r="FHU199" s="321"/>
      <c r="FHV199" s="321"/>
      <c r="FHW199" s="376"/>
      <c r="FHX199" s="319"/>
      <c r="FHY199" s="319"/>
      <c r="FHZ199" s="319"/>
      <c r="FIA199" s="333"/>
      <c r="FIB199" s="376"/>
      <c r="FIC199" s="376"/>
      <c r="FID199" s="376"/>
      <c r="FIE199" s="321"/>
      <c r="FIF199" s="321"/>
      <c r="FIG199" s="321"/>
      <c r="FIH199" s="376"/>
      <c r="FII199" s="321"/>
      <c r="FIJ199" s="321"/>
      <c r="FIK199" s="321"/>
      <c r="FIL199" s="321"/>
      <c r="FIM199" s="376"/>
      <c r="FIN199" s="319"/>
      <c r="FIO199" s="319"/>
      <c r="FIP199" s="319"/>
      <c r="FIQ199" s="333"/>
      <c r="FIR199" s="376"/>
      <c r="FIS199" s="376"/>
      <c r="FIT199" s="376"/>
      <c r="FIU199" s="321"/>
      <c r="FIV199" s="321"/>
      <c r="FIW199" s="321"/>
      <c r="FIX199" s="376"/>
      <c r="FIY199" s="321"/>
      <c r="FIZ199" s="321"/>
      <c r="FJA199" s="321"/>
      <c r="FJB199" s="321"/>
      <c r="FJC199" s="376"/>
      <c r="FJD199" s="319"/>
      <c r="FJE199" s="319"/>
      <c r="FJF199" s="319"/>
      <c r="FJG199" s="333"/>
      <c r="FJH199" s="376"/>
      <c r="FJI199" s="376"/>
      <c r="FJJ199" s="376"/>
      <c r="FJK199" s="321"/>
      <c r="FJL199" s="321"/>
      <c r="FJM199" s="321"/>
      <c r="FJN199" s="376"/>
      <c r="FJO199" s="321"/>
      <c r="FJP199" s="321"/>
      <c r="FJQ199" s="321"/>
      <c r="FJR199" s="321"/>
      <c r="FJS199" s="376"/>
      <c r="FJT199" s="319"/>
      <c r="FJU199" s="319"/>
      <c r="FJV199" s="319"/>
      <c r="FJW199" s="333"/>
      <c r="FJX199" s="376"/>
      <c r="FJY199" s="376"/>
      <c r="FJZ199" s="376"/>
      <c r="FKA199" s="321"/>
      <c r="FKB199" s="321"/>
      <c r="FKC199" s="321"/>
      <c r="FKD199" s="376"/>
      <c r="FKE199" s="321"/>
      <c r="FKF199" s="321"/>
      <c r="FKG199" s="321"/>
      <c r="FKH199" s="321"/>
      <c r="FKI199" s="376"/>
      <c r="FKJ199" s="319"/>
      <c r="FKK199" s="319"/>
      <c r="FKL199" s="319"/>
      <c r="FKM199" s="333"/>
      <c r="FKN199" s="376"/>
      <c r="FKO199" s="376"/>
      <c r="FKP199" s="376"/>
      <c r="FKQ199" s="321"/>
      <c r="FKR199" s="321"/>
      <c r="FKS199" s="321"/>
      <c r="FKT199" s="376"/>
      <c r="FKU199" s="321"/>
      <c r="FKV199" s="321"/>
      <c r="FKW199" s="321"/>
      <c r="FKX199" s="321"/>
      <c r="FKY199" s="376"/>
      <c r="FKZ199" s="319"/>
      <c r="FLA199" s="319"/>
      <c r="FLB199" s="319"/>
      <c r="FLC199" s="333"/>
      <c r="FLD199" s="376"/>
      <c r="FLE199" s="376"/>
      <c r="FLF199" s="376"/>
      <c r="FLG199" s="321"/>
      <c r="FLH199" s="321"/>
      <c r="FLI199" s="321"/>
      <c r="FLJ199" s="376"/>
      <c r="FLK199" s="321"/>
      <c r="FLL199" s="321"/>
      <c r="FLM199" s="321"/>
      <c r="FLN199" s="321"/>
      <c r="FLO199" s="376"/>
      <c r="FLP199" s="319"/>
      <c r="FLQ199" s="319"/>
      <c r="FLR199" s="319"/>
      <c r="FLS199" s="333"/>
      <c r="FLT199" s="376"/>
      <c r="FLU199" s="376"/>
      <c r="FLV199" s="376"/>
      <c r="FLW199" s="321"/>
      <c r="FLX199" s="321"/>
      <c r="FLY199" s="321"/>
      <c r="FLZ199" s="376"/>
      <c r="FMA199" s="321"/>
      <c r="FMB199" s="321"/>
      <c r="FMC199" s="321"/>
      <c r="FMD199" s="321"/>
      <c r="FME199" s="376"/>
      <c r="FMF199" s="319"/>
      <c r="FMG199" s="319"/>
      <c r="FMH199" s="319"/>
      <c r="FMI199" s="333"/>
      <c r="FMJ199" s="376"/>
      <c r="FMK199" s="376"/>
      <c r="FML199" s="376"/>
      <c r="FMM199" s="321"/>
      <c r="FMN199" s="321"/>
      <c r="FMO199" s="321"/>
      <c r="FMP199" s="376"/>
      <c r="FMQ199" s="321"/>
      <c r="FMR199" s="321"/>
      <c r="FMS199" s="321"/>
      <c r="FMT199" s="321"/>
      <c r="FMU199" s="376"/>
      <c r="FMV199" s="319"/>
      <c r="FMW199" s="319"/>
      <c r="FMX199" s="319"/>
      <c r="FMY199" s="333"/>
      <c r="FMZ199" s="376"/>
      <c r="FNA199" s="376"/>
      <c r="FNB199" s="376"/>
      <c r="FNC199" s="321"/>
      <c r="FND199" s="321"/>
      <c r="FNE199" s="321"/>
      <c r="FNF199" s="376"/>
      <c r="FNG199" s="321"/>
      <c r="FNH199" s="321"/>
      <c r="FNI199" s="321"/>
      <c r="FNJ199" s="321"/>
      <c r="FNK199" s="376"/>
      <c r="FNL199" s="319"/>
      <c r="FNM199" s="319"/>
      <c r="FNN199" s="319"/>
      <c r="FNO199" s="333"/>
      <c r="FNP199" s="376"/>
      <c r="FNQ199" s="376"/>
      <c r="FNR199" s="376"/>
      <c r="FNS199" s="321"/>
      <c r="FNT199" s="321"/>
      <c r="FNU199" s="321"/>
      <c r="FNV199" s="376"/>
      <c r="FNW199" s="321"/>
      <c r="FNX199" s="321"/>
      <c r="FNY199" s="321"/>
      <c r="FNZ199" s="321"/>
      <c r="FOA199" s="376"/>
      <c r="FOB199" s="319"/>
      <c r="FOC199" s="319"/>
      <c r="FOD199" s="319"/>
      <c r="FOE199" s="333"/>
      <c r="FOF199" s="376"/>
      <c r="FOG199" s="376"/>
      <c r="FOH199" s="376"/>
      <c r="FOI199" s="321"/>
      <c r="FOJ199" s="321"/>
      <c r="FOK199" s="321"/>
      <c r="FOL199" s="376"/>
      <c r="FOM199" s="321"/>
      <c r="FON199" s="321"/>
      <c r="FOO199" s="321"/>
      <c r="FOP199" s="321"/>
      <c r="FOQ199" s="376"/>
      <c r="FOR199" s="319"/>
      <c r="FOS199" s="319"/>
      <c r="FOT199" s="319"/>
      <c r="FOU199" s="333"/>
      <c r="FOV199" s="376"/>
      <c r="FOW199" s="376"/>
      <c r="FOX199" s="376"/>
      <c r="FOY199" s="321"/>
      <c r="FOZ199" s="321"/>
      <c r="FPA199" s="321"/>
      <c r="FPB199" s="376"/>
      <c r="FPC199" s="321"/>
      <c r="FPD199" s="321"/>
      <c r="FPE199" s="321"/>
      <c r="FPF199" s="321"/>
      <c r="FPG199" s="376"/>
      <c r="FPH199" s="319"/>
      <c r="FPI199" s="319"/>
      <c r="FPJ199" s="319"/>
      <c r="FPK199" s="333"/>
      <c r="FPL199" s="376"/>
      <c r="FPM199" s="376"/>
      <c r="FPN199" s="376"/>
      <c r="FPO199" s="321"/>
      <c r="FPP199" s="321"/>
      <c r="FPQ199" s="321"/>
      <c r="FPR199" s="376"/>
      <c r="FPS199" s="321"/>
      <c r="FPT199" s="321"/>
      <c r="FPU199" s="321"/>
      <c r="FPV199" s="321"/>
      <c r="FPW199" s="376"/>
      <c r="FPX199" s="319"/>
      <c r="FPY199" s="319"/>
      <c r="FPZ199" s="319"/>
      <c r="FQA199" s="333"/>
      <c r="FQB199" s="376"/>
      <c r="FQC199" s="376"/>
      <c r="FQD199" s="376"/>
      <c r="FQE199" s="321"/>
      <c r="FQF199" s="321"/>
      <c r="FQG199" s="321"/>
      <c r="FQH199" s="376"/>
      <c r="FQI199" s="321"/>
      <c r="FQJ199" s="321"/>
      <c r="FQK199" s="321"/>
      <c r="FQL199" s="321"/>
      <c r="FQM199" s="376"/>
      <c r="FQN199" s="319"/>
      <c r="FQO199" s="319"/>
      <c r="FQP199" s="319"/>
      <c r="FQQ199" s="333"/>
      <c r="FQR199" s="376"/>
      <c r="FQS199" s="376"/>
      <c r="FQT199" s="376"/>
      <c r="FQU199" s="321"/>
      <c r="FQV199" s="321"/>
      <c r="FQW199" s="321"/>
      <c r="FQX199" s="376"/>
      <c r="FQY199" s="321"/>
      <c r="FQZ199" s="321"/>
      <c r="FRA199" s="321"/>
      <c r="FRB199" s="321"/>
      <c r="FRC199" s="376"/>
      <c r="FRD199" s="319"/>
      <c r="FRE199" s="319"/>
      <c r="FRF199" s="319"/>
      <c r="FRG199" s="333"/>
      <c r="FRH199" s="376"/>
      <c r="FRI199" s="376"/>
      <c r="FRJ199" s="376"/>
      <c r="FRK199" s="321"/>
      <c r="FRL199" s="321"/>
      <c r="FRM199" s="321"/>
      <c r="FRN199" s="376"/>
      <c r="FRO199" s="321"/>
      <c r="FRP199" s="321"/>
      <c r="FRQ199" s="321"/>
      <c r="FRR199" s="321"/>
      <c r="FRS199" s="376"/>
      <c r="FRT199" s="319"/>
      <c r="FRU199" s="319"/>
      <c r="FRV199" s="319"/>
      <c r="FRW199" s="333"/>
      <c r="FRX199" s="376"/>
      <c r="FRY199" s="376"/>
      <c r="FRZ199" s="376"/>
      <c r="FSA199" s="321"/>
      <c r="FSB199" s="321"/>
      <c r="FSC199" s="321"/>
      <c r="FSD199" s="376"/>
      <c r="FSE199" s="321"/>
      <c r="FSF199" s="321"/>
      <c r="FSG199" s="321"/>
      <c r="FSH199" s="321"/>
      <c r="FSI199" s="376"/>
      <c r="FSJ199" s="319"/>
      <c r="FSK199" s="319"/>
      <c r="FSL199" s="319"/>
      <c r="FSM199" s="333"/>
      <c r="FSN199" s="376"/>
      <c r="FSO199" s="376"/>
      <c r="FSP199" s="376"/>
      <c r="FSQ199" s="321"/>
      <c r="FSR199" s="321"/>
      <c r="FSS199" s="321"/>
      <c r="FST199" s="376"/>
      <c r="FSU199" s="321"/>
      <c r="FSV199" s="321"/>
      <c r="FSW199" s="321"/>
      <c r="FSX199" s="321"/>
      <c r="FSY199" s="376"/>
      <c r="FSZ199" s="319"/>
      <c r="FTA199" s="319"/>
      <c r="FTB199" s="319"/>
      <c r="FTC199" s="333"/>
      <c r="FTD199" s="376"/>
      <c r="FTE199" s="376"/>
      <c r="FTF199" s="376"/>
      <c r="FTG199" s="321"/>
      <c r="FTH199" s="321"/>
      <c r="FTI199" s="321"/>
      <c r="FTJ199" s="376"/>
      <c r="FTK199" s="321"/>
      <c r="FTL199" s="321"/>
      <c r="FTM199" s="321"/>
      <c r="FTN199" s="321"/>
      <c r="FTO199" s="376"/>
      <c r="FTP199" s="319"/>
      <c r="FTQ199" s="319"/>
      <c r="FTR199" s="319"/>
      <c r="FTS199" s="333"/>
      <c r="FTT199" s="376"/>
      <c r="FTU199" s="376"/>
      <c r="FTV199" s="376"/>
      <c r="FTW199" s="321"/>
      <c r="FTX199" s="321"/>
      <c r="FTY199" s="321"/>
      <c r="FTZ199" s="376"/>
      <c r="FUA199" s="321"/>
      <c r="FUB199" s="321"/>
      <c r="FUC199" s="321"/>
      <c r="FUD199" s="321"/>
      <c r="FUE199" s="376"/>
      <c r="FUF199" s="319"/>
      <c r="FUG199" s="319"/>
      <c r="FUH199" s="319"/>
      <c r="FUI199" s="333"/>
      <c r="FUJ199" s="376"/>
      <c r="FUK199" s="376"/>
      <c r="FUL199" s="376"/>
      <c r="FUM199" s="321"/>
      <c r="FUN199" s="321"/>
      <c r="FUO199" s="321"/>
      <c r="FUP199" s="376"/>
      <c r="FUQ199" s="321"/>
      <c r="FUR199" s="321"/>
      <c r="FUS199" s="321"/>
      <c r="FUT199" s="321"/>
      <c r="FUU199" s="376"/>
      <c r="FUV199" s="319"/>
      <c r="FUW199" s="319"/>
      <c r="FUX199" s="319"/>
      <c r="FUY199" s="333"/>
      <c r="FUZ199" s="376"/>
      <c r="FVA199" s="376"/>
      <c r="FVB199" s="376"/>
      <c r="FVC199" s="321"/>
      <c r="FVD199" s="321"/>
      <c r="FVE199" s="321"/>
      <c r="FVF199" s="376"/>
      <c r="FVG199" s="321"/>
      <c r="FVH199" s="321"/>
      <c r="FVI199" s="321"/>
      <c r="FVJ199" s="321"/>
      <c r="FVK199" s="376"/>
      <c r="FVL199" s="319"/>
      <c r="FVM199" s="319"/>
      <c r="FVN199" s="319"/>
      <c r="FVO199" s="333"/>
      <c r="FVP199" s="376"/>
      <c r="FVQ199" s="376"/>
      <c r="FVR199" s="376"/>
      <c r="FVS199" s="321"/>
      <c r="FVT199" s="321"/>
      <c r="FVU199" s="321"/>
      <c r="FVV199" s="376"/>
      <c r="FVW199" s="321"/>
      <c r="FVX199" s="321"/>
      <c r="FVY199" s="321"/>
      <c r="FVZ199" s="321"/>
      <c r="FWA199" s="376"/>
      <c r="FWB199" s="319"/>
      <c r="FWC199" s="319"/>
      <c r="FWD199" s="319"/>
      <c r="FWE199" s="333"/>
      <c r="FWF199" s="376"/>
      <c r="FWG199" s="376"/>
      <c r="FWH199" s="376"/>
      <c r="FWI199" s="321"/>
      <c r="FWJ199" s="321"/>
      <c r="FWK199" s="321"/>
      <c r="FWL199" s="376"/>
      <c r="FWM199" s="321"/>
      <c r="FWN199" s="321"/>
      <c r="FWO199" s="321"/>
      <c r="FWP199" s="321"/>
      <c r="FWQ199" s="376"/>
      <c r="FWR199" s="319"/>
      <c r="FWS199" s="319"/>
      <c r="FWT199" s="319"/>
      <c r="FWU199" s="333"/>
      <c r="FWV199" s="376"/>
      <c r="FWW199" s="376"/>
      <c r="FWX199" s="376"/>
      <c r="FWY199" s="321"/>
      <c r="FWZ199" s="321"/>
      <c r="FXA199" s="321"/>
      <c r="FXB199" s="376"/>
      <c r="FXC199" s="321"/>
      <c r="FXD199" s="321"/>
      <c r="FXE199" s="321"/>
      <c r="FXF199" s="321"/>
      <c r="FXG199" s="376"/>
      <c r="FXH199" s="319"/>
      <c r="FXI199" s="319"/>
      <c r="FXJ199" s="319"/>
      <c r="FXK199" s="333"/>
      <c r="FXL199" s="376"/>
      <c r="FXM199" s="376"/>
      <c r="FXN199" s="376"/>
      <c r="FXO199" s="321"/>
      <c r="FXP199" s="321"/>
      <c r="FXQ199" s="321"/>
      <c r="FXR199" s="376"/>
      <c r="FXS199" s="321"/>
      <c r="FXT199" s="321"/>
      <c r="FXU199" s="321"/>
      <c r="FXV199" s="321"/>
      <c r="FXW199" s="376"/>
      <c r="FXX199" s="319"/>
      <c r="FXY199" s="319"/>
      <c r="FXZ199" s="319"/>
      <c r="FYA199" s="333"/>
      <c r="FYB199" s="376"/>
      <c r="FYC199" s="376"/>
      <c r="FYD199" s="376"/>
      <c r="FYE199" s="321"/>
      <c r="FYF199" s="321"/>
      <c r="FYG199" s="321"/>
      <c r="FYH199" s="376"/>
      <c r="FYI199" s="321"/>
      <c r="FYJ199" s="321"/>
      <c r="FYK199" s="321"/>
      <c r="FYL199" s="321"/>
      <c r="FYM199" s="376"/>
      <c r="FYN199" s="319"/>
      <c r="FYO199" s="319"/>
      <c r="FYP199" s="319"/>
      <c r="FYQ199" s="333"/>
      <c r="FYR199" s="376"/>
      <c r="FYS199" s="376"/>
      <c r="FYT199" s="376"/>
      <c r="FYU199" s="321"/>
      <c r="FYV199" s="321"/>
      <c r="FYW199" s="321"/>
      <c r="FYX199" s="376"/>
      <c r="FYY199" s="321"/>
      <c r="FYZ199" s="321"/>
      <c r="FZA199" s="321"/>
      <c r="FZB199" s="321"/>
      <c r="FZC199" s="376"/>
      <c r="FZD199" s="319"/>
      <c r="FZE199" s="319"/>
      <c r="FZF199" s="319"/>
      <c r="FZG199" s="333"/>
      <c r="FZH199" s="376"/>
      <c r="FZI199" s="376"/>
      <c r="FZJ199" s="376"/>
      <c r="FZK199" s="321"/>
      <c r="FZL199" s="321"/>
      <c r="FZM199" s="321"/>
      <c r="FZN199" s="376"/>
      <c r="FZO199" s="321"/>
      <c r="FZP199" s="321"/>
      <c r="FZQ199" s="321"/>
      <c r="FZR199" s="321"/>
      <c r="FZS199" s="376"/>
      <c r="FZT199" s="319"/>
      <c r="FZU199" s="319"/>
      <c r="FZV199" s="319"/>
      <c r="FZW199" s="333"/>
      <c r="FZX199" s="376"/>
      <c r="FZY199" s="376"/>
      <c r="FZZ199" s="376"/>
      <c r="GAA199" s="321"/>
      <c r="GAB199" s="321"/>
      <c r="GAC199" s="321"/>
      <c r="GAD199" s="376"/>
      <c r="GAE199" s="321"/>
      <c r="GAF199" s="321"/>
      <c r="GAG199" s="321"/>
      <c r="GAH199" s="321"/>
      <c r="GAI199" s="376"/>
      <c r="GAJ199" s="319"/>
      <c r="GAK199" s="319"/>
      <c r="GAL199" s="319"/>
      <c r="GAM199" s="333"/>
      <c r="GAN199" s="376"/>
      <c r="GAO199" s="376"/>
      <c r="GAP199" s="376"/>
      <c r="GAQ199" s="321"/>
      <c r="GAR199" s="321"/>
      <c r="GAS199" s="321"/>
      <c r="GAT199" s="376"/>
      <c r="GAU199" s="321"/>
      <c r="GAV199" s="321"/>
      <c r="GAW199" s="321"/>
      <c r="GAX199" s="321"/>
      <c r="GAY199" s="376"/>
      <c r="GAZ199" s="319"/>
      <c r="GBA199" s="319"/>
      <c r="GBB199" s="319"/>
      <c r="GBC199" s="333"/>
      <c r="GBD199" s="376"/>
      <c r="GBE199" s="376"/>
      <c r="GBF199" s="376"/>
      <c r="GBG199" s="321"/>
      <c r="GBH199" s="321"/>
      <c r="GBI199" s="321"/>
      <c r="GBJ199" s="376"/>
      <c r="GBK199" s="321"/>
      <c r="GBL199" s="321"/>
      <c r="GBM199" s="321"/>
      <c r="GBN199" s="321"/>
      <c r="GBO199" s="376"/>
      <c r="GBP199" s="319"/>
      <c r="GBQ199" s="319"/>
      <c r="GBR199" s="319"/>
      <c r="GBS199" s="333"/>
      <c r="GBT199" s="376"/>
      <c r="GBU199" s="376"/>
      <c r="GBV199" s="376"/>
      <c r="GBW199" s="321"/>
      <c r="GBX199" s="321"/>
      <c r="GBY199" s="321"/>
      <c r="GBZ199" s="376"/>
      <c r="GCA199" s="321"/>
      <c r="GCB199" s="321"/>
      <c r="GCC199" s="321"/>
      <c r="GCD199" s="321"/>
      <c r="GCE199" s="376"/>
      <c r="GCF199" s="319"/>
      <c r="GCG199" s="319"/>
      <c r="GCH199" s="319"/>
      <c r="GCI199" s="333"/>
      <c r="GCJ199" s="376"/>
      <c r="GCK199" s="376"/>
      <c r="GCL199" s="376"/>
      <c r="GCM199" s="321"/>
      <c r="GCN199" s="321"/>
      <c r="GCO199" s="321"/>
      <c r="GCP199" s="376"/>
      <c r="GCQ199" s="321"/>
      <c r="GCR199" s="321"/>
      <c r="GCS199" s="321"/>
      <c r="GCT199" s="321"/>
      <c r="GCU199" s="376"/>
      <c r="GCV199" s="319"/>
      <c r="GCW199" s="319"/>
      <c r="GCX199" s="319"/>
      <c r="GCY199" s="333"/>
      <c r="GCZ199" s="376"/>
      <c r="GDA199" s="376"/>
      <c r="GDB199" s="376"/>
      <c r="GDC199" s="321"/>
      <c r="GDD199" s="321"/>
      <c r="GDE199" s="321"/>
      <c r="GDF199" s="376"/>
      <c r="GDG199" s="321"/>
      <c r="GDH199" s="321"/>
      <c r="GDI199" s="321"/>
      <c r="GDJ199" s="321"/>
      <c r="GDK199" s="376"/>
      <c r="GDL199" s="319"/>
      <c r="GDM199" s="319"/>
      <c r="GDN199" s="319"/>
      <c r="GDO199" s="333"/>
      <c r="GDP199" s="376"/>
      <c r="GDQ199" s="376"/>
      <c r="GDR199" s="376"/>
      <c r="GDS199" s="321"/>
      <c r="GDT199" s="321"/>
      <c r="GDU199" s="321"/>
      <c r="GDV199" s="376"/>
      <c r="GDW199" s="321"/>
      <c r="GDX199" s="321"/>
      <c r="GDY199" s="321"/>
      <c r="GDZ199" s="321"/>
      <c r="GEA199" s="376"/>
      <c r="GEB199" s="319"/>
      <c r="GEC199" s="319"/>
      <c r="GED199" s="319"/>
      <c r="GEE199" s="333"/>
      <c r="GEF199" s="376"/>
      <c r="GEG199" s="376"/>
      <c r="GEH199" s="376"/>
      <c r="GEI199" s="321"/>
      <c r="GEJ199" s="321"/>
      <c r="GEK199" s="321"/>
      <c r="GEL199" s="376"/>
      <c r="GEM199" s="321"/>
      <c r="GEN199" s="321"/>
      <c r="GEO199" s="321"/>
      <c r="GEP199" s="321"/>
      <c r="GEQ199" s="376"/>
      <c r="GER199" s="319"/>
      <c r="GES199" s="319"/>
      <c r="GET199" s="319"/>
      <c r="GEU199" s="333"/>
      <c r="GEV199" s="376"/>
      <c r="GEW199" s="376"/>
      <c r="GEX199" s="376"/>
      <c r="GEY199" s="321"/>
      <c r="GEZ199" s="321"/>
      <c r="GFA199" s="321"/>
      <c r="GFB199" s="376"/>
      <c r="GFC199" s="321"/>
      <c r="GFD199" s="321"/>
      <c r="GFE199" s="321"/>
      <c r="GFF199" s="321"/>
      <c r="GFG199" s="376"/>
      <c r="GFH199" s="319"/>
      <c r="GFI199" s="319"/>
      <c r="GFJ199" s="319"/>
      <c r="GFK199" s="333"/>
      <c r="GFL199" s="376"/>
      <c r="GFM199" s="376"/>
      <c r="GFN199" s="376"/>
      <c r="GFO199" s="321"/>
      <c r="GFP199" s="321"/>
      <c r="GFQ199" s="321"/>
      <c r="GFR199" s="376"/>
      <c r="GFS199" s="321"/>
      <c r="GFT199" s="321"/>
      <c r="GFU199" s="321"/>
      <c r="GFV199" s="321"/>
      <c r="GFW199" s="376"/>
      <c r="GFX199" s="319"/>
      <c r="GFY199" s="319"/>
      <c r="GFZ199" s="319"/>
      <c r="GGA199" s="333"/>
      <c r="GGB199" s="376"/>
      <c r="GGC199" s="376"/>
      <c r="GGD199" s="376"/>
      <c r="GGE199" s="321"/>
      <c r="GGF199" s="321"/>
      <c r="GGG199" s="321"/>
      <c r="GGH199" s="376"/>
      <c r="GGI199" s="321"/>
      <c r="GGJ199" s="321"/>
      <c r="GGK199" s="321"/>
      <c r="GGL199" s="321"/>
      <c r="GGM199" s="376"/>
      <c r="GGN199" s="319"/>
      <c r="GGO199" s="319"/>
      <c r="GGP199" s="319"/>
      <c r="GGQ199" s="333"/>
      <c r="GGR199" s="376"/>
      <c r="GGS199" s="376"/>
      <c r="GGT199" s="376"/>
      <c r="GGU199" s="321"/>
      <c r="GGV199" s="321"/>
      <c r="GGW199" s="321"/>
      <c r="GGX199" s="376"/>
      <c r="GGY199" s="321"/>
      <c r="GGZ199" s="321"/>
      <c r="GHA199" s="321"/>
      <c r="GHB199" s="321"/>
      <c r="GHC199" s="376"/>
      <c r="GHD199" s="319"/>
      <c r="GHE199" s="319"/>
      <c r="GHF199" s="319"/>
      <c r="GHG199" s="333"/>
      <c r="GHH199" s="376"/>
      <c r="GHI199" s="376"/>
      <c r="GHJ199" s="376"/>
      <c r="GHK199" s="321"/>
      <c r="GHL199" s="321"/>
      <c r="GHM199" s="321"/>
      <c r="GHN199" s="376"/>
      <c r="GHO199" s="321"/>
      <c r="GHP199" s="321"/>
      <c r="GHQ199" s="321"/>
      <c r="GHR199" s="321"/>
      <c r="GHS199" s="376"/>
      <c r="GHT199" s="319"/>
      <c r="GHU199" s="319"/>
      <c r="GHV199" s="319"/>
      <c r="GHW199" s="333"/>
      <c r="GHX199" s="376"/>
      <c r="GHY199" s="376"/>
      <c r="GHZ199" s="376"/>
      <c r="GIA199" s="321"/>
      <c r="GIB199" s="321"/>
      <c r="GIC199" s="321"/>
      <c r="GID199" s="376"/>
      <c r="GIE199" s="321"/>
      <c r="GIF199" s="321"/>
      <c r="GIG199" s="321"/>
      <c r="GIH199" s="321"/>
      <c r="GII199" s="376"/>
      <c r="GIJ199" s="319"/>
      <c r="GIK199" s="319"/>
      <c r="GIL199" s="319"/>
      <c r="GIM199" s="333"/>
      <c r="GIN199" s="376"/>
      <c r="GIO199" s="376"/>
      <c r="GIP199" s="376"/>
      <c r="GIQ199" s="321"/>
      <c r="GIR199" s="321"/>
      <c r="GIS199" s="321"/>
      <c r="GIT199" s="376"/>
      <c r="GIU199" s="321"/>
      <c r="GIV199" s="321"/>
      <c r="GIW199" s="321"/>
      <c r="GIX199" s="321"/>
      <c r="GIY199" s="376"/>
      <c r="GIZ199" s="319"/>
      <c r="GJA199" s="319"/>
      <c r="GJB199" s="319"/>
      <c r="GJC199" s="333"/>
      <c r="GJD199" s="376"/>
      <c r="GJE199" s="376"/>
      <c r="GJF199" s="376"/>
      <c r="GJG199" s="321"/>
      <c r="GJH199" s="321"/>
      <c r="GJI199" s="321"/>
      <c r="GJJ199" s="376"/>
      <c r="GJK199" s="321"/>
      <c r="GJL199" s="321"/>
      <c r="GJM199" s="321"/>
      <c r="GJN199" s="321"/>
      <c r="GJO199" s="376"/>
      <c r="GJP199" s="319"/>
      <c r="GJQ199" s="319"/>
      <c r="GJR199" s="319"/>
      <c r="GJS199" s="333"/>
      <c r="GJT199" s="376"/>
      <c r="GJU199" s="376"/>
      <c r="GJV199" s="376"/>
      <c r="GJW199" s="321"/>
      <c r="GJX199" s="321"/>
      <c r="GJY199" s="321"/>
      <c r="GJZ199" s="376"/>
      <c r="GKA199" s="321"/>
      <c r="GKB199" s="321"/>
      <c r="GKC199" s="321"/>
      <c r="GKD199" s="321"/>
      <c r="GKE199" s="376"/>
      <c r="GKF199" s="319"/>
      <c r="GKG199" s="319"/>
      <c r="GKH199" s="319"/>
      <c r="GKI199" s="333"/>
      <c r="GKJ199" s="376"/>
      <c r="GKK199" s="376"/>
      <c r="GKL199" s="376"/>
      <c r="GKM199" s="321"/>
      <c r="GKN199" s="321"/>
      <c r="GKO199" s="321"/>
      <c r="GKP199" s="376"/>
      <c r="GKQ199" s="321"/>
      <c r="GKR199" s="321"/>
      <c r="GKS199" s="321"/>
      <c r="GKT199" s="321"/>
      <c r="GKU199" s="376"/>
      <c r="GKV199" s="319"/>
      <c r="GKW199" s="319"/>
      <c r="GKX199" s="319"/>
      <c r="GKY199" s="333"/>
      <c r="GKZ199" s="376"/>
      <c r="GLA199" s="376"/>
      <c r="GLB199" s="376"/>
      <c r="GLC199" s="321"/>
      <c r="GLD199" s="321"/>
      <c r="GLE199" s="321"/>
      <c r="GLF199" s="376"/>
      <c r="GLG199" s="321"/>
      <c r="GLH199" s="321"/>
      <c r="GLI199" s="321"/>
      <c r="GLJ199" s="321"/>
      <c r="GLK199" s="376"/>
      <c r="GLL199" s="319"/>
      <c r="GLM199" s="319"/>
      <c r="GLN199" s="319"/>
      <c r="GLO199" s="333"/>
      <c r="GLP199" s="376"/>
      <c r="GLQ199" s="376"/>
      <c r="GLR199" s="376"/>
      <c r="GLS199" s="321"/>
      <c r="GLT199" s="321"/>
      <c r="GLU199" s="321"/>
      <c r="GLV199" s="376"/>
      <c r="GLW199" s="321"/>
      <c r="GLX199" s="321"/>
      <c r="GLY199" s="321"/>
      <c r="GLZ199" s="321"/>
      <c r="GMA199" s="376"/>
      <c r="GMB199" s="319"/>
      <c r="GMC199" s="319"/>
      <c r="GMD199" s="319"/>
      <c r="GME199" s="333"/>
      <c r="GMF199" s="376"/>
      <c r="GMG199" s="376"/>
      <c r="GMH199" s="376"/>
      <c r="GMI199" s="321"/>
      <c r="GMJ199" s="321"/>
      <c r="GMK199" s="321"/>
      <c r="GML199" s="376"/>
      <c r="GMM199" s="321"/>
      <c r="GMN199" s="321"/>
      <c r="GMO199" s="321"/>
      <c r="GMP199" s="321"/>
      <c r="GMQ199" s="376"/>
      <c r="GMR199" s="319"/>
      <c r="GMS199" s="319"/>
      <c r="GMT199" s="319"/>
      <c r="GMU199" s="333"/>
      <c r="GMV199" s="376"/>
      <c r="GMW199" s="376"/>
      <c r="GMX199" s="376"/>
      <c r="GMY199" s="321"/>
      <c r="GMZ199" s="321"/>
      <c r="GNA199" s="321"/>
      <c r="GNB199" s="376"/>
      <c r="GNC199" s="321"/>
      <c r="GND199" s="321"/>
      <c r="GNE199" s="321"/>
      <c r="GNF199" s="321"/>
      <c r="GNG199" s="376"/>
      <c r="GNH199" s="319"/>
      <c r="GNI199" s="319"/>
      <c r="GNJ199" s="319"/>
      <c r="GNK199" s="333"/>
      <c r="GNL199" s="376"/>
      <c r="GNM199" s="376"/>
      <c r="GNN199" s="376"/>
      <c r="GNO199" s="321"/>
      <c r="GNP199" s="321"/>
      <c r="GNQ199" s="321"/>
      <c r="GNR199" s="376"/>
      <c r="GNS199" s="321"/>
      <c r="GNT199" s="321"/>
      <c r="GNU199" s="321"/>
      <c r="GNV199" s="321"/>
      <c r="GNW199" s="376"/>
      <c r="GNX199" s="319"/>
      <c r="GNY199" s="319"/>
      <c r="GNZ199" s="319"/>
      <c r="GOA199" s="333"/>
      <c r="GOB199" s="376"/>
      <c r="GOC199" s="376"/>
      <c r="GOD199" s="376"/>
      <c r="GOE199" s="321"/>
      <c r="GOF199" s="321"/>
      <c r="GOG199" s="321"/>
      <c r="GOH199" s="376"/>
      <c r="GOI199" s="321"/>
      <c r="GOJ199" s="321"/>
      <c r="GOK199" s="321"/>
      <c r="GOL199" s="321"/>
      <c r="GOM199" s="376"/>
      <c r="GON199" s="319"/>
      <c r="GOO199" s="319"/>
      <c r="GOP199" s="319"/>
      <c r="GOQ199" s="333"/>
      <c r="GOR199" s="376"/>
      <c r="GOS199" s="376"/>
      <c r="GOT199" s="376"/>
      <c r="GOU199" s="321"/>
      <c r="GOV199" s="321"/>
      <c r="GOW199" s="321"/>
      <c r="GOX199" s="376"/>
      <c r="GOY199" s="321"/>
      <c r="GOZ199" s="321"/>
      <c r="GPA199" s="321"/>
      <c r="GPB199" s="321"/>
      <c r="GPC199" s="376"/>
      <c r="GPD199" s="319"/>
      <c r="GPE199" s="319"/>
      <c r="GPF199" s="319"/>
      <c r="GPG199" s="333"/>
      <c r="GPH199" s="376"/>
      <c r="GPI199" s="376"/>
      <c r="GPJ199" s="376"/>
      <c r="GPK199" s="321"/>
      <c r="GPL199" s="321"/>
      <c r="GPM199" s="321"/>
      <c r="GPN199" s="376"/>
      <c r="GPO199" s="321"/>
      <c r="GPP199" s="321"/>
      <c r="GPQ199" s="321"/>
      <c r="GPR199" s="321"/>
      <c r="GPS199" s="376"/>
      <c r="GPT199" s="319"/>
      <c r="GPU199" s="319"/>
      <c r="GPV199" s="319"/>
      <c r="GPW199" s="333"/>
      <c r="GPX199" s="376"/>
      <c r="GPY199" s="376"/>
      <c r="GPZ199" s="376"/>
      <c r="GQA199" s="321"/>
      <c r="GQB199" s="321"/>
      <c r="GQC199" s="321"/>
      <c r="GQD199" s="376"/>
      <c r="GQE199" s="321"/>
      <c r="GQF199" s="321"/>
      <c r="GQG199" s="321"/>
      <c r="GQH199" s="321"/>
      <c r="GQI199" s="376"/>
      <c r="GQJ199" s="319"/>
      <c r="GQK199" s="319"/>
      <c r="GQL199" s="319"/>
      <c r="GQM199" s="333"/>
      <c r="GQN199" s="376"/>
      <c r="GQO199" s="376"/>
      <c r="GQP199" s="376"/>
      <c r="GQQ199" s="321"/>
      <c r="GQR199" s="321"/>
      <c r="GQS199" s="321"/>
      <c r="GQT199" s="376"/>
      <c r="GQU199" s="321"/>
      <c r="GQV199" s="321"/>
      <c r="GQW199" s="321"/>
      <c r="GQX199" s="321"/>
      <c r="GQY199" s="376"/>
      <c r="GQZ199" s="319"/>
      <c r="GRA199" s="319"/>
      <c r="GRB199" s="319"/>
      <c r="GRC199" s="333"/>
      <c r="GRD199" s="376"/>
      <c r="GRE199" s="376"/>
      <c r="GRF199" s="376"/>
      <c r="GRG199" s="321"/>
      <c r="GRH199" s="321"/>
      <c r="GRI199" s="321"/>
      <c r="GRJ199" s="376"/>
      <c r="GRK199" s="321"/>
      <c r="GRL199" s="321"/>
      <c r="GRM199" s="321"/>
      <c r="GRN199" s="321"/>
      <c r="GRO199" s="376"/>
      <c r="GRP199" s="319"/>
      <c r="GRQ199" s="319"/>
      <c r="GRR199" s="319"/>
      <c r="GRS199" s="333"/>
      <c r="GRT199" s="376"/>
      <c r="GRU199" s="376"/>
      <c r="GRV199" s="376"/>
      <c r="GRW199" s="321"/>
      <c r="GRX199" s="321"/>
      <c r="GRY199" s="321"/>
      <c r="GRZ199" s="376"/>
      <c r="GSA199" s="321"/>
      <c r="GSB199" s="321"/>
      <c r="GSC199" s="321"/>
      <c r="GSD199" s="321"/>
      <c r="GSE199" s="376"/>
      <c r="GSF199" s="319"/>
      <c r="GSG199" s="319"/>
      <c r="GSH199" s="319"/>
      <c r="GSI199" s="333"/>
      <c r="GSJ199" s="376"/>
      <c r="GSK199" s="376"/>
      <c r="GSL199" s="376"/>
      <c r="GSM199" s="321"/>
      <c r="GSN199" s="321"/>
      <c r="GSO199" s="321"/>
      <c r="GSP199" s="376"/>
      <c r="GSQ199" s="321"/>
      <c r="GSR199" s="321"/>
      <c r="GSS199" s="321"/>
      <c r="GST199" s="321"/>
      <c r="GSU199" s="376"/>
      <c r="GSV199" s="319"/>
      <c r="GSW199" s="319"/>
      <c r="GSX199" s="319"/>
      <c r="GSY199" s="333"/>
      <c r="GSZ199" s="376"/>
      <c r="GTA199" s="376"/>
      <c r="GTB199" s="376"/>
      <c r="GTC199" s="321"/>
      <c r="GTD199" s="321"/>
      <c r="GTE199" s="321"/>
      <c r="GTF199" s="376"/>
      <c r="GTG199" s="321"/>
      <c r="GTH199" s="321"/>
      <c r="GTI199" s="321"/>
      <c r="GTJ199" s="321"/>
      <c r="GTK199" s="376"/>
      <c r="GTL199" s="319"/>
      <c r="GTM199" s="319"/>
      <c r="GTN199" s="319"/>
      <c r="GTO199" s="333"/>
      <c r="GTP199" s="376"/>
      <c r="GTQ199" s="376"/>
      <c r="GTR199" s="376"/>
      <c r="GTS199" s="321"/>
      <c r="GTT199" s="321"/>
      <c r="GTU199" s="321"/>
      <c r="GTV199" s="376"/>
      <c r="GTW199" s="321"/>
      <c r="GTX199" s="321"/>
      <c r="GTY199" s="321"/>
      <c r="GTZ199" s="321"/>
      <c r="GUA199" s="376"/>
      <c r="GUB199" s="319"/>
      <c r="GUC199" s="319"/>
      <c r="GUD199" s="319"/>
      <c r="GUE199" s="333"/>
      <c r="GUF199" s="376"/>
      <c r="GUG199" s="376"/>
      <c r="GUH199" s="376"/>
      <c r="GUI199" s="321"/>
      <c r="GUJ199" s="321"/>
      <c r="GUK199" s="321"/>
      <c r="GUL199" s="376"/>
      <c r="GUM199" s="321"/>
      <c r="GUN199" s="321"/>
      <c r="GUO199" s="321"/>
      <c r="GUP199" s="321"/>
      <c r="GUQ199" s="376"/>
      <c r="GUR199" s="319"/>
      <c r="GUS199" s="319"/>
      <c r="GUT199" s="319"/>
      <c r="GUU199" s="333"/>
      <c r="GUV199" s="376"/>
      <c r="GUW199" s="376"/>
      <c r="GUX199" s="376"/>
      <c r="GUY199" s="321"/>
      <c r="GUZ199" s="321"/>
      <c r="GVA199" s="321"/>
      <c r="GVB199" s="376"/>
      <c r="GVC199" s="321"/>
      <c r="GVD199" s="321"/>
      <c r="GVE199" s="321"/>
      <c r="GVF199" s="321"/>
      <c r="GVG199" s="376"/>
      <c r="GVH199" s="319"/>
      <c r="GVI199" s="319"/>
      <c r="GVJ199" s="319"/>
      <c r="GVK199" s="333"/>
      <c r="GVL199" s="376"/>
      <c r="GVM199" s="376"/>
      <c r="GVN199" s="376"/>
      <c r="GVO199" s="321"/>
      <c r="GVP199" s="321"/>
      <c r="GVQ199" s="321"/>
      <c r="GVR199" s="376"/>
      <c r="GVS199" s="321"/>
      <c r="GVT199" s="321"/>
      <c r="GVU199" s="321"/>
      <c r="GVV199" s="321"/>
      <c r="GVW199" s="376"/>
      <c r="GVX199" s="319"/>
      <c r="GVY199" s="319"/>
      <c r="GVZ199" s="319"/>
      <c r="GWA199" s="333"/>
      <c r="GWB199" s="376"/>
      <c r="GWC199" s="376"/>
      <c r="GWD199" s="376"/>
      <c r="GWE199" s="321"/>
      <c r="GWF199" s="321"/>
      <c r="GWG199" s="321"/>
      <c r="GWH199" s="376"/>
      <c r="GWI199" s="321"/>
      <c r="GWJ199" s="321"/>
      <c r="GWK199" s="321"/>
      <c r="GWL199" s="321"/>
      <c r="GWM199" s="376"/>
      <c r="GWN199" s="319"/>
      <c r="GWO199" s="319"/>
      <c r="GWP199" s="319"/>
      <c r="GWQ199" s="333"/>
      <c r="GWR199" s="376"/>
      <c r="GWS199" s="376"/>
      <c r="GWT199" s="376"/>
      <c r="GWU199" s="321"/>
      <c r="GWV199" s="321"/>
      <c r="GWW199" s="321"/>
      <c r="GWX199" s="376"/>
      <c r="GWY199" s="321"/>
      <c r="GWZ199" s="321"/>
      <c r="GXA199" s="321"/>
      <c r="GXB199" s="321"/>
      <c r="GXC199" s="376"/>
      <c r="GXD199" s="319"/>
      <c r="GXE199" s="319"/>
      <c r="GXF199" s="319"/>
      <c r="GXG199" s="333"/>
      <c r="GXH199" s="376"/>
      <c r="GXI199" s="376"/>
      <c r="GXJ199" s="376"/>
      <c r="GXK199" s="321"/>
      <c r="GXL199" s="321"/>
      <c r="GXM199" s="321"/>
      <c r="GXN199" s="376"/>
      <c r="GXO199" s="321"/>
      <c r="GXP199" s="321"/>
      <c r="GXQ199" s="321"/>
      <c r="GXR199" s="321"/>
      <c r="GXS199" s="376"/>
      <c r="GXT199" s="319"/>
      <c r="GXU199" s="319"/>
      <c r="GXV199" s="319"/>
      <c r="GXW199" s="333"/>
      <c r="GXX199" s="376"/>
      <c r="GXY199" s="376"/>
      <c r="GXZ199" s="376"/>
      <c r="GYA199" s="321"/>
      <c r="GYB199" s="321"/>
      <c r="GYC199" s="321"/>
      <c r="GYD199" s="376"/>
      <c r="GYE199" s="321"/>
      <c r="GYF199" s="321"/>
      <c r="GYG199" s="321"/>
      <c r="GYH199" s="321"/>
      <c r="GYI199" s="376"/>
      <c r="GYJ199" s="319"/>
      <c r="GYK199" s="319"/>
      <c r="GYL199" s="319"/>
      <c r="GYM199" s="333"/>
      <c r="GYN199" s="376"/>
      <c r="GYO199" s="376"/>
      <c r="GYP199" s="376"/>
      <c r="GYQ199" s="321"/>
      <c r="GYR199" s="321"/>
      <c r="GYS199" s="321"/>
      <c r="GYT199" s="376"/>
      <c r="GYU199" s="321"/>
      <c r="GYV199" s="321"/>
      <c r="GYW199" s="321"/>
      <c r="GYX199" s="321"/>
      <c r="GYY199" s="376"/>
      <c r="GYZ199" s="319"/>
      <c r="GZA199" s="319"/>
      <c r="GZB199" s="319"/>
      <c r="GZC199" s="333"/>
      <c r="GZD199" s="376"/>
      <c r="GZE199" s="376"/>
      <c r="GZF199" s="376"/>
      <c r="GZG199" s="321"/>
      <c r="GZH199" s="321"/>
      <c r="GZI199" s="321"/>
      <c r="GZJ199" s="376"/>
      <c r="GZK199" s="321"/>
      <c r="GZL199" s="321"/>
      <c r="GZM199" s="321"/>
      <c r="GZN199" s="321"/>
      <c r="GZO199" s="376"/>
      <c r="GZP199" s="319"/>
      <c r="GZQ199" s="319"/>
      <c r="GZR199" s="319"/>
      <c r="GZS199" s="333"/>
      <c r="GZT199" s="376"/>
      <c r="GZU199" s="376"/>
      <c r="GZV199" s="376"/>
      <c r="GZW199" s="321"/>
      <c r="GZX199" s="321"/>
      <c r="GZY199" s="321"/>
      <c r="GZZ199" s="376"/>
      <c r="HAA199" s="321"/>
      <c r="HAB199" s="321"/>
      <c r="HAC199" s="321"/>
      <c r="HAD199" s="321"/>
      <c r="HAE199" s="376"/>
      <c r="HAF199" s="319"/>
      <c r="HAG199" s="319"/>
      <c r="HAH199" s="319"/>
      <c r="HAI199" s="333"/>
      <c r="HAJ199" s="376"/>
      <c r="HAK199" s="376"/>
      <c r="HAL199" s="376"/>
      <c r="HAM199" s="321"/>
      <c r="HAN199" s="321"/>
      <c r="HAO199" s="321"/>
      <c r="HAP199" s="376"/>
      <c r="HAQ199" s="321"/>
      <c r="HAR199" s="321"/>
      <c r="HAS199" s="321"/>
      <c r="HAT199" s="321"/>
      <c r="HAU199" s="376"/>
      <c r="HAV199" s="319"/>
      <c r="HAW199" s="319"/>
      <c r="HAX199" s="319"/>
      <c r="HAY199" s="333"/>
      <c r="HAZ199" s="376"/>
      <c r="HBA199" s="376"/>
      <c r="HBB199" s="376"/>
      <c r="HBC199" s="321"/>
      <c r="HBD199" s="321"/>
      <c r="HBE199" s="321"/>
      <c r="HBF199" s="376"/>
      <c r="HBG199" s="321"/>
      <c r="HBH199" s="321"/>
      <c r="HBI199" s="321"/>
      <c r="HBJ199" s="321"/>
      <c r="HBK199" s="376"/>
      <c r="HBL199" s="319"/>
      <c r="HBM199" s="319"/>
      <c r="HBN199" s="319"/>
      <c r="HBO199" s="333"/>
      <c r="HBP199" s="376"/>
      <c r="HBQ199" s="376"/>
      <c r="HBR199" s="376"/>
      <c r="HBS199" s="321"/>
      <c r="HBT199" s="321"/>
      <c r="HBU199" s="321"/>
      <c r="HBV199" s="376"/>
      <c r="HBW199" s="321"/>
      <c r="HBX199" s="321"/>
      <c r="HBY199" s="321"/>
      <c r="HBZ199" s="321"/>
      <c r="HCA199" s="376"/>
      <c r="HCB199" s="319"/>
      <c r="HCC199" s="319"/>
      <c r="HCD199" s="319"/>
      <c r="HCE199" s="333"/>
      <c r="HCF199" s="376"/>
      <c r="HCG199" s="376"/>
      <c r="HCH199" s="376"/>
      <c r="HCI199" s="321"/>
      <c r="HCJ199" s="321"/>
      <c r="HCK199" s="321"/>
      <c r="HCL199" s="376"/>
      <c r="HCM199" s="321"/>
      <c r="HCN199" s="321"/>
      <c r="HCO199" s="321"/>
      <c r="HCP199" s="321"/>
      <c r="HCQ199" s="376"/>
      <c r="HCR199" s="319"/>
      <c r="HCS199" s="319"/>
      <c r="HCT199" s="319"/>
      <c r="HCU199" s="333"/>
      <c r="HCV199" s="376"/>
      <c r="HCW199" s="376"/>
      <c r="HCX199" s="376"/>
      <c r="HCY199" s="321"/>
      <c r="HCZ199" s="321"/>
      <c r="HDA199" s="321"/>
      <c r="HDB199" s="376"/>
      <c r="HDC199" s="321"/>
      <c r="HDD199" s="321"/>
      <c r="HDE199" s="321"/>
      <c r="HDF199" s="321"/>
      <c r="HDG199" s="376"/>
      <c r="HDH199" s="319"/>
      <c r="HDI199" s="319"/>
      <c r="HDJ199" s="319"/>
      <c r="HDK199" s="333"/>
      <c r="HDL199" s="376"/>
      <c r="HDM199" s="376"/>
      <c r="HDN199" s="376"/>
      <c r="HDO199" s="321"/>
      <c r="HDP199" s="321"/>
      <c r="HDQ199" s="321"/>
      <c r="HDR199" s="376"/>
      <c r="HDS199" s="321"/>
      <c r="HDT199" s="321"/>
      <c r="HDU199" s="321"/>
      <c r="HDV199" s="321"/>
      <c r="HDW199" s="376"/>
      <c r="HDX199" s="319"/>
      <c r="HDY199" s="319"/>
      <c r="HDZ199" s="319"/>
      <c r="HEA199" s="333"/>
      <c r="HEB199" s="376"/>
      <c r="HEC199" s="376"/>
      <c r="HED199" s="376"/>
      <c r="HEE199" s="321"/>
      <c r="HEF199" s="321"/>
      <c r="HEG199" s="321"/>
      <c r="HEH199" s="376"/>
      <c r="HEI199" s="321"/>
      <c r="HEJ199" s="321"/>
      <c r="HEK199" s="321"/>
      <c r="HEL199" s="321"/>
      <c r="HEM199" s="376"/>
      <c r="HEN199" s="319"/>
      <c r="HEO199" s="319"/>
      <c r="HEP199" s="319"/>
      <c r="HEQ199" s="333"/>
      <c r="HER199" s="376"/>
      <c r="HES199" s="376"/>
      <c r="HET199" s="376"/>
      <c r="HEU199" s="321"/>
      <c r="HEV199" s="321"/>
      <c r="HEW199" s="321"/>
      <c r="HEX199" s="376"/>
      <c r="HEY199" s="321"/>
      <c r="HEZ199" s="321"/>
      <c r="HFA199" s="321"/>
      <c r="HFB199" s="321"/>
      <c r="HFC199" s="376"/>
      <c r="HFD199" s="319"/>
      <c r="HFE199" s="319"/>
      <c r="HFF199" s="319"/>
      <c r="HFG199" s="333"/>
      <c r="HFH199" s="376"/>
      <c r="HFI199" s="376"/>
      <c r="HFJ199" s="376"/>
      <c r="HFK199" s="321"/>
      <c r="HFL199" s="321"/>
      <c r="HFM199" s="321"/>
      <c r="HFN199" s="376"/>
      <c r="HFO199" s="321"/>
      <c r="HFP199" s="321"/>
      <c r="HFQ199" s="321"/>
      <c r="HFR199" s="321"/>
      <c r="HFS199" s="376"/>
      <c r="HFT199" s="319"/>
      <c r="HFU199" s="319"/>
      <c r="HFV199" s="319"/>
      <c r="HFW199" s="333"/>
      <c r="HFX199" s="376"/>
      <c r="HFY199" s="376"/>
      <c r="HFZ199" s="376"/>
      <c r="HGA199" s="321"/>
      <c r="HGB199" s="321"/>
      <c r="HGC199" s="321"/>
      <c r="HGD199" s="376"/>
      <c r="HGE199" s="321"/>
      <c r="HGF199" s="321"/>
      <c r="HGG199" s="321"/>
      <c r="HGH199" s="321"/>
      <c r="HGI199" s="376"/>
      <c r="HGJ199" s="319"/>
      <c r="HGK199" s="319"/>
      <c r="HGL199" s="319"/>
      <c r="HGM199" s="333"/>
      <c r="HGN199" s="376"/>
      <c r="HGO199" s="376"/>
      <c r="HGP199" s="376"/>
      <c r="HGQ199" s="321"/>
      <c r="HGR199" s="321"/>
      <c r="HGS199" s="321"/>
      <c r="HGT199" s="376"/>
      <c r="HGU199" s="321"/>
      <c r="HGV199" s="321"/>
      <c r="HGW199" s="321"/>
      <c r="HGX199" s="321"/>
      <c r="HGY199" s="376"/>
      <c r="HGZ199" s="319"/>
      <c r="HHA199" s="319"/>
      <c r="HHB199" s="319"/>
      <c r="HHC199" s="333"/>
      <c r="HHD199" s="376"/>
      <c r="HHE199" s="376"/>
      <c r="HHF199" s="376"/>
      <c r="HHG199" s="321"/>
      <c r="HHH199" s="321"/>
      <c r="HHI199" s="321"/>
      <c r="HHJ199" s="376"/>
      <c r="HHK199" s="321"/>
      <c r="HHL199" s="321"/>
      <c r="HHM199" s="321"/>
      <c r="HHN199" s="321"/>
      <c r="HHO199" s="376"/>
      <c r="HHP199" s="319"/>
      <c r="HHQ199" s="319"/>
      <c r="HHR199" s="319"/>
      <c r="HHS199" s="333"/>
      <c r="HHT199" s="376"/>
      <c r="HHU199" s="376"/>
      <c r="HHV199" s="376"/>
      <c r="HHW199" s="321"/>
      <c r="HHX199" s="321"/>
      <c r="HHY199" s="321"/>
      <c r="HHZ199" s="376"/>
      <c r="HIA199" s="321"/>
      <c r="HIB199" s="321"/>
      <c r="HIC199" s="321"/>
      <c r="HID199" s="321"/>
      <c r="HIE199" s="376"/>
      <c r="HIF199" s="319"/>
      <c r="HIG199" s="319"/>
      <c r="HIH199" s="319"/>
      <c r="HII199" s="333"/>
      <c r="HIJ199" s="376"/>
      <c r="HIK199" s="376"/>
      <c r="HIL199" s="376"/>
      <c r="HIM199" s="321"/>
      <c r="HIN199" s="321"/>
      <c r="HIO199" s="321"/>
      <c r="HIP199" s="376"/>
      <c r="HIQ199" s="321"/>
      <c r="HIR199" s="321"/>
      <c r="HIS199" s="321"/>
      <c r="HIT199" s="321"/>
      <c r="HIU199" s="376"/>
      <c r="HIV199" s="319"/>
      <c r="HIW199" s="319"/>
      <c r="HIX199" s="319"/>
      <c r="HIY199" s="333"/>
      <c r="HIZ199" s="376"/>
      <c r="HJA199" s="376"/>
      <c r="HJB199" s="376"/>
      <c r="HJC199" s="321"/>
      <c r="HJD199" s="321"/>
      <c r="HJE199" s="321"/>
      <c r="HJF199" s="376"/>
      <c r="HJG199" s="321"/>
      <c r="HJH199" s="321"/>
      <c r="HJI199" s="321"/>
      <c r="HJJ199" s="321"/>
      <c r="HJK199" s="376"/>
      <c r="HJL199" s="319"/>
      <c r="HJM199" s="319"/>
      <c r="HJN199" s="319"/>
      <c r="HJO199" s="333"/>
      <c r="HJP199" s="376"/>
      <c r="HJQ199" s="376"/>
      <c r="HJR199" s="376"/>
      <c r="HJS199" s="321"/>
      <c r="HJT199" s="321"/>
      <c r="HJU199" s="321"/>
      <c r="HJV199" s="376"/>
      <c r="HJW199" s="321"/>
      <c r="HJX199" s="321"/>
      <c r="HJY199" s="321"/>
      <c r="HJZ199" s="321"/>
      <c r="HKA199" s="376"/>
      <c r="HKB199" s="319"/>
      <c r="HKC199" s="319"/>
      <c r="HKD199" s="319"/>
      <c r="HKE199" s="333"/>
      <c r="HKF199" s="376"/>
      <c r="HKG199" s="376"/>
      <c r="HKH199" s="376"/>
      <c r="HKI199" s="321"/>
      <c r="HKJ199" s="321"/>
      <c r="HKK199" s="321"/>
      <c r="HKL199" s="376"/>
      <c r="HKM199" s="321"/>
      <c r="HKN199" s="321"/>
      <c r="HKO199" s="321"/>
      <c r="HKP199" s="321"/>
      <c r="HKQ199" s="376"/>
      <c r="HKR199" s="319"/>
      <c r="HKS199" s="319"/>
      <c r="HKT199" s="319"/>
      <c r="HKU199" s="333"/>
      <c r="HKV199" s="376"/>
      <c r="HKW199" s="376"/>
      <c r="HKX199" s="376"/>
      <c r="HKY199" s="321"/>
      <c r="HKZ199" s="321"/>
      <c r="HLA199" s="321"/>
      <c r="HLB199" s="376"/>
      <c r="HLC199" s="321"/>
      <c r="HLD199" s="321"/>
      <c r="HLE199" s="321"/>
      <c r="HLF199" s="321"/>
      <c r="HLG199" s="376"/>
      <c r="HLH199" s="319"/>
      <c r="HLI199" s="319"/>
      <c r="HLJ199" s="319"/>
      <c r="HLK199" s="333"/>
      <c r="HLL199" s="376"/>
      <c r="HLM199" s="376"/>
      <c r="HLN199" s="376"/>
      <c r="HLO199" s="321"/>
      <c r="HLP199" s="321"/>
      <c r="HLQ199" s="321"/>
      <c r="HLR199" s="376"/>
      <c r="HLS199" s="321"/>
      <c r="HLT199" s="321"/>
      <c r="HLU199" s="321"/>
      <c r="HLV199" s="321"/>
      <c r="HLW199" s="376"/>
      <c r="HLX199" s="319"/>
      <c r="HLY199" s="319"/>
      <c r="HLZ199" s="319"/>
      <c r="HMA199" s="333"/>
      <c r="HMB199" s="376"/>
      <c r="HMC199" s="376"/>
      <c r="HMD199" s="376"/>
      <c r="HME199" s="321"/>
      <c r="HMF199" s="321"/>
      <c r="HMG199" s="321"/>
      <c r="HMH199" s="376"/>
      <c r="HMI199" s="321"/>
      <c r="HMJ199" s="321"/>
      <c r="HMK199" s="321"/>
      <c r="HML199" s="321"/>
      <c r="HMM199" s="376"/>
      <c r="HMN199" s="319"/>
      <c r="HMO199" s="319"/>
      <c r="HMP199" s="319"/>
      <c r="HMQ199" s="333"/>
      <c r="HMR199" s="376"/>
      <c r="HMS199" s="376"/>
      <c r="HMT199" s="376"/>
      <c r="HMU199" s="321"/>
      <c r="HMV199" s="321"/>
      <c r="HMW199" s="321"/>
      <c r="HMX199" s="376"/>
      <c r="HMY199" s="321"/>
      <c r="HMZ199" s="321"/>
      <c r="HNA199" s="321"/>
      <c r="HNB199" s="321"/>
      <c r="HNC199" s="376"/>
      <c r="HND199" s="319"/>
      <c r="HNE199" s="319"/>
      <c r="HNF199" s="319"/>
      <c r="HNG199" s="333"/>
      <c r="HNH199" s="376"/>
      <c r="HNI199" s="376"/>
      <c r="HNJ199" s="376"/>
      <c r="HNK199" s="321"/>
      <c r="HNL199" s="321"/>
      <c r="HNM199" s="321"/>
      <c r="HNN199" s="376"/>
      <c r="HNO199" s="321"/>
      <c r="HNP199" s="321"/>
      <c r="HNQ199" s="321"/>
      <c r="HNR199" s="321"/>
      <c r="HNS199" s="376"/>
      <c r="HNT199" s="319"/>
      <c r="HNU199" s="319"/>
      <c r="HNV199" s="319"/>
      <c r="HNW199" s="333"/>
      <c r="HNX199" s="376"/>
      <c r="HNY199" s="376"/>
      <c r="HNZ199" s="376"/>
      <c r="HOA199" s="321"/>
      <c r="HOB199" s="321"/>
      <c r="HOC199" s="321"/>
      <c r="HOD199" s="376"/>
      <c r="HOE199" s="321"/>
      <c r="HOF199" s="321"/>
      <c r="HOG199" s="321"/>
      <c r="HOH199" s="321"/>
      <c r="HOI199" s="376"/>
      <c r="HOJ199" s="319"/>
      <c r="HOK199" s="319"/>
      <c r="HOL199" s="319"/>
      <c r="HOM199" s="333"/>
      <c r="HON199" s="376"/>
      <c r="HOO199" s="376"/>
      <c r="HOP199" s="376"/>
      <c r="HOQ199" s="321"/>
      <c r="HOR199" s="321"/>
      <c r="HOS199" s="321"/>
      <c r="HOT199" s="376"/>
      <c r="HOU199" s="321"/>
      <c r="HOV199" s="321"/>
      <c r="HOW199" s="321"/>
      <c r="HOX199" s="321"/>
      <c r="HOY199" s="376"/>
      <c r="HOZ199" s="319"/>
      <c r="HPA199" s="319"/>
      <c r="HPB199" s="319"/>
      <c r="HPC199" s="333"/>
      <c r="HPD199" s="376"/>
      <c r="HPE199" s="376"/>
      <c r="HPF199" s="376"/>
      <c r="HPG199" s="321"/>
      <c r="HPH199" s="321"/>
      <c r="HPI199" s="321"/>
      <c r="HPJ199" s="376"/>
      <c r="HPK199" s="321"/>
      <c r="HPL199" s="321"/>
      <c r="HPM199" s="321"/>
      <c r="HPN199" s="321"/>
      <c r="HPO199" s="376"/>
      <c r="HPP199" s="319"/>
      <c r="HPQ199" s="319"/>
      <c r="HPR199" s="319"/>
      <c r="HPS199" s="333"/>
      <c r="HPT199" s="376"/>
      <c r="HPU199" s="376"/>
      <c r="HPV199" s="376"/>
      <c r="HPW199" s="321"/>
      <c r="HPX199" s="321"/>
      <c r="HPY199" s="321"/>
      <c r="HPZ199" s="376"/>
      <c r="HQA199" s="321"/>
      <c r="HQB199" s="321"/>
      <c r="HQC199" s="321"/>
      <c r="HQD199" s="321"/>
      <c r="HQE199" s="376"/>
      <c r="HQF199" s="319"/>
      <c r="HQG199" s="319"/>
      <c r="HQH199" s="319"/>
      <c r="HQI199" s="333"/>
      <c r="HQJ199" s="376"/>
      <c r="HQK199" s="376"/>
      <c r="HQL199" s="376"/>
      <c r="HQM199" s="321"/>
      <c r="HQN199" s="321"/>
      <c r="HQO199" s="321"/>
      <c r="HQP199" s="376"/>
      <c r="HQQ199" s="321"/>
      <c r="HQR199" s="321"/>
      <c r="HQS199" s="321"/>
      <c r="HQT199" s="321"/>
      <c r="HQU199" s="376"/>
      <c r="HQV199" s="319"/>
      <c r="HQW199" s="319"/>
      <c r="HQX199" s="319"/>
      <c r="HQY199" s="333"/>
      <c r="HQZ199" s="376"/>
      <c r="HRA199" s="376"/>
      <c r="HRB199" s="376"/>
      <c r="HRC199" s="321"/>
      <c r="HRD199" s="321"/>
      <c r="HRE199" s="321"/>
      <c r="HRF199" s="376"/>
      <c r="HRG199" s="321"/>
      <c r="HRH199" s="321"/>
      <c r="HRI199" s="321"/>
      <c r="HRJ199" s="321"/>
      <c r="HRK199" s="376"/>
      <c r="HRL199" s="319"/>
      <c r="HRM199" s="319"/>
      <c r="HRN199" s="319"/>
      <c r="HRO199" s="333"/>
      <c r="HRP199" s="376"/>
      <c r="HRQ199" s="376"/>
      <c r="HRR199" s="376"/>
      <c r="HRS199" s="321"/>
      <c r="HRT199" s="321"/>
      <c r="HRU199" s="321"/>
      <c r="HRV199" s="376"/>
      <c r="HRW199" s="321"/>
      <c r="HRX199" s="321"/>
      <c r="HRY199" s="321"/>
      <c r="HRZ199" s="321"/>
      <c r="HSA199" s="376"/>
      <c r="HSB199" s="319"/>
      <c r="HSC199" s="319"/>
      <c r="HSD199" s="319"/>
      <c r="HSE199" s="333"/>
      <c r="HSF199" s="376"/>
      <c r="HSG199" s="376"/>
      <c r="HSH199" s="376"/>
      <c r="HSI199" s="321"/>
      <c r="HSJ199" s="321"/>
      <c r="HSK199" s="321"/>
      <c r="HSL199" s="376"/>
      <c r="HSM199" s="321"/>
      <c r="HSN199" s="321"/>
      <c r="HSO199" s="321"/>
      <c r="HSP199" s="321"/>
      <c r="HSQ199" s="376"/>
      <c r="HSR199" s="319"/>
      <c r="HSS199" s="319"/>
      <c r="HST199" s="319"/>
      <c r="HSU199" s="333"/>
      <c r="HSV199" s="376"/>
      <c r="HSW199" s="376"/>
      <c r="HSX199" s="376"/>
      <c r="HSY199" s="321"/>
      <c r="HSZ199" s="321"/>
      <c r="HTA199" s="321"/>
      <c r="HTB199" s="376"/>
      <c r="HTC199" s="321"/>
      <c r="HTD199" s="321"/>
      <c r="HTE199" s="321"/>
      <c r="HTF199" s="321"/>
      <c r="HTG199" s="376"/>
      <c r="HTH199" s="319"/>
      <c r="HTI199" s="319"/>
      <c r="HTJ199" s="319"/>
      <c r="HTK199" s="333"/>
      <c r="HTL199" s="376"/>
      <c r="HTM199" s="376"/>
      <c r="HTN199" s="376"/>
      <c r="HTO199" s="321"/>
      <c r="HTP199" s="321"/>
      <c r="HTQ199" s="321"/>
      <c r="HTR199" s="376"/>
      <c r="HTS199" s="321"/>
      <c r="HTT199" s="321"/>
      <c r="HTU199" s="321"/>
      <c r="HTV199" s="321"/>
      <c r="HTW199" s="376"/>
      <c r="HTX199" s="319"/>
      <c r="HTY199" s="319"/>
      <c r="HTZ199" s="319"/>
      <c r="HUA199" s="333"/>
      <c r="HUB199" s="376"/>
      <c r="HUC199" s="376"/>
      <c r="HUD199" s="376"/>
      <c r="HUE199" s="321"/>
      <c r="HUF199" s="321"/>
      <c r="HUG199" s="321"/>
      <c r="HUH199" s="376"/>
      <c r="HUI199" s="321"/>
      <c r="HUJ199" s="321"/>
      <c r="HUK199" s="321"/>
      <c r="HUL199" s="321"/>
      <c r="HUM199" s="376"/>
      <c r="HUN199" s="319"/>
      <c r="HUO199" s="319"/>
      <c r="HUP199" s="319"/>
      <c r="HUQ199" s="333"/>
      <c r="HUR199" s="376"/>
      <c r="HUS199" s="376"/>
      <c r="HUT199" s="376"/>
      <c r="HUU199" s="321"/>
      <c r="HUV199" s="321"/>
      <c r="HUW199" s="321"/>
      <c r="HUX199" s="376"/>
      <c r="HUY199" s="321"/>
      <c r="HUZ199" s="321"/>
      <c r="HVA199" s="321"/>
      <c r="HVB199" s="321"/>
      <c r="HVC199" s="376"/>
      <c r="HVD199" s="319"/>
      <c r="HVE199" s="319"/>
      <c r="HVF199" s="319"/>
      <c r="HVG199" s="333"/>
      <c r="HVH199" s="376"/>
      <c r="HVI199" s="376"/>
      <c r="HVJ199" s="376"/>
      <c r="HVK199" s="321"/>
      <c r="HVL199" s="321"/>
      <c r="HVM199" s="321"/>
      <c r="HVN199" s="376"/>
      <c r="HVO199" s="321"/>
      <c r="HVP199" s="321"/>
      <c r="HVQ199" s="321"/>
      <c r="HVR199" s="321"/>
      <c r="HVS199" s="376"/>
      <c r="HVT199" s="319"/>
      <c r="HVU199" s="319"/>
      <c r="HVV199" s="319"/>
      <c r="HVW199" s="333"/>
      <c r="HVX199" s="376"/>
      <c r="HVY199" s="376"/>
      <c r="HVZ199" s="376"/>
      <c r="HWA199" s="321"/>
      <c r="HWB199" s="321"/>
      <c r="HWC199" s="321"/>
      <c r="HWD199" s="376"/>
      <c r="HWE199" s="321"/>
      <c r="HWF199" s="321"/>
      <c r="HWG199" s="321"/>
      <c r="HWH199" s="321"/>
      <c r="HWI199" s="376"/>
      <c r="HWJ199" s="319"/>
      <c r="HWK199" s="319"/>
      <c r="HWL199" s="319"/>
      <c r="HWM199" s="333"/>
      <c r="HWN199" s="376"/>
      <c r="HWO199" s="376"/>
      <c r="HWP199" s="376"/>
      <c r="HWQ199" s="321"/>
      <c r="HWR199" s="321"/>
      <c r="HWS199" s="321"/>
      <c r="HWT199" s="376"/>
      <c r="HWU199" s="321"/>
      <c r="HWV199" s="321"/>
      <c r="HWW199" s="321"/>
      <c r="HWX199" s="321"/>
      <c r="HWY199" s="376"/>
      <c r="HWZ199" s="319"/>
      <c r="HXA199" s="319"/>
      <c r="HXB199" s="319"/>
      <c r="HXC199" s="333"/>
      <c r="HXD199" s="376"/>
      <c r="HXE199" s="376"/>
      <c r="HXF199" s="376"/>
      <c r="HXG199" s="321"/>
      <c r="HXH199" s="321"/>
      <c r="HXI199" s="321"/>
      <c r="HXJ199" s="376"/>
      <c r="HXK199" s="321"/>
      <c r="HXL199" s="321"/>
      <c r="HXM199" s="321"/>
      <c r="HXN199" s="321"/>
      <c r="HXO199" s="376"/>
      <c r="HXP199" s="319"/>
      <c r="HXQ199" s="319"/>
      <c r="HXR199" s="319"/>
      <c r="HXS199" s="333"/>
      <c r="HXT199" s="376"/>
      <c r="HXU199" s="376"/>
      <c r="HXV199" s="376"/>
      <c r="HXW199" s="321"/>
      <c r="HXX199" s="321"/>
      <c r="HXY199" s="321"/>
      <c r="HXZ199" s="376"/>
      <c r="HYA199" s="321"/>
      <c r="HYB199" s="321"/>
      <c r="HYC199" s="321"/>
      <c r="HYD199" s="321"/>
      <c r="HYE199" s="376"/>
      <c r="HYF199" s="319"/>
      <c r="HYG199" s="319"/>
      <c r="HYH199" s="319"/>
      <c r="HYI199" s="333"/>
      <c r="HYJ199" s="376"/>
      <c r="HYK199" s="376"/>
      <c r="HYL199" s="376"/>
      <c r="HYM199" s="321"/>
      <c r="HYN199" s="321"/>
      <c r="HYO199" s="321"/>
      <c r="HYP199" s="376"/>
      <c r="HYQ199" s="321"/>
      <c r="HYR199" s="321"/>
      <c r="HYS199" s="321"/>
      <c r="HYT199" s="321"/>
      <c r="HYU199" s="376"/>
      <c r="HYV199" s="319"/>
      <c r="HYW199" s="319"/>
      <c r="HYX199" s="319"/>
      <c r="HYY199" s="333"/>
      <c r="HYZ199" s="376"/>
      <c r="HZA199" s="376"/>
      <c r="HZB199" s="376"/>
      <c r="HZC199" s="321"/>
      <c r="HZD199" s="321"/>
      <c r="HZE199" s="321"/>
      <c r="HZF199" s="376"/>
      <c r="HZG199" s="321"/>
      <c r="HZH199" s="321"/>
      <c r="HZI199" s="321"/>
      <c r="HZJ199" s="321"/>
      <c r="HZK199" s="376"/>
      <c r="HZL199" s="319"/>
      <c r="HZM199" s="319"/>
      <c r="HZN199" s="319"/>
      <c r="HZO199" s="333"/>
      <c r="HZP199" s="376"/>
      <c r="HZQ199" s="376"/>
      <c r="HZR199" s="376"/>
      <c r="HZS199" s="321"/>
      <c r="HZT199" s="321"/>
      <c r="HZU199" s="321"/>
      <c r="HZV199" s="376"/>
      <c r="HZW199" s="321"/>
      <c r="HZX199" s="321"/>
      <c r="HZY199" s="321"/>
      <c r="HZZ199" s="321"/>
      <c r="IAA199" s="376"/>
      <c r="IAB199" s="319"/>
      <c r="IAC199" s="319"/>
      <c r="IAD199" s="319"/>
      <c r="IAE199" s="333"/>
      <c r="IAF199" s="376"/>
      <c r="IAG199" s="376"/>
      <c r="IAH199" s="376"/>
      <c r="IAI199" s="321"/>
      <c r="IAJ199" s="321"/>
      <c r="IAK199" s="321"/>
      <c r="IAL199" s="376"/>
      <c r="IAM199" s="321"/>
      <c r="IAN199" s="321"/>
      <c r="IAO199" s="321"/>
      <c r="IAP199" s="321"/>
      <c r="IAQ199" s="376"/>
      <c r="IAR199" s="319"/>
      <c r="IAS199" s="319"/>
      <c r="IAT199" s="319"/>
      <c r="IAU199" s="333"/>
      <c r="IAV199" s="376"/>
      <c r="IAW199" s="376"/>
      <c r="IAX199" s="376"/>
      <c r="IAY199" s="321"/>
      <c r="IAZ199" s="321"/>
      <c r="IBA199" s="321"/>
      <c r="IBB199" s="376"/>
      <c r="IBC199" s="321"/>
      <c r="IBD199" s="321"/>
      <c r="IBE199" s="321"/>
      <c r="IBF199" s="321"/>
      <c r="IBG199" s="376"/>
      <c r="IBH199" s="319"/>
      <c r="IBI199" s="319"/>
      <c r="IBJ199" s="319"/>
      <c r="IBK199" s="333"/>
      <c r="IBL199" s="376"/>
      <c r="IBM199" s="376"/>
      <c r="IBN199" s="376"/>
      <c r="IBO199" s="321"/>
      <c r="IBP199" s="321"/>
      <c r="IBQ199" s="321"/>
      <c r="IBR199" s="376"/>
      <c r="IBS199" s="321"/>
      <c r="IBT199" s="321"/>
      <c r="IBU199" s="321"/>
      <c r="IBV199" s="321"/>
      <c r="IBW199" s="376"/>
      <c r="IBX199" s="319"/>
      <c r="IBY199" s="319"/>
      <c r="IBZ199" s="319"/>
      <c r="ICA199" s="333"/>
      <c r="ICB199" s="376"/>
      <c r="ICC199" s="376"/>
      <c r="ICD199" s="376"/>
      <c r="ICE199" s="321"/>
      <c r="ICF199" s="321"/>
      <c r="ICG199" s="321"/>
      <c r="ICH199" s="376"/>
      <c r="ICI199" s="321"/>
      <c r="ICJ199" s="321"/>
      <c r="ICK199" s="321"/>
      <c r="ICL199" s="321"/>
      <c r="ICM199" s="376"/>
      <c r="ICN199" s="319"/>
      <c r="ICO199" s="319"/>
      <c r="ICP199" s="319"/>
      <c r="ICQ199" s="333"/>
      <c r="ICR199" s="376"/>
      <c r="ICS199" s="376"/>
      <c r="ICT199" s="376"/>
      <c r="ICU199" s="321"/>
      <c r="ICV199" s="321"/>
      <c r="ICW199" s="321"/>
      <c r="ICX199" s="376"/>
      <c r="ICY199" s="321"/>
      <c r="ICZ199" s="321"/>
      <c r="IDA199" s="321"/>
      <c r="IDB199" s="321"/>
      <c r="IDC199" s="376"/>
      <c r="IDD199" s="319"/>
      <c r="IDE199" s="319"/>
      <c r="IDF199" s="319"/>
      <c r="IDG199" s="333"/>
      <c r="IDH199" s="376"/>
      <c r="IDI199" s="376"/>
      <c r="IDJ199" s="376"/>
      <c r="IDK199" s="321"/>
      <c r="IDL199" s="321"/>
      <c r="IDM199" s="321"/>
      <c r="IDN199" s="376"/>
      <c r="IDO199" s="321"/>
      <c r="IDP199" s="321"/>
      <c r="IDQ199" s="321"/>
      <c r="IDR199" s="321"/>
      <c r="IDS199" s="376"/>
      <c r="IDT199" s="319"/>
      <c r="IDU199" s="319"/>
      <c r="IDV199" s="319"/>
      <c r="IDW199" s="333"/>
      <c r="IDX199" s="376"/>
      <c r="IDY199" s="376"/>
      <c r="IDZ199" s="376"/>
      <c r="IEA199" s="321"/>
      <c r="IEB199" s="321"/>
      <c r="IEC199" s="321"/>
      <c r="IED199" s="376"/>
      <c r="IEE199" s="321"/>
      <c r="IEF199" s="321"/>
      <c r="IEG199" s="321"/>
      <c r="IEH199" s="321"/>
      <c r="IEI199" s="376"/>
      <c r="IEJ199" s="319"/>
      <c r="IEK199" s="319"/>
      <c r="IEL199" s="319"/>
      <c r="IEM199" s="333"/>
      <c r="IEN199" s="376"/>
      <c r="IEO199" s="376"/>
      <c r="IEP199" s="376"/>
      <c r="IEQ199" s="321"/>
      <c r="IER199" s="321"/>
      <c r="IES199" s="321"/>
      <c r="IET199" s="376"/>
      <c r="IEU199" s="321"/>
      <c r="IEV199" s="321"/>
      <c r="IEW199" s="321"/>
      <c r="IEX199" s="321"/>
      <c r="IEY199" s="376"/>
      <c r="IEZ199" s="319"/>
      <c r="IFA199" s="319"/>
      <c r="IFB199" s="319"/>
      <c r="IFC199" s="333"/>
      <c r="IFD199" s="376"/>
      <c r="IFE199" s="376"/>
      <c r="IFF199" s="376"/>
      <c r="IFG199" s="321"/>
      <c r="IFH199" s="321"/>
      <c r="IFI199" s="321"/>
      <c r="IFJ199" s="376"/>
      <c r="IFK199" s="321"/>
      <c r="IFL199" s="321"/>
      <c r="IFM199" s="321"/>
      <c r="IFN199" s="321"/>
      <c r="IFO199" s="376"/>
      <c r="IFP199" s="319"/>
      <c r="IFQ199" s="319"/>
      <c r="IFR199" s="319"/>
      <c r="IFS199" s="333"/>
      <c r="IFT199" s="376"/>
      <c r="IFU199" s="376"/>
      <c r="IFV199" s="376"/>
      <c r="IFW199" s="321"/>
      <c r="IFX199" s="321"/>
      <c r="IFY199" s="321"/>
      <c r="IFZ199" s="376"/>
      <c r="IGA199" s="321"/>
      <c r="IGB199" s="321"/>
      <c r="IGC199" s="321"/>
      <c r="IGD199" s="321"/>
      <c r="IGE199" s="376"/>
      <c r="IGF199" s="319"/>
      <c r="IGG199" s="319"/>
      <c r="IGH199" s="319"/>
      <c r="IGI199" s="333"/>
      <c r="IGJ199" s="376"/>
      <c r="IGK199" s="376"/>
      <c r="IGL199" s="376"/>
      <c r="IGM199" s="321"/>
      <c r="IGN199" s="321"/>
      <c r="IGO199" s="321"/>
      <c r="IGP199" s="376"/>
      <c r="IGQ199" s="321"/>
      <c r="IGR199" s="321"/>
      <c r="IGS199" s="321"/>
      <c r="IGT199" s="321"/>
      <c r="IGU199" s="376"/>
      <c r="IGV199" s="319"/>
      <c r="IGW199" s="319"/>
      <c r="IGX199" s="319"/>
      <c r="IGY199" s="333"/>
      <c r="IGZ199" s="376"/>
      <c r="IHA199" s="376"/>
      <c r="IHB199" s="376"/>
      <c r="IHC199" s="321"/>
      <c r="IHD199" s="321"/>
      <c r="IHE199" s="321"/>
      <c r="IHF199" s="376"/>
      <c r="IHG199" s="321"/>
      <c r="IHH199" s="321"/>
      <c r="IHI199" s="321"/>
      <c r="IHJ199" s="321"/>
      <c r="IHK199" s="376"/>
      <c r="IHL199" s="319"/>
      <c r="IHM199" s="319"/>
      <c r="IHN199" s="319"/>
      <c r="IHO199" s="333"/>
      <c r="IHP199" s="376"/>
      <c r="IHQ199" s="376"/>
      <c r="IHR199" s="376"/>
      <c r="IHS199" s="321"/>
      <c r="IHT199" s="321"/>
      <c r="IHU199" s="321"/>
      <c r="IHV199" s="376"/>
      <c r="IHW199" s="321"/>
      <c r="IHX199" s="321"/>
      <c r="IHY199" s="321"/>
      <c r="IHZ199" s="321"/>
      <c r="IIA199" s="376"/>
      <c r="IIB199" s="319"/>
      <c r="IIC199" s="319"/>
      <c r="IID199" s="319"/>
      <c r="IIE199" s="333"/>
      <c r="IIF199" s="376"/>
      <c r="IIG199" s="376"/>
      <c r="IIH199" s="376"/>
      <c r="III199" s="321"/>
      <c r="IIJ199" s="321"/>
      <c r="IIK199" s="321"/>
      <c r="IIL199" s="376"/>
      <c r="IIM199" s="321"/>
      <c r="IIN199" s="321"/>
      <c r="IIO199" s="321"/>
      <c r="IIP199" s="321"/>
      <c r="IIQ199" s="376"/>
      <c r="IIR199" s="319"/>
      <c r="IIS199" s="319"/>
      <c r="IIT199" s="319"/>
      <c r="IIU199" s="333"/>
      <c r="IIV199" s="376"/>
      <c r="IIW199" s="376"/>
      <c r="IIX199" s="376"/>
      <c r="IIY199" s="321"/>
      <c r="IIZ199" s="321"/>
      <c r="IJA199" s="321"/>
      <c r="IJB199" s="376"/>
      <c r="IJC199" s="321"/>
      <c r="IJD199" s="321"/>
      <c r="IJE199" s="321"/>
      <c r="IJF199" s="321"/>
      <c r="IJG199" s="376"/>
      <c r="IJH199" s="319"/>
      <c r="IJI199" s="319"/>
      <c r="IJJ199" s="319"/>
      <c r="IJK199" s="333"/>
      <c r="IJL199" s="376"/>
      <c r="IJM199" s="376"/>
      <c r="IJN199" s="376"/>
      <c r="IJO199" s="321"/>
      <c r="IJP199" s="321"/>
      <c r="IJQ199" s="321"/>
      <c r="IJR199" s="376"/>
      <c r="IJS199" s="321"/>
      <c r="IJT199" s="321"/>
      <c r="IJU199" s="321"/>
      <c r="IJV199" s="321"/>
      <c r="IJW199" s="376"/>
      <c r="IJX199" s="319"/>
      <c r="IJY199" s="319"/>
      <c r="IJZ199" s="319"/>
      <c r="IKA199" s="333"/>
      <c r="IKB199" s="376"/>
      <c r="IKC199" s="376"/>
      <c r="IKD199" s="376"/>
      <c r="IKE199" s="321"/>
      <c r="IKF199" s="321"/>
      <c r="IKG199" s="321"/>
      <c r="IKH199" s="376"/>
      <c r="IKI199" s="321"/>
      <c r="IKJ199" s="321"/>
      <c r="IKK199" s="321"/>
      <c r="IKL199" s="321"/>
      <c r="IKM199" s="376"/>
      <c r="IKN199" s="319"/>
      <c r="IKO199" s="319"/>
      <c r="IKP199" s="319"/>
      <c r="IKQ199" s="333"/>
      <c r="IKR199" s="376"/>
      <c r="IKS199" s="376"/>
      <c r="IKT199" s="376"/>
      <c r="IKU199" s="321"/>
      <c r="IKV199" s="321"/>
      <c r="IKW199" s="321"/>
      <c r="IKX199" s="376"/>
      <c r="IKY199" s="321"/>
      <c r="IKZ199" s="321"/>
      <c r="ILA199" s="321"/>
      <c r="ILB199" s="321"/>
      <c r="ILC199" s="376"/>
      <c r="ILD199" s="319"/>
      <c r="ILE199" s="319"/>
      <c r="ILF199" s="319"/>
      <c r="ILG199" s="333"/>
      <c r="ILH199" s="376"/>
      <c r="ILI199" s="376"/>
      <c r="ILJ199" s="376"/>
      <c r="ILK199" s="321"/>
      <c r="ILL199" s="321"/>
      <c r="ILM199" s="321"/>
      <c r="ILN199" s="376"/>
      <c r="ILO199" s="321"/>
      <c r="ILP199" s="321"/>
      <c r="ILQ199" s="321"/>
      <c r="ILR199" s="321"/>
      <c r="ILS199" s="376"/>
      <c r="ILT199" s="319"/>
      <c r="ILU199" s="319"/>
      <c r="ILV199" s="319"/>
      <c r="ILW199" s="333"/>
      <c r="ILX199" s="376"/>
      <c r="ILY199" s="376"/>
      <c r="ILZ199" s="376"/>
      <c r="IMA199" s="321"/>
      <c r="IMB199" s="321"/>
      <c r="IMC199" s="321"/>
      <c r="IMD199" s="376"/>
      <c r="IME199" s="321"/>
      <c r="IMF199" s="321"/>
      <c r="IMG199" s="321"/>
      <c r="IMH199" s="321"/>
      <c r="IMI199" s="376"/>
      <c r="IMJ199" s="319"/>
      <c r="IMK199" s="319"/>
      <c r="IML199" s="319"/>
      <c r="IMM199" s="333"/>
      <c r="IMN199" s="376"/>
      <c r="IMO199" s="376"/>
      <c r="IMP199" s="376"/>
      <c r="IMQ199" s="321"/>
      <c r="IMR199" s="321"/>
      <c r="IMS199" s="321"/>
      <c r="IMT199" s="376"/>
      <c r="IMU199" s="321"/>
      <c r="IMV199" s="321"/>
      <c r="IMW199" s="321"/>
      <c r="IMX199" s="321"/>
      <c r="IMY199" s="376"/>
      <c r="IMZ199" s="319"/>
      <c r="INA199" s="319"/>
      <c r="INB199" s="319"/>
      <c r="INC199" s="333"/>
      <c r="IND199" s="376"/>
      <c r="INE199" s="376"/>
      <c r="INF199" s="376"/>
      <c r="ING199" s="321"/>
      <c r="INH199" s="321"/>
      <c r="INI199" s="321"/>
      <c r="INJ199" s="376"/>
      <c r="INK199" s="321"/>
      <c r="INL199" s="321"/>
      <c r="INM199" s="321"/>
      <c r="INN199" s="321"/>
      <c r="INO199" s="376"/>
      <c r="INP199" s="319"/>
      <c r="INQ199" s="319"/>
      <c r="INR199" s="319"/>
      <c r="INS199" s="333"/>
      <c r="INT199" s="376"/>
      <c r="INU199" s="376"/>
      <c r="INV199" s="376"/>
      <c r="INW199" s="321"/>
      <c r="INX199" s="321"/>
      <c r="INY199" s="321"/>
      <c r="INZ199" s="376"/>
      <c r="IOA199" s="321"/>
      <c r="IOB199" s="321"/>
      <c r="IOC199" s="321"/>
      <c r="IOD199" s="321"/>
      <c r="IOE199" s="376"/>
      <c r="IOF199" s="319"/>
      <c r="IOG199" s="319"/>
      <c r="IOH199" s="319"/>
      <c r="IOI199" s="333"/>
      <c r="IOJ199" s="376"/>
      <c r="IOK199" s="376"/>
      <c r="IOL199" s="376"/>
      <c r="IOM199" s="321"/>
      <c r="ION199" s="321"/>
      <c r="IOO199" s="321"/>
      <c r="IOP199" s="376"/>
      <c r="IOQ199" s="321"/>
      <c r="IOR199" s="321"/>
      <c r="IOS199" s="321"/>
      <c r="IOT199" s="321"/>
      <c r="IOU199" s="376"/>
      <c r="IOV199" s="319"/>
      <c r="IOW199" s="319"/>
      <c r="IOX199" s="319"/>
      <c r="IOY199" s="333"/>
      <c r="IOZ199" s="376"/>
      <c r="IPA199" s="376"/>
      <c r="IPB199" s="376"/>
      <c r="IPC199" s="321"/>
      <c r="IPD199" s="321"/>
      <c r="IPE199" s="321"/>
      <c r="IPF199" s="376"/>
      <c r="IPG199" s="321"/>
      <c r="IPH199" s="321"/>
      <c r="IPI199" s="321"/>
      <c r="IPJ199" s="321"/>
      <c r="IPK199" s="376"/>
      <c r="IPL199" s="319"/>
      <c r="IPM199" s="319"/>
      <c r="IPN199" s="319"/>
      <c r="IPO199" s="333"/>
      <c r="IPP199" s="376"/>
      <c r="IPQ199" s="376"/>
      <c r="IPR199" s="376"/>
      <c r="IPS199" s="321"/>
      <c r="IPT199" s="321"/>
      <c r="IPU199" s="321"/>
      <c r="IPV199" s="376"/>
      <c r="IPW199" s="321"/>
      <c r="IPX199" s="321"/>
      <c r="IPY199" s="321"/>
      <c r="IPZ199" s="321"/>
      <c r="IQA199" s="376"/>
      <c r="IQB199" s="319"/>
      <c r="IQC199" s="319"/>
      <c r="IQD199" s="319"/>
      <c r="IQE199" s="333"/>
      <c r="IQF199" s="376"/>
      <c r="IQG199" s="376"/>
      <c r="IQH199" s="376"/>
      <c r="IQI199" s="321"/>
      <c r="IQJ199" s="321"/>
      <c r="IQK199" s="321"/>
      <c r="IQL199" s="376"/>
      <c r="IQM199" s="321"/>
      <c r="IQN199" s="321"/>
      <c r="IQO199" s="321"/>
      <c r="IQP199" s="321"/>
      <c r="IQQ199" s="376"/>
      <c r="IQR199" s="319"/>
      <c r="IQS199" s="319"/>
      <c r="IQT199" s="319"/>
      <c r="IQU199" s="333"/>
      <c r="IQV199" s="376"/>
      <c r="IQW199" s="376"/>
      <c r="IQX199" s="376"/>
      <c r="IQY199" s="321"/>
      <c r="IQZ199" s="321"/>
      <c r="IRA199" s="321"/>
      <c r="IRB199" s="376"/>
      <c r="IRC199" s="321"/>
      <c r="IRD199" s="321"/>
      <c r="IRE199" s="321"/>
      <c r="IRF199" s="321"/>
      <c r="IRG199" s="376"/>
      <c r="IRH199" s="319"/>
      <c r="IRI199" s="319"/>
      <c r="IRJ199" s="319"/>
      <c r="IRK199" s="333"/>
      <c r="IRL199" s="376"/>
      <c r="IRM199" s="376"/>
      <c r="IRN199" s="376"/>
      <c r="IRO199" s="321"/>
      <c r="IRP199" s="321"/>
      <c r="IRQ199" s="321"/>
      <c r="IRR199" s="376"/>
      <c r="IRS199" s="321"/>
      <c r="IRT199" s="321"/>
      <c r="IRU199" s="321"/>
      <c r="IRV199" s="321"/>
      <c r="IRW199" s="376"/>
      <c r="IRX199" s="319"/>
      <c r="IRY199" s="319"/>
      <c r="IRZ199" s="319"/>
      <c r="ISA199" s="333"/>
      <c r="ISB199" s="376"/>
      <c r="ISC199" s="376"/>
      <c r="ISD199" s="376"/>
      <c r="ISE199" s="321"/>
      <c r="ISF199" s="321"/>
      <c r="ISG199" s="321"/>
      <c r="ISH199" s="376"/>
      <c r="ISI199" s="321"/>
      <c r="ISJ199" s="321"/>
      <c r="ISK199" s="321"/>
      <c r="ISL199" s="321"/>
      <c r="ISM199" s="376"/>
      <c r="ISN199" s="319"/>
      <c r="ISO199" s="319"/>
      <c r="ISP199" s="319"/>
      <c r="ISQ199" s="333"/>
      <c r="ISR199" s="376"/>
      <c r="ISS199" s="376"/>
      <c r="IST199" s="376"/>
      <c r="ISU199" s="321"/>
      <c r="ISV199" s="321"/>
      <c r="ISW199" s="321"/>
      <c r="ISX199" s="376"/>
      <c r="ISY199" s="321"/>
      <c r="ISZ199" s="321"/>
      <c r="ITA199" s="321"/>
      <c r="ITB199" s="321"/>
      <c r="ITC199" s="376"/>
      <c r="ITD199" s="319"/>
      <c r="ITE199" s="319"/>
      <c r="ITF199" s="319"/>
      <c r="ITG199" s="333"/>
      <c r="ITH199" s="376"/>
      <c r="ITI199" s="376"/>
      <c r="ITJ199" s="376"/>
      <c r="ITK199" s="321"/>
      <c r="ITL199" s="321"/>
      <c r="ITM199" s="321"/>
      <c r="ITN199" s="376"/>
      <c r="ITO199" s="321"/>
      <c r="ITP199" s="321"/>
      <c r="ITQ199" s="321"/>
      <c r="ITR199" s="321"/>
      <c r="ITS199" s="376"/>
      <c r="ITT199" s="319"/>
      <c r="ITU199" s="319"/>
      <c r="ITV199" s="319"/>
      <c r="ITW199" s="333"/>
      <c r="ITX199" s="376"/>
      <c r="ITY199" s="376"/>
      <c r="ITZ199" s="376"/>
      <c r="IUA199" s="321"/>
      <c r="IUB199" s="321"/>
      <c r="IUC199" s="321"/>
      <c r="IUD199" s="376"/>
      <c r="IUE199" s="321"/>
      <c r="IUF199" s="321"/>
      <c r="IUG199" s="321"/>
      <c r="IUH199" s="321"/>
      <c r="IUI199" s="376"/>
      <c r="IUJ199" s="319"/>
      <c r="IUK199" s="319"/>
      <c r="IUL199" s="319"/>
      <c r="IUM199" s="333"/>
      <c r="IUN199" s="376"/>
      <c r="IUO199" s="376"/>
      <c r="IUP199" s="376"/>
      <c r="IUQ199" s="321"/>
      <c r="IUR199" s="321"/>
      <c r="IUS199" s="321"/>
      <c r="IUT199" s="376"/>
      <c r="IUU199" s="321"/>
      <c r="IUV199" s="321"/>
      <c r="IUW199" s="321"/>
      <c r="IUX199" s="321"/>
      <c r="IUY199" s="376"/>
      <c r="IUZ199" s="319"/>
      <c r="IVA199" s="319"/>
      <c r="IVB199" s="319"/>
      <c r="IVC199" s="333"/>
      <c r="IVD199" s="376"/>
      <c r="IVE199" s="376"/>
      <c r="IVF199" s="376"/>
      <c r="IVG199" s="321"/>
      <c r="IVH199" s="321"/>
      <c r="IVI199" s="321"/>
      <c r="IVJ199" s="376"/>
      <c r="IVK199" s="321"/>
      <c r="IVL199" s="321"/>
      <c r="IVM199" s="321"/>
      <c r="IVN199" s="321"/>
      <c r="IVO199" s="376"/>
      <c r="IVP199" s="319"/>
      <c r="IVQ199" s="319"/>
      <c r="IVR199" s="319"/>
      <c r="IVS199" s="333"/>
      <c r="IVT199" s="376"/>
      <c r="IVU199" s="376"/>
      <c r="IVV199" s="376"/>
      <c r="IVW199" s="321"/>
      <c r="IVX199" s="321"/>
      <c r="IVY199" s="321"/>
      <c r="IVZ199" s="376"/>
      <c r="IWA199" s="321"/>
      <c r="IWB199" s="321"/>
      <c r="IWC199" s="321"/>
      <c r="IWD199" s="321"/>
      <c r="IWE199" s="376"/>
      <c r="IWF199" s="319"/>
      <c r="IWG199" s="319"/>
      <c r="IWH199" s="319"/>
      <c r="IWI199" s="333"/>
      <c r="IWJ199" s="376"/>
      <c r="IWK199" s="376"/>
      <c r="IWL199" s="376"/>
      <c r="IWM199" s="321"/>
      <c r="IWN199" s="321"/>
      <c r="IWO199" s="321"/>
      <c r="IWP199" s="376"/>
      <c r="IWQ199" s="321"/>
      <c r="IWR199" s="321"/>
      <c r="IWS199" s="321"/>
      <c r="IWT199" s="321"/>
      <c r="IWU199" s="376"/>
      <c r="IWV199" s="319"/>
      <c r="IWW199" s="319"/>
      <c r="IWX199" s="319"/>
      <c r="IWY199" s="333"/>
      <c r="IWZ199" s="376"/>
      <c r="IXA199" s="376"/>
      <c r="IXB199" s="376"/>
      <c r="IXC199" s="321"/>
      <c r="IXD199" s="321"/>
      <c r="IXE199" s="321"/>
      <c r="IXF199" s="376"/>
      <c r="IXG199" s="321"/>
      <c r="IXH199" s="321"/>
      <c r="IXI199" s="321"/>
      <c r="IXJ199" s="321"/>
      <c r="IXK199" s="376"/>
      <c r="IXL199" s="319"/>
      <c r="IXM199" s="319"/>
      <c r="IXN199" s="319"/>
      <c r="IXO199" s="333"/>
      <c r="IXP199" s="376"/>
      <c r="IXQ199" s="376"/>
      <c r="IXR199" s="376"/>
      <c r="IXS199" s="321"/>
      <c r="IXT199" s="321"/>
      <c r="IXU199" s="321"/>
      <c r="IXV199" s="376"/>
      <c r="IXW199" s="321"/>
      <c r="IXX199" s="321"/>
      <c r="IXY199" s="321"/>
      <c r="IXZ199" s="321"/>
      <c r="IYA199" s="376"/>
      <c r="IYB199" s="319"/>
      <c r="IYC199" s="319"/>
      <c r="IYD199" s="319"/>
      <c r="IYE199" s="333"/>
      <c r="IYF199" s="376"/>
      <c r="IYG199" s="376"/>
      <c r="IYH199" s="376"/>
      <c r="IYI199" s="321"/>
      <c r="IYJ199" s="321"/>
      <c r="IYK199" s="321"/>
      <c r="IYL199" s="376"/>
      <c r="IYM199" s="321"/>
      <c r="IYN199" s="321"/>
      <c r="IYO199" s="321"/>
      <c r="IYP199" s="321"/>
      <c r="IYQ199" s="376"/>
      <c r="IYR199" s="319"/>
      <c r="IYS199" s="319"/>
      <c r="IYT199" s="319"/>
      <c r="IYU199" s="333"/>
      <c r="IYV199" s="376"/>
      <c r="IYW199" s="376"/>
      <c r="IYX199" s="376"/>
      <c r="IYY199" s="321"/>
      <c r="IYZ199" s="321"/>
      <c r="IZA199" s="321"/>
      <c r="IZB199" s="376"/>
      <c r="IZC199" s="321"/>
      <c r="IZD199" s="321"/>
      <c r="IZE199" s="321"/>
      <c r="IZF199" s="321"/>
      <c r="IZG199" s="376"/>
      <c r="IZH199" s="319"/>
      <c r="IZI199" s="319"/>
      <c r="IZJ199" s="319"/>
      <c r="IZK199" s="333"/>
      <c r="IZL199" s="376"/>
      <c r="IZM199" s="376"/>
      <c r="IZN199" s="376"/>
      <c r="IZO199" s="321"/>
      <c r="IZP199" s="321"/>
      <c r="IZQ199" s="321"/>
      <c r="IZR199" s="376"/>
      <c r="IZS199" s="321"/>
      <c r="IZT199" s="321"/>
      <c r="IZU199" s="321"/>
      <c r="IZV199" s="321"/>
      <c r="IZW199" s="376"/>
      <c r="IZX199" s="319"/>
      <c r="IZY199" s="319"/>
      <c r="IZZ199" s="319"/>
      <c r="JAA199" s="333"/>
      <c r="JAB199" s="376"/>
      <c r="JAC199" s="376"/>
      <c r="JAD199" s="376"/>
      <c r="JAE199" s="321"/>
      <c r="JAF199" s="321"/>
      <c r="JAG199" s="321"/>
      <c r="JAH199" s="376"/>
      <c r="JAI199" s="321"/>
      <c r="JAJ199" s="321"/>
      <c r="JAK199" s="321"/>
      <c r="JAL199" s="321"/>
      <c r="JAM199" s="376"/>
      <c r="JAN199" s="319"/>
      <c r="JAO199" s="319"/>
      <c r="JAP199" s="319"/>
      <c r="JAQ199" s="333"/>
      <c r="JAR199" s="376"/>
      <c r="JAS199" s="376"/>
      <c r="JAT199" s="376"/>
      <c r="JAU199" s="321"/>
      <c r="JAV199" s="321"/>
      <c r="JAW199" s="321"/>
      <c r="JAX199" s="376"/>
      <c r="JAY199" s="321"/>
      <c r="JAZ199" s="321"/>
      <c r="JBA199" s="321"/>
      <c r="JBB199" s="321"/>
      <c r="JBC199" s="376"/>
      <c r="JBD199" s="319"/>
      <c r="JBE199" s="319"/>
      <c r="JBF199" s="319"/>
      <c r="JBG199" s="333"/>
      <c r="JBH199" s="376"/>
      <c r="JBI199" s="376"/>
      <c r="JBJ199" s="376"/>
      <c r="JBK199" s="321"/>
      <c r="JBL199" s="321"/>
      <c r="JBM199" s="321"/>
      <c r="JBN199" s="376"/>
      <c r="JBO199" s="321"/>
      <c r="JBP199" s="321"/>
      <c r="JBQ199" s="321"/>
      <c r="JBR199" s="321"/>
      <c r="JBS199" s="376"/>
      <c r="JBT199" s="319"/>
      <c r="JBU199" s="319"/>
      <c r="JBV199" s="319"/>
      <c r="JBW199" s="333"/>
      <c r="JBX199" s="376"/>
      <c r="JBY199" s="376"/>
      <c r="JBZ199" s="376"/>
      <c r="JCA199" s="321"/>
      <c r="JCB199" s="321"/>
      <c r="JCC199" s="321"/>
      <c r="JCD199" s="376"/>
      <c r="JCE199" s="321"/>
      <c r="JCF199" s="321"/>
      <c r="JCG199" s="321"/>
      <c r="JCH199" s="321"/>
      <c r="JCI199" s="376"/>
      <c r="JCJ199" s="319"/>
      <c r="JCK199" s="319"/>
      <c r="JCL199" s="319"/>
      <c r="JCM199" s="333"/>
      <c r="JCN199" s="376"/>
      <c r="JCO199" s="376"/>
      <c r="JCP199" s="376"/>
      <c r="JCQ199" s="321"/>
      <c r="JCR199" s="321"/>
      <c r="JCS199" s="321"/>
      <c r="JCT199" s="376"/>
      <c r="JCU199" s="321"/>
      <c r="JCV199" s="321"/>
      <c r="JCW199" s="321"/>
      <c r="JCX199" s="321"/>
      <c r="JCY199" s="376"/>
      <c r="JCZ199" s="319"/>
      <c r="JDA199" s="319"/>
      <c r="JDB199" s="319"/>
      <c r="JDC199" s="333"/>
      <c r="JDD199" s="376"/>
      <c r="JDE199" s="376"/>
      <c r="JDF199" s="376"/>
      <c r="JDG199" s="321"/>
      <c r="JDH199" s="321"/>
      <c r="JDI199" s="321"/>
      <c r="JDJ199" s="376"/>
      <c r="JDK199" s="321"/>
      <c r="JDL199" s="321"/>
      <c r="JDM199" s="321"/>
      <c r="JDN199" s="321"/>
      <c r="JDO199" s="376"/>
      <c r="JDP199" s="319"/>
      <c r="JDQ199" s="319"/>
      <c r="JDR199" s="319"/>
      <c r="JDS199" s="333"/>
      <c r="JDT199" s="376"/>
      <c r="JDU199" s="376"/>
      <c r="JDV199" s="376"/>
      <c r="JDW199" s="321"/>
      <c r="JDX199" s="321"/>
      <c r="JDY199" s="321"/>
      <c r="JDZ199" s="376"/>
      <c r="JEA199" s="321"/>
      <c r="JEB199" s="321"/>
      <c r="JEC199" s="321"/>
      <c r="JED199" s="321"/>
      <c r="JEE199" s="376"/>
      <c r="JEF199" s="319"/>
      <c r="JEG199" s="319"/>
      <c r="JEH199" s="319"/>
      <c r="JEI199" s="333"/>
      <c r="JEJ199" s="376"/>
      <c r="JEK199" s="376"/>
      <c r="JEL199" s="376"/>
      <c r="JEM199" s="321"/>
      <c r="JEN199" s="321"/>
      <c r="JEO199" s="321"/>
      <c r="JEP199" s="376"/>
      <c r="JEQ199" s="321"/>
      <c r="JER199" s="321"/>
      <c r="JES199" s="321"/>
      <c r="JET199" s="321"/>
      <c r="JEU199" s="376"/>
      <c r="JEV199" s="319"/>
      <c r="JEW199" s="319"/>
      <c r="JEX199" s="319"/>
      <c r="JEY199" s="333"/>
      <c r="JEZ199" s="376"/>
      <c r="JFA199" s="376"/>
      <c r="JFB199" s="376"/>
      <c r="JFC199" s="321"/>
      <c r="JFD199" s="321"/>
      <c r="JFE199" s="321"/>
      <c r="JFF199" s="376"/>
      <c r="JFG199" s="321"/>
      <c r="JFH199" s="321"/>
      <c r="JFI199" s="321"/>
      <c r="JFJ199" s="321"/>
      <c r="JFK199" s="376"/>
      <c r="JFL199" s="319"/>
      <c r="JFM199" s="319"/>
      <c r="JFN199" s="319"/>
      <c r="JFO199" s="333"/>
      <c r="JFP199" s="376"/>
      <c r="JFQ199" s="376"/>
      <c r="JFR199" s="376"/>
      <c r="JFS199" s="321"/>
      <c r="JFT199" s="321"/>
      <c r="JFU199" s="321"/>
      <c r="JFV199" s="376"/>
      <c r="JFW199" s="321"/>
      <c r="JFX199" s="321"/>
      <c r="JFY199" s="321"/>
      <c r="JFZ199" s="321"/>
      <c r="JGA199" s="376"/>
      <c r="JGB199" s="319"/>
      <c r="JGC199" s="319"/>
      <c r="JGD199" s="319"/>
      <c r="JGE199" s="333"/>
      <c r="JGF199" s="376"/>
      <c r="JGG199" s="376"/>
      <c r="JGH199" s="376"/>
      <c r="JGI199" s="321"/>
      <c r="JGJ199" s="321"/>
      <c r="JGK199" s="321"/>
      <c r="JGL199" s="376"/>
      <c r="JGM199" s="321"/>
      <c r="JGN199" s="321"/>
      <c r="JGO199" s="321"/>
      <c r="JGP199" s="321"/>
      <c r="JGQ199" s="376"/>
      <c r="JGR199" s="319"/>
      <c r="JGS199" s="319"/>
      <c r="JGT199" s="319"/>
      <c r="JGU199" s="333"/>
      <c r="JGV199" s="376"/>
      <c r="JGW199" s="376"/>
      <c r="JGX199" s="376"/>
      <c r="JGY199" s="321"/>
      <c r="JGZ199" s="321"/>
      <c r="JHA199" s="321"/>
      <c r="JHB199" s="376"/>
      <c r="JHC199" s="321"/>
      <c r="JHD199" s="321"/>
      <c r="JHE199" s="321"/>
      <c r="JHF199" s="321"/>
      <c r="JHG199" s="376"/>
      <c r="JHH199" s="319"/>
      <c r="JHI199" s="319"/>
      <c r="JHJ199" s="319"/>
      <c r="JHK199" s="333"/>
      <c r="JHL199" s="376"/>
      <c r="JHM199" s="376"/>
      <c r="JHN199" s="376"/>
      <c r="JHO199" s="321"/>
      <c r="JHP199" s="321"/>
      <c r="JHQ199" s="321"/>
      <c r="JHR199" s="376"/>
      <c r="JHS199" s="321"/>
      <c r="JHT199" s="321"/>
      <c r="JHU199" s="321"/>
      <c r="JHV199" s="321"/>
      <c r="JHW199" s="376"/>
      <c r="JHX199" s="319"/>
      <c r="JHY199" s="319"/>
      <c r="JHZ199" s="319"/>
      <c r="JIA199" s="333"/>
      <c r="JIB199" s="376"/>
      <c r="JIC199" s="376"/>
      <c r="JID199" s="376"/>
      <c r="JIE199" s="321"/>
      <c r="JIF199" s="321"/>
      <c r="JIG199" s="321"/>
      <c r="JIH199" s="376"/>
      <c r="JII199" s="321"/>
      <c r="JIJ199" s="321"/>
      <c r="JIK199" s="321"/>
      <c r="JIL199" s="321"/>
      <c r="JIM199" s="376"/>
      <c r="JIN199" s="319"/>
      <c r="JIO199" s="319"/>
      <c r="JIP199" s="319"/>
      <c r="JIQ199" s="333"/>
      <c r="JIR199" s="376"/>
      <c r="JIS199" s="376"/>
      <c r="JIT199" s="376"/>
      <c r="JIU199" s="321"/>
      <c r="JIV199" s="321"/>
      <c r="JIW199" s="321"/>
      <c r="JIX199" s="376"/>
      <c r="JIY199" s="321"/>
      <c r="JIZ199" s="321"/>
      <c r="JJA199" s="321"/>
      <c r="JJB199" s="321"/>
      <c r="JJC199" s="376"/>
      <c r="JJD199" s="319"/>
      <c r="JJE199" s="319"/>
      <c r="JJF199" s="319"/>
      <c r="JJG199" s="333"/>
      <c r="JJH199" s="376"/>
      <c r="JJI199" s="376"/>
      <c r="JJJ199" s="376"/>
      <c r="JJK199" s="321"/>
      <c r="JJL199" s="321"/>
      <c r="JJM199" s="321"/>
      <c r="JJN199" s="376"/>
      <c r="JJO199" s="321"/>
      <c r="JJP199" s="321"/>
      <c r="JJQ199" s="321"/>
      <c r="JJR199" s="321"/>
      <c r="JJS199" s="376"/>
      <c r="JJT199" s="319"/>
      <c r="JJU199" s="319"/>
      <c r="JJV199" s="319"/>
      <c r="JJW199" s="333"/>
      <c r="JJX199" s="376"/>
      <c r="JJY199" s="376"/>
      <c r="JJZ199" s="376"/>
      <c r="JKA199" s="321"/>
      <c r="JKB199" s="321"/>
      <c r="JKC199" s="321"/>
      <c r="JKD199" s="376"/>
      <c r="JKE199" s="321"/>
      <c r="JKF199" s="321"/>
      <c r="JKG199" s="321"/>
      <c r="JKH199" s="321"/>
      <c r="JKI199" s="376"/>
      <c r="JKJ199" s="319"/>
      <c r="JKK199" s="319"/>
      <c r="JKL199" s="319"/>
      <c r="JKM199" s="333"/>
      <c r="JKN199" s="376"/>
      <c r="JKO199" s="376"/>
      <c r="JKP199" s="376"/>
      <c r="JKQ199" s="321"/>
      <c r="JKR199" s="321"/>
      <c r="JKS199" s="321"/>
      <c r="JKT199" s="376"/>
      <c r="JKU199" s="321"/>
      <c r="JKV199" s="321"/>
      <c r="JKW199" s="321"/>
      <c r="JKX199" s="321"/>
      <c r="JKY199" s="376"/>
      <c r="JKZ199" s="319"/>
      <c r="JLA199" s="319"/>
      <c r="JLB199" s="319"/>
      <c r="JLC199" s="333"/>
      <c r="JLD199" s="376"/>
      <c r="JLE199" s="376"/>
      <c r="JLF199" s="376"/>
      <c r="JLG199" s="321"/>
      <c r="JLH199" s="321"/>
      <c r="JLI199" s="321"/>
      <c r="JLJ199" s="376"/>
      <c r="JLK199" s="321"/>
      <c r="JLL199" s="321"/>
      <c r="JLM199" s="321"/>
      <c r="JLN199" s="321"/>
      <c r="JLO199" s="376"/>
      <c r="JLP199" s="319"/>
      <c r="JLQ199" s="319"/>
      <c r="JLR199" s="319"/>
      <c r="JLS199" s="333"/>
      <c r="JLT199" s="376"/>
      <c r="JLU199" s="376"/>
      <c r="JLV199" s="376"/>
      <c r="JLW199" s="321"/>
      <c r="JLX199" s="321"/>
      <c r="JLY199" s="321"/>
      <c r="JLZ199" s="376"/>
      <c r="JMA199" s="321"/>
      <c r="JMB199" s="321"/>
      <c r="JMC199" s="321"/>
      <c r="JMD199" s="321"/>
      <c r="JME199" s="376"/>
      <c r="JMF199" s="319"/>
      <c r="JMG199" s="319"/>
      <c r="JMH199" s="319"/>
      <c r="JMI199" s="333"/>
      <c r="JMJ199" s="376"/>
      <c r="JMK199" s="376"/>
      <c r="JML199" s="376"/>
      <c r="JMM199" s="321"/>
      <c r="JMN199" s="321"/>
      <c r="JMO199" s="321"/>
      <c r="JMP199" s="376"/>
      <c r="JMQ199" s="321"/>
      <c r="JMR199" s="321"/>
      <c r="JMS199" s="321"/>
      <c r="JMT199" s="321"/>
      <c r="JMU199" s="376"/>
      <c r="JMV199" s="319"/>
      <c r="JMW199" s="319"/>
      <c r="JMX199" s="319"/>
      <c r="JMY199" s="333"/>
      <c r="JMZ199" s="376"/>
      <c r="JNA199" s="376"/>
      <c r="JNB199" s="376"/>
      <c r="JNC199" s="321"/>
      <c r="JND199" s="321"/>
      <c r="JNE199" s="321"/>
      <c r="JNF199" s="376"/>
      <c r="JNG199" s="321"/>
      <c r="JNH199" s="321"/>
      <c r="JNI199" s="321"/>
      <c r="JNJ199" s="321"/>
      <c r="JNK199" s="376"/>
      <c r="JNL199" s="319"/>
      <c r="JNM199" s="319"/>
      <c r="JNN199" s="319"/>
      <c r="JNO199" s="333"/>
      <c r="JNP199" s="376"/>
      <c r="JNQ199" s="376"/>
      <c r="JNR199" s="376"/>
      <c r="JNS199" s="321"/>
      <c r="JNT199" s="321"/>
      <c r="JNU199" s="321"/>
      <c r="JNV199" s="376"/>
      <c r="JNW199" s="321"/>
      <c r="JNX199" s="321"/>
      <c r="JNY199" s="321"/>
      <c r="JNZ199" s="321"/>
      <c r="JOA199" s="376"/>
      <c r="JOB199" s="319"/>
      <c r="JOC199" s="319"/>
      <c r="JOD199" s="319"/>
      <c r="JOE199" s="333"/>
      <c r="JOF199" s="376"/>
      <c r="JOG199" s="376"/>
      <c r="JOH199" s="376"/>
      <c r="JOI199" s="321"/>
      <c r="JOJ199" s="321"/>
      <c r="JOK199" s="321"/>
      <c r="JOL199" s="376"/>
      <c r="JOM199" s="321"/>
      <c r="JON199" s="321"/>
      <c r="JOO199" s="321"/>
      <c r="JOP199" s="321"/>
      <c r="JOQ199" s="376"/>
      <c r="JOR199" s="319"/>
      <c r="JOS199" s="319"/>
      <c r="JOT199" s="319"/>
      <c r="JOU199" s="333"/>
      <c r="JOV199" s="376"/>
      <c r="JOW199" s="376"/>
      <c r="JOX199" s="376"/>
      <c r="JOY199" s="321"/>
      <c r="JOZ199" s="321"/>
      <c r="JPA199" s="321"/>
      <c r="JPB199" s="376"/>
      <c r="JPC199" s="321"/>
      <c r="JPD199" s="321"/>
      <c r="JPE199" s="321"/>
      <c r="JPF199" s="321"/>
      <c r="JPG199" s="376"/>
      <c r="JPH199" s="319"/>
      <c r="JPI199" s="319"/>
      <c r="JPJ199" s="319"/>
      <c r="JPK199" s="333"/>
      <c r="JPL199" s="376"/>
      <c r="JPM199" s="376"/>
      <c r="JPN199" s="376"/>
      <c r="JPO199" s="321"/>
      <c r="JPP199" s="321"/>
      <c r="JPQ199" s="321"/>
      <c r="JPR199" s="376"/>
      <c r="JPS199" s="321"/>
      <c r="JPT199" s="321"/>
      <c r="JPU199" s="321"/>
      <c r="JPV199" s="321"/>
      <c r="JPW199" s="376"/>
      <c r="JPX199" s="319"/>
      <c r="JPY199" s="319"/>
      <c r="JPZ199" s="319"/>
      <c r="JQA199" s="333"/>
      <c r="JQB199" s="376"/>
      <c r="JQC199" s="376"/>
      <c r="JQD199" s="376"/>
      <c r="JQE199" s="321"/>
      <c r="JQF199" s="321"/>
      <c r="JQG199" s="321"/>
      <c r="JQH199" s="376"/>
      <c r="JQI199" s="321"/>
      <c r="JQJ199" s="321"/>
      <c r="JQK199" s="321"/>
      <c r="JQL199" s="321"/>
      <c r="JQM199" s="376"/>
      <c r="JQN199" s="319"/>
      <c r="JQO199" s="319"/>
      <c r="JQP199" s="319"/>
      <c r="JQQ199" s="333"/>
      <c r="JQR199" s="376"/>
      <c r="JQS199" s="376"/>
      <c r="JQT199" s="376"/>
      <c r="JQU199" s="321"/>
      <c r="JQV199" s="321"/>
      <c r="JQW199" s="321"/>
      <c r="JQX199" s="376"/>
      <c r="JQY199" s="321"/>
      <c r="JQZ199" s="321"/>
      <c r="JRA199" s="321"/>
      <c r="JRB199" s="321"/>
      <c r="JRC199" s="376"/>
      <c r="JRD199" s="319"/>
      <c r="JRE199" s="319"/>
      <c r="JRF199" s="319"/>
      <c r="JRG199" s="333"/>
      <c r="JRH199" s="376"/>
      <c r="JRI199" s="376"/>
      <c r="JRJ199" s="376"/>
      <c r="JRK199" s="321"/>
      <c r="JRL199" s="321"/>
      <c r="JRM199" s="321"/>
      <c r="JRN199" s="376"/>
      <c r="JRO199" s="321"/>
      <c r="JRP199" s="321"/>
      <c r="JRQ199" s="321"/>
      <c r="JRR199" s="321"/>
      <c r="JRS199" s="376"/>
      <c r="JRT199" s="319"/>
      <c r="JRU199" s="319"/>
      <c r="JRV199" s="319"/>
      <c r="JRW199" s="333"/>
      <c r="JRX199" s="376"/>
      <c r="JRY199" s="376"/>
      <c r="JRZ199" s="376"/>
      <c r="JSA199" s="321"/>
      <c r="JSB199" s="321"/>
      <c r="JSC199" s="321"/>
      <c r="JSD199" s="376"/>
      <c r="JSE199" s="321"/>
      <c r="JSF199" s="321"/>
      <c r="JSG199" s="321"/>
      <c r="JSH199" s="321"/>
      <c r="JSI199" s="376"/>
      <c r="JSJ199" s="319"/>
      <c r="JSK199" s="319"/>
      <c r="JSL199" s="319"/>
      <c r="JSM199" s="333"/>
      <c r="JSN199" s="376"/>
      <c r="JSO199" s="376"/>
      <c r="JSP199" s="376"/>
      <c r="JSQ199" s="321"/>
      <c r="JSR199" s="321"/>
      <c r="JSS199" s="321"/>
      <c r="JST199" s="376"/>
      <c r="JSU199" s="321"/>
      <c r="JSV199" s="321"/>
      <c r="JSW199" s="321"/>
      <c r="JSX199" s="321"/>
      <c r="JSY199" s="376"/>
      <c r="JSZ199" s="319"/>
      <c r="JTA199" s="319"/>
      <c r="JTB199" s="319"/>
      <c r="JTC199" s="333"/>
      <c r="JTD199" s="376"/>
      <c r="JTE199" s="376"/>
      <c r="JTF199" s="376"/>
      <c r="JTG199" s="321"/>
      <c r="JTH199" s="321"/>
      <c r="JTI199" s="321"/>
      <c r="JTJ199" s="376"/>
      <c r="JTK199" s="321"/>
      <c r="JTL199" s="321"/>
      <c r="JTM199" s="321"/>
      <c r="JTN199" s="321"/>
      <c r="JTO199" s="376"/>
      <c r="JTP199" s="319"/>
      <c r="JTQ199" s="319"/>
      <c r="JTR199" s="319"/>
      <c r="JTS199" s="333"/>
      <c r="JTT199" s="376"/>
      <c r="JTU199" s="376"/>
      <c r="JTV199" s="376"/>
      <c r="JTW199" s="321"/>
      <c r="JTX199" s="321"/>
      <c r="JTY199" s="321"/>
      <c r="JTZ199" s="376"/>
      <c r="JUA199" s="321"/>
      <c r="JUB199" s="321"/>
      <c r="JUC199" s="321"/>
      <c r="JUD199" s="321"/>
      <c r="JUE199" s="376"/>
      <c r="JUF199" s="319"/>
      <c r="JUG199" s="319"/>
      <c r="JUH199" s="319"/>
      <c r="JUI199" s="333"/>
      <c r="JUJ199" s="376"/>
      <c r="JUK199" s="376"/>
      <c r="JUL199" s="376"/>
      <c r="JUM199" s="321"/>
      <c r="JUN199" s="321"/>
      <c r="JUO199" s="321"/>
      <c r="JUP199" s="376"/>
      <c r="JUQ199" s="321"/>
      <c r="JUR199" s="321"/>
      <c r="JUS199" s="321"/>
      <c r="JUT199" s="321"/>
      <c r="JUU199" s="376"/>
      <c r="JUV199" s="319"/>
      <c r="JUW199" s="319"/>
      <c r="JUX199" s="319"/>
      <c r="JUY199" s="333"/>
      <c r="JUZ199" s="376"/>
      <c r="JVA199" s="376"/>
      <c r="JVB199" s="376"/>
      <c r="JVC199" s="321"/>
      <c r="JVD199" s="321"/>
      <c r="JVE199" s="321"/>
      <c r="JVF199" s="376"/>
      <c r="JVG199" s="321"/>
      <c r="JVH199" s="321"/>
      <c r="JVI199" s="321"/>
      <c r="JVJ199" s="321"/>
      <c r="JVK199" s="376"/>
      <c r="JVL199" s="319"/>
      <c r="JVM199" s="319"/>
      <c r="JVN199" s="319"/>
      <c r="JVO199" s="333"/>
      <c r="JVP199" s="376"/>
      <c r="JVQ199" s="376"/>
      <c r="JVR199" s="376"/>
      <c r="JVS199" s="321"/>
      <c r="JVT199" s="321"/>
      <c r="JVU199" s="321"/>
      <c r="JVV199" s="376"/>
      <c r="JVW199" s="321"/>
      <c r="JVX199" s="321"/>
      <c r="JVY199" s="321"/>
      <c r="JVZ199" s="321"/>
      <c r="JWA199" s="376"/>
      <c r="JWB199" s="319"/>
      <c r="JWC199" s="319"/>
      <c r="JWD199" s="319"/>
      <c r="JWE199" s="333"/>
      <c r="JWF199" s="376"/>
      <c r="JWG199" s="376"/>
      <c r="JWH199" s="376"/>
      <c r="JWI199" s="321"/>
      <c r="JWJ199" s="321"/>
      <c r="JWK199" s="321"/>
      <c r="JWL199" s="376"/>
      <c r="JWM199" s="321"/>
      <c r="JWN199" s="321"/>
      <c r="JWO199" s="321"/>
      <c r="JWP199" s="321"/>
      <c r="JWQ199" s="376"/>
      <c r="JWR199" s="319"/>
      <c r="JWS199" s="319"/>
      <c r="JWT199" s="319"/>
      <c r="JWU199" s="333"/>
      <c r="JWV199" s="376"/>
      <c r="JWW199" s="376"/>
      <c r="JWX199" s="376"/>
      <c r="JWY199" s="321"/>
      <c r="JWZ199" s="321"/>
      <c r="JXA199" s="321"/>
      <c r="JXB199" s="376"/>
      <c r="JXC199" s="321"/>
      <c r="JXD199" s="321"/>
      <c r="JXE199" s="321"/>
      <c r="JXF199" s="321"/>
      <c r="JXG199" s="376"/>
      <c r="JXH199" s="319"/>
      <c r="JXI199" s="319"/>
      <c r="JXJ199" s="319"/>
      <c r="JXK199" s="333"/>
      <c r="JXL199" s="376"/>
      <c r="JXM199" s="376"/>
      <c r="JXN199" s="376"/>
      <c r="JXO199" s="321"/>
      <c r="JXP199" s="321"/>
      <c r="JXQ199" s="321"/>
      <c r="JXR199" s="376"/>
      <c r="JXS199" s="321"/>
      <c r="JXT199" s="321"/>
      <c r="JXU199" s="321"/>
      <c r="JXV199" s="321"/>
      <c r="JXW199" s="376"/>
      <c r="JXX199" s="319"/>
      <c r="JXY199" s="319"/>
      <c r="JXZ199" s="319"/>
      <c r="JYA199" s="333"/>
      <c r="JYB199" s="376"/>
      <c r="JYC199" s="376"/>
      <c r="JYD199" s="376"/>
      <c r="JYE199" s="321"/>
      <c r="JYF199" s="321"/>
      <c r="JYG199" s="321"/>
      <c r="JYH199" s="376"/>
      <c r="JYI199" s="321"/>
      <c r="JYJ199" s="321"/>
      <c r="JYK199" s="321"/>
      <c r="JYL199" s="321"/>
      <c r="JYM199" s="376"/>
      <c r="JYN199" s="319"/>
      <c r="JYO199" s="319"/>
      <c r="JYP199" s="319"/>
      <c r="JYQ199" s="333"/>
      <c r="JYR199" s="376"/>
      <c r="JYS199" s="376"/>
      <c r="JYT199" s="376"/>
      <c r="JYU199" s="321"/>
      <c r="JYV199" s="321"/>
      <c r="JYW199" s="321"/>
      <c r="JYX199" s="376"/>
      <c r="JYY199" s="321"/>
      <c r="JYZ199" s="321"/>
      <c r="JZA199" s="321"/>
      <c r="JZB199" s="321"/>
      <c r="JZC199" s="376"/>
      <c r="JZD199" s="319"/>
      <c r="JZE199" s="319"/>
      <c r="JZF199" s="319"/>
      <c r="JZG199" s="333"/>
      <c r="JZH199" s="376"/>
      <c r="JZI199" s="376"/>
      <c r="JZJ199" s="376"/>
      <c r="JZK199" s="321"/>
      <c r="JZL199" s="321"/>
      <c r="JZM199" s="321"/>
      <c r="JZN199" s="376"/>
      <c r="JZO199" s="321"/>
      <c r="JZP199" s="321"/>
      <c r="JZQ199" s="321"/>
      <c r="JZR199" s="321"/>
      <c r="JZS199" s="376"/>
      <c r="JZT199" s="319"/>
      <c r="JZU199" s="319"/>
      <c r="JZV199" s="319"/>
      <c r="JZW199" s="333"/>
      <c r="JZX199" s="376"/>
      <c r="JZY199" s="376"/>
      <c r="JZZ199" s="376"/>
      <c r="KAA199" s="321"/>
      <c r="KAB199" s="321"/>
      <c r="KAC199" s="321"/>
      <c r="KAD199" s="376"/>
      <c r="KAE199" s="321"/>
      <c r="KAF199" s="321"/>
      <c r="KAG199" s="321"/>
      <c r="KAH199" s="321"/>
      <c r="KAI199" s="376"/>
      <c r="KAJ199" s="319"/>
      <c r="KAK199" s="319"/>
      <c r="KAL199" s="319"/>
      <c r="KAM199" s="333"/>
      <c r="KAN199" s="376"/>
      <c r="KAO199" s="376"/>
      <c r="KAP199" s="376"/>
      <c r="KAQ199" s="321"/>
      <c r="KAR199" s="321"/>
      <c r="KAS199" s="321"/>
      <c r="KAT199" s="376"/>
      <c r="KAU199" s="321"/>
      <c r="KAV199" s="321"/>
      <c r="KAW199" s="321"/>
      <c r="KAX199" s="321"/>
      <c r="KAY199" s="376"/>
      <c r="KAZ199" s="319"/>
      <c r="KBA199" s="319"/>
      <c r="KBB199" s="319"/>
      <c r="KBC199" s="333"/>
      <c r="KBD199" s="376"/>
      <c r="KBE199" s="376"/>
      <c r="KBF199" s="376"/>
      <c r="KBG199" s="321"/>
      <c r="KBH199" s="321"/>
      <c r="KBI199" s="321"/>
      <c r="KBJ199" s="376"/>
      <c r="KBK199" s="321"/>
      <c r="KBL199" s="321"/>
      <c r="KBM199" s="321"/>
      <c r="KBN199" s="321"/>
      <c r="KBO199" s="376"/>
      <c r="KBP199" s="319"/>
      <c r="KBQ199" s="319"/>
      <c r="KBR199" s="319"/>
      <c r="KBS199" s="333"/>
      <c r="KBT199" s="376"/>
      <c r="KBU199" s="376"/>
      <c r="KBV199" s="376"/>
      <c r="KBW199" s="321"/>
      <c r="KBX199" s="321"/>
      <c r="KBY199" s="321"/>
      <c r="KBZ199" s="376"/>
      <c r="KCA199" s="321"/>
      <c r="KCB199" s="321"/>
      <c r="KCC199" s="321"/>
      <c r="KCD199" s="321"/>
      <c r="KCE199" s="376"/>
      <c r="KCF199" s="319"/>
      <c r="KCG199" s="319"/>
      <c r="KCH199" s="319"/>
      <c r="KCI199" s="333"/>
      <c r="KCJ199" s="376"/>
      <c r="KCK199" s="376"/>
      <c r="KCL199" s="376"/>
      <c r="KCM199" s="321"/>
      <c r="KCN199" s="321"/>
      <c r="KCO199" s="321"/>
      <c r="KCP199" s="376"/>
      <c r="KCQ199" s="321"/>
      <c r="KCR199" s="321"/>
      <c r="KCS199" s="321"/>
      <c r="KCT199" s="321"/>
      <c r="KCU199" s="376"/>
      <c r="KCV199" s="319"/>
      <c r="KCW199" s="319"/>
      <c r="KCX199" s="319"/>
      <c r="KCY199" s="333"/>
      <c r="KCZ199" s="376"/>
      <c r="KDA199" s="376"/>
      <c r="KDB199" s="376"/>
      <c r="KDC199" s="321"/>
      <c r="KDD199" s="321"/>
      <c r="KDE199" s="321"/>
      <c r="KDF199" s="376"/>
      <c r="KDG199" s="321"/>
      <c r="KDH199" s="321"/>
      <c r="KDI199" s="321"/>
      <c r="KDJ199" s="321"/>
      <c r="KDK199" s="376"/>
      <c r="KDL199" s="319"/>
      <c r="KDM199" s="319"/>
      <c r="KDN199" s="319"/>
      <c r="KDO199" s="333"/>
      <c r="KDP199" s="376"/>
      <c r="KDQ199" s="376"/>
      <c r="KDR199" s="376"/>
      <c r="KDS199" s="321"/>
      <c r="KDT199" s="321"/>
      <c r="KDU199" s="321"/>
      <c r="KDV199" s="376"/>
      <c r="KDW199" s="321"/>
      <c r="KDX199" s="321"/>
      <c r="KDY199" s="321"/>
      <c r="KDZ199" s="321"/>
      <c r="KEA199" s="376"/>
      <c r="KEB199" s="319"/>
      <c r="KEC199" s="319"/>
      <c r="KED199" s="319"/>
      <c r="KEE199" s="333"/>
      <c r="KEF199" s="376"/>
      <c r="KEG199" s="376"/>
      <c r="KEH199" s="376"/>
      <c r="KEI199" s="321"/>
      <c r="KEJ199" s="321"/>
      <c r="KEK199" s="321"/>
      <c r="KEL199" s="376"/>
      <c r="KEM199" s="321"/>
      <c r="KEN199" s="321"/>
      <c r="KEO199" s="321"/>
      <c r="KEP199" s="321"/>
      <c r="KEQ199" s="376"/>
      <c r="KER199" s="319"/>
      <c r="KES199" s="319"/>
      <c r="KET199" s="319"/>
      <c r="KEU199" s="333"/>
      <c r="KEV199" s="376"/>
      <c r="KEW199" s="376"/>
      <c r="KEX199" s="376"/>
      <c r="KEY199" s="321"/>
      <c r="KEZ199" s="321"/>
      <c r="KFA199" s="321"/>
      <c r="KFB199" s="376"/>
      <c r="KFC199" s="321"/>
      <c r="KFD199" s="321"/>
      <c r="KFE199" s="321"/>
      <c r="KFF199" s="321"/>
      <c r="KFG199" s="376"/>
      <c r="KFH199" s="319"/>
      <c r="KFI199" s="319"/>
      <c r="KFJ199" s="319"/>
      <c r="KFK199" s="333"/>
      <c r="KFL199" s="376"/>
      <c r="KFM199" s="376"/>
      <c r="KFN199" s="376"/>
      <c r="KFO199" s="321"/>
      <c r="KFP199" s="321"/>
      <c r="KFQ199" s="321"/>
      <c r="KFR199" s="376"/>
      <c r="KFS199" s="321"/>
      <c r="KFT199" s="321"/>
      <c r="KFU199" s="321"/>
      <c r="KFV199" s="321"/>
      <c r="KFW199" s="376"/>
      <c r="KFX199" s="319"/>
      <c r="KFY199" s="319"/>
      <c r="KFZ199" s="319"/>
      <c r="KGA199" s="333"/>
      <c r="KGB199" s="376"/>
      <c r="KGC199" s="376"/>
      <c r="KGD199" s="376"/>
      <c r="KGE199" s="321"/>
      <c r="KGF199" s="321"/>
      <c r="KGG199" s="321"/>
      <c r="KGH199" s="376"/>
      <c r="KGI199" s="321"/>
      <c r="KGJ199" s="321"/>
      <c r="KGK199" s="321"/>
      <c r="KGL199" s="321"/>
      <c r="KGM199" s="376"/>
      <c r="KGN199" s="319"/>
      <c r="KGO199" s="319"/>
      <c r="KGP199" s="319"/>
      <c r="KGQ199" s="333"/>
      <c r="KGR199" s="376"/>
      <c r="KGS199" s="376"/>
      <c r="KGT199" s="376"/>
      <c r="KGU199" s="321"/>
      <c r="KGV199" s="321"/>
      <c r="KGW199" s="321"/>
      <c r="KGX199" s="376"/>
      <c r="KGY199" s="321"/>
      <c r="KGZ199" s="321"/>
      <c r="KHA199" s="321"/>
      <c r="KHB199" s="321"/>
      <c r="KHC199" s="376"/>
      <c r="KHD199" s="319"/>
      <c r="KHE199" s="319"/>
      <c r="KHF199" s="319"/>
      <c r="KHG199" s="333"/>
      <c r="KHH199" s="376"/>
      <c r="KHI199" s="376"/>
      <c r="KHJ199" s="376"/>
      <c r="KHK199" s="321"/>
      <c r="KHL199" s="321"/>
      <c r="KHM199" s="321"/>
      <c r="KHN199" s="376"/>
      <c r="KHO199" s="321"/>
      <c r="KHP199" s="321"/>
      <c r="KHQ199" s="321"/>
      <c r="KHR199" s="321"/>
      <c r="KHS199" s="376"/>
      <c r="KHT199" s="319"/>
      <c r="KHU199" s="319"/>
      <c r="KHV199" s="319"/>
      <c r="KHW199" s="333"/>
      <c r="KHX199" s="376"/>
      <c r="KHY199" s="376"/>
      <c r="KHZ199" s="376"/>
      <c r="KIA199" s="321"/>
      <c r="KIB199" s="321"/>
      <c r="KIC199" s="321"/>
      <c r="KID199" s="376"/>
      <c r="KIE199" s="321"/>
      <c r="KIF199" s="321"/>
      <c r="KIG199" s="321"/>
      <c r="KIH199" s="321"/>
      <c r="KII199" s="376"/>
      <c r="KIJ199" s="319"/>
      <c r="KIK199" s="319"/>
      <c r="KIL199" s="319"/>
      <c r="KIM199" s="333"/>
      <c r="KIN199" s="376"/>
      <c r="KIO199" s="376"/>
      <c r="KIP199" s="376"/>
      <c r="KIQ199" s="321"/>
      <c r="KIR199" s="321"/>
      <c r="KIS199" s="321"/>
      <c r="KIT199" s="376"/>
      <c r="KIU199" s="321"/>
      <c r="KIV199" s="321"/>
      <c r="KIW199" s="321"/>
      <c r="KIX199" s="321"/>
      <c r="KIY199" s="376"/>
      <c r="KIZ199" s="319"/>
      <c r="KJA199" s="319"/>
      <c r="KJB199" s="319"/>
      <c r="KJC199" s="333"/>
      <c r="KJD199" s="376"/>
      <c r="KJE199" s="376"/>
      <c r="KJF199" s="376"/>
      <c r="KJG199" s="321"/>
      <c r="KJH199" s="321"/>
      <c r="KJI199" s="321"/>
      <c r="KJJ199" s="376"/>
      <c r="KJK199" s="321"/>
      <c r="KJL199" s="321"/>
      <c r="KJM199" s="321"/>
      <c r="KJN199" s="321"/>
      <c r="KJO199" s="376"/>
      <c r="KJP199" s="319"/>
      <c r="KJQ199" s="319"/>
      <c r="KJR199" s="319"/>
      <c r="KJS199" s="333"/>
      <c r="KJT199" s="376"/>
      <c r="KJU199" s="376"/>
      <c r="KJV199" s="376"/>
      <c r="KJW199" s="321"/>
      <c r="KJX199" s="321"/>
      <c r="KJY199" s="321"/>
      <c r="KJZ199" s="376"/>
      <c r="KKA199" s="321"/>
      <c r="KKB199" s="321"/>
      <c r="KKC199" s="321"/>
      <c r="KKD199" s="321"/>
      <c r="KKE199" s="376"/>
      <c r="KKF199" s="319"/>
      <c r="KKG199" s="319"/>
      <c r="KKH199" s="319"/>
      <c r="KKI199" s="333"/>
      <c r="KKJ199" s="376"/>
      <c r="KKK199" s="376"/>
      <c r="KKL199" s="376"/>
      <c r="KKM199" s="321"/>
      <c r="KKN199" s="321"/>
      <c r="KKO199" s="321"/>
      <c r="KKP199" s="376"/>
      <c r="KKQ199" s="321"/>
      <c r="KKR199" s="321"/>
      <c r="KKS199" s="321"/>
      <c r="KKT199" s="321"/>
      <c r="KKU199" s="376"/>
      <c r="KKV199" s="319"/>
      <c r="KKW199" s="319"/>
      <c r="KKX199" s="319"/>
      <c r="KKY199" s="333"/>
      <c r="KKZ199" s="376"/>
      <c r="KLA199" s="376"/>
      <c r="KLB199" s="376"/>
      <c r="KLC199" s="321"/>
      <c r="KLD199" s="321"/>
      <c r="KLE199" s="321"/>
      <c r="KLF199" s="376"/>
      <c r="KLG199" s="321"/>
      <c r="KLH199" s="321"/>
      <c r="KLI199" s="321"/>
      <c r="KLJ199" s="321"/>
      <c r="KLK199" s="376"/>
      <c r="KLL199" s="319"/>
      <c r="KLM199" s="319"/>
      <c r="KLN199" s="319"/>
      <c r="KLO199" s="333"/>
      <c r="KLP199" s="376"/>
      <c r="KLQ199" s="376"/>
      <c r="KLR199" s="376"/>
      <c r="KLS199" s="321"/>
      <c r="KLT199" s="321"/>
      <c r="KLU199" s="321"/>
      <c r="KLV199" s="376"/>
      <c r="KLW199" s="321"/>
      <c r="KLX199" s="321"/>
      <c r="KLY199" s="321"/>
      <c r="KLZ199" s="321"/>
      <c r="KMA199" s="376"/>
      <c r="KMB199" s="319"/>
      <c r="KMC199" s="319"/>
      <c r="KMD199" s="319"/>
      <c r="KME199" s="333"/>
      <c r="KMF199" s="376"/>
      <c r="KMG199" s="376"/>
      <c r="KMH199" s="376"/>
      <c r="KMI199" s="321"/>
      <c r="KMJ199" s="321"/>
      <c r="KMK199" s="321"/>
      <c r="KML199" s="376"/>
      <c r="KMM199" s="321"/>
      <c r="KMN199" s="321"/>
      <c r="KMO199" s="321"/>
      <c r="KMP199" s="321"/>
      <c r="KMQ199" s="376"/>
      <c r="KMR199" s="319"/>
      <c r="KMS199" s="319"/>
      <c r="KMT199" s="319"/>
      <c r="KMU199" s="333"/>
      <c r="KMV199" s="376"/>
      <c r="KMW199" s="376"/>
      <c r="KMX199" s="376"/>
      <c r="KMY199" s="321"/>
      <c r="KMZ199" s="321"/>
      <c r="KNA199" s="321"/>
      <c r="KNB199" s="376"/>
      <c r="KNC199" s="321"/>
      <c r="KND199" s="321"/>
      <c r="KNE199" s="321"/>
      <c r="KNF199" s="321"/>
      <c r="KNG199" s="376"/>
      <c r="KNH199" s="319"/>
      <c r="KNI199" s="319"/>
      <c r="KNJ199" s="319"/>
      <c r="KNK199" s="333"/>
      <c r="KNL199" s="376"/>
      <c r="KNM199" s="376"/>
      <c r="KNN199" s="376"/>
      <c r="KNO199" s="321"/>
      <c r="KNP199" s="321"/>
      <c r="KNQ199" s="321"/>
      <c r="KNR199" s="376"/>
      <c r="KNS199" s="321"/>
      <c r="KNT199" s="321"/>
      <c r="KNU199" s="321"/>
      <c r="KNV199" s="321"/>
      <c r="KNW199" s="376"/>
      <c r="KNX199" s="319"/>
      <c r="KNY199" s="319"/>
      <c r="KNZ199" s="319"/>
      <c r="KOA199" s="333"/>
      <c r="KOB199" s="376"/>
      <c r="KOC199" s="376"/>
      <c r="KOD199" s="376"/>
      <c r="KOE199" s="321"/>
      <c r="KOF199" s="321"/>
      <c r="KOG199" s="321"/>
      <c r="KOH199" s="376"/>
      <c r="KOI199" s="321"/>
      <c r="KOJ199" s="321"/>
      <c r="KOK199" s="321"/>
      <c r="KOL199" s="321"/>
      <c r="KOM199" s="376"/>
      <c r="KON199" s="319"/>
      <c r="KOO199" s="319"/>
      <c r="KOP199" s="319"/>
      <c r="KOQ199" s="333"/>
      <c r="KOR199" s="376"/>
      <c r="KOS199" s="376"/>
      <c r="KOT199" s="376"/>
      <c r="KOU199" s="321"/>
      <c r="KOV199" s="321"/>
      <c r="KOW199" s="321"/>
      <c r="KOX199" s="376"/>
      <c r="KOY199" s="321"/>
      <c r="KOZ199" s="321"/>
      <c r="KPA199" s="321"/>
      <c r="KPB199" s="321"/>
      <c r="KPC199" s="376"/>
      <c r="KPD199" s="319"/>
      <c r="KPE199" s="319"/>
      <c r="KPF199" s="319"/>
      <c r="KPG199" s="333"/>
      <c r="KPH199" s="376"/>
      <c r="KPI199" s="376"/>
      <c r="KPJ199" s="376"/>
      <c r="KPK199" s="321"/>
      <c r="KPL199" s="321"/>
      <c r="KPM199" s="321"/>
      <c r="KPN199" s="376"/>
      <c r="KPO199" s="321"/>
      <c r="KPP199" s="321"/>
      <c r="KPQ199" s="321"/>
      <c r="KPR199" s="321"/>
      <c r="KPS199" s="376"/>
      <c r="KPT199" s="319"/>
      <c r="KPU199" s="319"/>
      <c r="KPV199" s="319"/>
      <c r="KPW199" s="333"/>
      <c r="KPX199" s="376"/>
      <c r="KPY199" s="376"/>
      <c r="KPZ199" s="376"/>
      <c r="KQA199" s="321"/>
      <c r="KQB199" s="321"/>
      <c r="KQC199" s="321"/>
      <c r="KQD199" s="376"/>
      <c r="KQE199" s="321"/>
      <c r="KQF199" s="321"/>
      <c r="KQG199" s="321"/>
      <c r="KQH199" s="321"/>
      <c r="KQI199" s="376"/>
      <c r="KQJ199" s="319"/>
      <c r="KQK199" s="319"/>
      <c r="KQL199" s="319"/>
      <c r="KQM199" s="333"/>
      <c r="KQN199" s="376"/>
      <c r="KQO199" s="376"/>
      <c r="KQP199" s="376"/>
      <c r="KQQ199" s="321"/>
      <c r="KQR199" s="321"/>
      <c r="KQS199" s="321"/>
      <c r="KQT199" s="376"/>
      <c r="KQU199" s="321"/>
      <c r="KQV199" s="321"/>
      <c r="KQW199" s="321"/>
      <c r="KQX199" s="321"/>
      <c r="KQY199" s="376"/>
      <c r="KQZ199" s="319"/>
      <c r="KRA199" s="319"/>
      <c r="KRB199" s="319"/>
      <c r="KRC199" s="333"/>
      <c r="KRD199" s="376"/>
      <c r="KRE199" s="376"/>
      <c r="KRF199" s="376"/>
      <c r="KRG199" s="321"/>
      <c r="KRH199" s="321"/>
      <c r="KRI199" s="321"/>
      <c r="KRJ199" s="376"/>
      <c r="KRK199" s="321"/>
      <c r="KRL199" s="321"/>
      <c r="KRM199" s="321"/>
      <c r="KRN199" s="321"/>
      <c r="KRO199" s="376"/>
      <c r="KRP199" s="319"/>
      <c r="KRQ199" s="319"/>
      <c r="KRR199" s="319"/>
      <c r="KRS199" s="333"/>
      <c r="KRT199" s="376"/>
      <c r="KRU199" s="376"/>
      <c r="KRV199" s="376"/>
      <c r="KRW199" s="321"/>
      <c r="KRX199" s="321"/>
      <c r="KRY199" s="321"/>
      <c r="KRZ199" s="376"/>
      <c r="KSA199" s="321"/>
      <c r="KSB199" s="321"/>
      <c r="KSC199" s="321"/>
      <c r="KSD199" s="321"/>
      <c r="KSE199" s="376"/>
      <c r="KSF199" s="319"/>
      <c r="KSG199" s="319"/>
      <c r="KSH199" s="319"/>
      <c r="KSI199" s="333"/>
      <c r="KSJ199" s="376"/>
      <c r="KSK199" s="376"/>
      <c r="KSL199" s="376"/>
      <c r="KSM199" s="321"/>
      <c r="KSN199" s="321"/>
      <c r="KSO199" s="321"/>
      <c r="KSP199" s="376"/>
      <c r="KSQ199" s="321"/>
      <c r="KSR199" s="321"/>
      <c r="KSS199" s="321"/>
      <c r="KST199" s="321"/>
      <c r="KSU199" s="376"/>
      <c r="KSV199" s="319"/>
      <c r="KSW199" s="319"/>
      <c r="KSX199" s="319"/>
      <c r="KSY199" s="333"/>
      <c r="KSZ199" s="376"/>
      <c r="KTA199" s="376"/>
      <c r="KTB199" s="376"/>
      <c r="KTC199" s="321"/>
      <c r="KTD199" s="321"/>
      <c r="KTE199" s="321"/>
      <c r="KTF199" s="376"/>
      <c r="KTG199" s="321"/>
      <c r="KTH199" s="321"/>
      <c r="KTI199" s="321"/>
      <c r="KTJ199" s="321"/>
      <c r="KTK199" s="376"/>
      <c r="KTL199" s="319"/>
      <c r="KTM199" s="319"/>
      <c r="KTN199" s="319"/>
      <c r="KTO199" s="333"/>
      <c r="KTP199" s="376"/>
      <c r="KTQ199" s="376"/>
      <c r="KTR199" s="376"/>
      <c r="KTS199" s="321"/>
      <c r="KTT199" s="321"/>
      <c r="KTU199" s="321"/>
      <c r="KTV199" s="376"/>
      <c r="KTW199" s="321"/>
      <c r="KTX199" s="321"/>
      <c r="KTY199" s="321"/>
      <c r="KTZ199" s="321"/>
      <c r="KUA199" s="376"/>
      <c r="KUB199" s="319"/>
      <c r="KUC199" s="319"/>
      <c r="KUD199" s="319"/>
      <c r="KUE199" s="333"/>
      <c r="KUF199" s="376"/>
      <c r="KUG199" s="376"/>
      <c r="KUH199" s="376"/>
      <c r="KUI199" s="321"/>
      <c r="KUJ199" s="321"/>
      <c r="KUK199" s="321"/>
      <c r="KUL199" s="376"/>
      <c r="KUM199" s="321"/>
      <c r="KUN199" s="321"/>
      <c r="KUO199" s="321"/>
      <c r="KUP199" s="321"/>
      <c r="KUQ199" s="376"/>
      <c r="KUR199" s="319"/>
      <c r="KUS199" s="319"/>
      <c r="KUT199" s="319"/>
      <c r="KUU199" s="333"/>
      <c r="KUV199" s="376"/>
      <c r="KUW199" s="376"/>
      <c r="KUX199" s="376"/>
      <c r="KUY199" s="321"/>
      <c r="KUZ199" s="321"/>
      <c r="KVA199" s="321"/>
      <c r="KVB199" s="376"/>
      <c r="KVC199" s="321"/>
      <c r="KVD199" s="321"/>
      <c r="KVE199" s="321"/>
      <c r="KVF199" s="321"/>
      <c r="KVG199" s="376"/>
      <c r="KVH199" s="319"/>
      <c r="KVI199" s="319"/>
      <c r="KVJ199" s="319"/>
      <c r="KVK199" s="333"/>
      <c r="KVL199" s="376"/>
      <c r="KVM199" s="376"/>
      <c r="KVN199" s="376"/>
      <c r="KVO199" s="321"/>
      <c r="KVP199" s="321"/>
      <c r="KVQ199" s="321"/>
      <c r="KVR199" s="376"/>
      <c r="KVS199" s="321"/>
      <c r="KVT199" s="321"/>
      <c r="KVU199" s="321"/>
      <c r="KVV199" s="321"/>
      <c r="KVW199" s="376"/>
      <c r="KVX199" s="319"/>
      <c r="KVY199" s="319"/>
      <c r="KVZ199" s="319"/>
      <c r="KWA199" s="333"/>
      <c r="KWB199" s="376"/>
      <c r="KWC199" s="376"/>
      <c r="KWD199" s="376"/>
      <c r="KWE199" s="321"/>
      <c r="KWF199" s="321"/>
      <c r="KWG199" s="321"/>
      <c r="KWH199" s="376"/>
      <c r="KWI199" s="321"/>
      <c r="KWJ199" s="321"/>
      <c r="KWK199" s="321"/>
      <c r="KWL199" s="321"/>
      <c r="KWM199" s="376"/>
      <c r="KWN199" s="319"/>
      <c r="KWO199" s="319"/>
      <c r="KWP199" s="319"/>
      <c r="KWQ199" s="333"/>
      <c r="KWR199" s="376"/>
      <c r="KWS199" s="376"/>
      <c r="KWT199" s="376"/>
      <c r="KWU199" s="321"/>
      <c r="KWV199" s="321"/>
      <c r="KWW199" s="321"/>
      <c r="KWX199" s="376"/>
      <c r="KWY199" s="321"/>
      <c r="KWZ199" s="321"/>
      <c r="KXA199" s="321"/>
      <c r="KXB199" s="321"/>
      <c r="KXC199" s="376"/>
      <c r="KXD199" s="319"/>
      <c r="KXE199" s="319"/>
      <c r="KXF199" s="319"/>
      <c r="KXG199" s="333"/>
      <c r="KXH199" s="376"/>
      <c r="KXI199" s="376"/>
      <c r="KXJ199" s="376"/>
      <c r="KXK199" s="321"/>
      <c r="KXL199" s="321"/>
      <c r="KXM199" s="321"/>
      <c r="KXN199" s="376"/>
      <c r="KXO199" s="321"/>
      <c r="KXP199" s="321"/>
      <c r="KXQ199" s="321"/>
      <c r="KXR199" s="321"/>
      <c r="KXS199" s="376"/>
      <c r="KXT199" s="319"/>
      <c r="KXU199" s="319"/>
      <c r="KXV199" s="319"/>
      <c r="KXW199" s="333"/>
      <c r="KXX199" s="376"/>
      <c r="KXY199" s="376"/>
      <c r="KXZ199" s="376"/>
      <c r="KYA199" s="321"/>
      <c r="KYB199" s="321"/>
      <c r="KYC199" s="321"/>
      <c r="KYD199" s="376"/>
      <c r="KYE199" s="321"/>
      <c r="KYF199" s="321"/>
      <c r="KYG199" s="321"/>
      <c r="KYH199" s="321"/>
      <c r="KYI199" s="376"/>
      <c r="KYJ199" s="319"/>
      <c r="KYK199" s="319"/>
      <c r="KYL199" s="319"/>
      <c r="KYM199" s="333"/>
      <c r="KYN199" s="376"/>
      <c r="KYO199" s="376"/>
      <c r="KYP199" s="376"/>
      <c r="KYQ199" s="321"/>
      <c r="KYR199" s="321"/>
      <c r="KYS199" s="321"/>
      <c r="KYT199" s="376"/>
      <c r="KYU199" s="321"/>
      <c r="KYV199" s="321"/>
      <c r="KYW199" s="321"/>
      <c r="KYX199" s="321"/>
      <c r="KYY199" s="376"/>
      <c r="KYZ199" s="319"/>
      <c r="KZA199" s="319"/>
      <c r="KZB199" s="319"/>
      <c r="KZC199" s="333"/>
      <c r="KZD199" s="376"/>
      <c r="KZE199" s="376"/>
      <c r="KZF199" s="376"/>
      <c r="KZG199" s="321"/>
      <c r="KZH199" s="321"/>
      <c r="KZI199" s="321"/>
      <c r="KZJ199" s="376"/>
      <c r="KZK199" s="321"/>
      <c r="KZL199" s="321"/>
      <c r="KZM199" s="321"/>
      <c r="KZN199" s="321"/>
      <c r="KZO199" s="376"/>
      <c r="KZP199" s="319"/>
      <c r="KZQ199" s="319"/>
      <c r="KZR199" s="319"/>
      <c r="KZS199" s="333"/>
      <c r="KZT199" s="376"/>
      <c r="KZU199" s="376"/>
      <c r="KZV199" s="376"/>
      <c r="KZW199" s="321"/>
      <c r="KZX199" s="321"/>
      <c r="KZY199" s="321"/>
      <c r="KZZ199" s="376"/>
      <c r="LAA199" s="321"/>
      <c r="LAB199" s="321"/>
      <c r="LAC199" s="321"/>
      <c r="LAD199" s="321"/>
      <c r="LAE199" s="376"/>
      <c r="LAF199" s="319"/>
      <c r="LAG199" s="319"/>
      <c r="LAH199" s="319"/>
      <c r="LAI199" s="333"/>
      <c r="LAJ199" s="376"/>
      <c r="LAK199" s="376"/>
      <c r="LAL199" s="376"/>
      <c r="LAM199" s="321"/>
      <c r="LAN199" s="321"/>
      <c r="LAO199" s="321"/>
      <c r="LAP199" s="376"/>
      <c r="LAQ199" s="321"/>
      <c r="LAR199" s="321"/>
      <c r="LAS199" s="321"/>
      <c r="LAT199" s="321"/>
      <c r="LAU199" s="376"/>
      <c r="LAV199" s="319"/>
      <c r="LAW199" s="319"/>
      <c r="LAX199" s="319"/>
      <c r="LAY199" s="333"/>
      <c r="LAZ199" s="376"/>
      <c r="LBA199" s="376"/>
      <c r="LBB199" s="376"/>
      <c r="LBC199" s="321"/>
      <c r="LBD199" s="321"/>
      <c r="LBE199" s="321"/>
      <c r="LBF199" s="376"/>
      <c r="LBG199" s="321"/>
      <c r="LBH199" s="321"/>
      <c r="LBI199" s="321"/>
      <c r="LBJ199" s="321"/>
      <c r="LBK199" s="376"/>
      <c r="LBL199" s="319"/>
      <c r="LBM199" s="319"/>
      <c r="LBN199" s="319"/>
      <c r="LBO199" s="333"/>
      <c r="LBP199" s="376"/>
      <c r="LBQ199" s="376"/>
      <c r="LBR199" s="376"/>
      <c r="LBS199" s="321"/>
      <c r="LBT199" s="321"/>
      <c r="LBU199" s="321"/>
      <c r="LBV199" s="376"/>
      <c r="LBW199" s="321"/>
      <c r="LBX199" s="321"/>
      <c r="LBY199" s="321"/>
      <c r="LBZ199" s="321"/>
      <c r="LCA199" s="376"/>
      <c r="LCB199" s="319"/>
      <c r="LCC199" s="319"/>
      <c r="LCD199" s="319"/>
      <c r="LCE199" s="333"/>
      <c r="LCF199" s="376"/>
      <c r="LCG199" s="376"/>
      <c r="LCH199" s="376"/>
      <c r="LCI199" s="321"/>
      <c r="LCJ199" s="321"/>
      <c r="LCK199" s="321"/>
      <c r="LCL199" s="376"/>
      <c r="LCM199" s="321"/>
      <c r="LCN199" s="321"/>
      <c r="LCO199" s="321"/>
      <c r="LCP199" s="321"/>
      <c r="LCQ199" s="376"/>
      <c r="LCR199" s="319"/>
      <c r="LCS199" s="319"/>
      <c r="LCT199" s="319"/>
      <c r="LCU199" s="333"/>
      <c r="LCV199" s="376"/>
      <c r="LCW199" s="376"/>
      <c r="LCX199" s="376"/>
      <c r="LCY199" s="321"/>
      <c r="LCZ199" s="321"/>
      <c r="LDA199" s="321"/>
      <c r="LDB199" s="376"/>
      <c r="LDC199" s="321"/>
      <c r="LDD199" s="321"/>
      <c r="LDE199" s="321"/>
      <c r="LDF199" s="321"/>
      <c r="LDG199" s="376"/>
      <c r="LDH199" s="319"/>
      <c r="LDI199" s="319"/>
      <c r="LDJ199" s="319"/>
      <c r="LDK199" s="333"/>
      <c r="LDL199" s="376"/>
      <c r="LDM199" s="376"/>
      <c r="LDN199" s="376"/>
      <c r="LDO199" s="321"/>
      <c r="LDP199" s="321"/>
      <c r="LDQ199" s="321"/>
      <c r="LDR199" s="376"/>
      <c r="LDS199" s="321"/>
      <c r="LDT199" s="321"/>
      <c r="LDU199" s="321"/>
      <c r="LDV199" s="321"/>
      <c r="LDW199" s="376"/>
      <c r="LDX199" s="319"/>
      <c r="LDY199" s="319"/>
      <c r="LDZ199" s="319"/>
      <c r="LEA199" s="333"/>
      <c r="LEB199" s="376"/>
      <c r="LEC199" s="376"/>
      <c r="LED199" s="376"/>
      <c r="LEE199" s="321"/>
      <c r="LEF199" s="321"/>
      <c r="LEG199" s="321"/>
      <c r="LEH199" s="376"/>
      <c r="LEI199" s="321"/>
      <c r="LEJ199" s="321"/>
      <c r="LEK199" s="321"/>
      <c r="LEL199" s="321"/>
      <c r="LEM199" s="376"/>
      <c r="LEN199" s="319"/>
      <c r="LEO199" s="319"/>
      <c r="LEP199" s="319"/>
      <c r="LEQ199" s="333"/>
      <c r="LER199" s="376"/>
      <c r="LES199" s="376"/>
      <c r="LET199" s="376"/>
      <c r="LEU199" s="321"/>
      <c r="LEV199" s="321"/>
      <c r="LEW199" s="321"/>
      <c r="LEX199" s="376"/>
      <c r="LEY199" s="321"/>
      <c r="LEZ199" s="321"/>
      <c r="LFA199" s="321"/>
      <c r="LFB199" s="321"/>
      <c r="LFC199" s="376"/>
      <c r="LFD199" s="319"/>
      <c r="LFE199" s="319"/>
      <c r="LFF199" s="319"/>
      <c r="LFG199" s="333"/>
      <c r="LFH199" s="376"/>
      <c r="LFI199" s="376"/>
      <c r="LFJ199" s="376"/>
      <c r="LFK199" s="321"/>
      <c r="LFL199" s="321"/>
      <c r="LFM199" s="321"/>
      <c r="LFN199" s="376"/>
      <c r="LFO199" s="321"/>
      <c r="LFP199" s="321"/>
      <c r="LFQ199" s="321"/>
      <c r="LFR199" s="321"/>
      <c r="LFS199" s="376"/>
      <c r="LFT199" s="319"/>
      <c r="LFU199" s="319"/>
      <c r="LFV199" s="319"/>
      <c r="LFW199" s="333"/>
      <c r="LFX199" s="376"/>
      <c r="LFY199" s="376"/>
      <c r="LFZ199" s="376"/>
      <c r="LGA199" s="321"/>
      <c r="LGB199" s="321"/>
      <c r="LGC199" s="321"/>
      <c r="LGD199" s="376"/>
      <c r="LGE199" s="321"/>
      <c r="LGF199" s="321"/>
      <c r="LGG199" s="321"/>
      <c r="LGH199" s="321"/>
      <c r="LGI199" s="376"/>
      <c r="LGJ199" s="319"/>
      <c r="LGK199" s="319"/>
      <c r="LGL199" s="319"/>
      <c r="LGM199" s="333"/>
      <c r="LGN199" s="376"/>
      <c r="LGO199" s="376"/>
      <c r="LGP199" s="376"/>
      <c r="LGQ199" s="321"/>
      <c r="LGR199" s="321"/>
      <c r="LGS199" s="321"/>
      <c r="LGT199" s="376"/>
      <c r="LGU199" s="321"/>
      <c r="LGV199" s="321"/>
      <c r="LGW199" s="321"/>
      <c r="LGX199" s="321"/>
      <c r="LGY199" s="376"/>
      <c r="LGZ199" s="319"/>
      <c r="LHA199" s="319"/>
      <c r="LHB199" s="319"/>
      <c r="LHC199" s="333"/>
      <c r="LHD199" s="376"/>
      <c r="LHE199" s="376"/>
      <c r="LHF199" s="376"/>
      <c r="LHG199" s="321"/>
      <c r="LHH199" s="321"/>
      <c r="LHI199" s="321"/>
      <c r="LHJ199" s="376"/>
      <c r="LHK199" s="321"/>
      <c r="LHL199" s="321"/>
      <c r="LHM199" s="321"/>
      <c r="LHN199" s="321"/>
      <c r="LHO199" s="376"/>
      <c r="LHP199" s="319"/>
      <c r="LHQ199" s="319"/>
      <c r="LHR199" s="319"/>
      <c r="LHS199" s="333"/>
      <c r="LHT199" s="376"/>
      <c r="LHU199" s="376"/>
      <c r="LHV199" s="376"/>
      <c r="LHW199" s="321"/>
      <c r="LHX199" s="321"/>
      <c r="LHY199" s="321"/>
      <c r="LHZ199" s="376"/>
      <c r="LIA199" s="321"/>
      <c r="LIB199" s="321"/>
      <c r="LIC199" s="321"/>
      <c r="LID199" s="321"/>
      <c r="LIE199" s="376"/>
      <c r="LIF199" s="319"/>
      <c r="LIG199" s="319"/>
      <c r="LIH199" s="319"/>
      <c r="LII199" s="333"/>
      <c r="LIJ199" s="376"/>
      <c r="LIK199" s="376"/>
      <c r="LIL199" s="376"/>
      <c r="LIM199" s="321"/>
      <c r="LIN199" s="321"/>
      <c r="LIO199" s="321"/>
      <c r="LIP199" s="376"/>
      <c r="LIQ199" s="321"/>
      <c r="LIR199" s="321"/>
      <c r="LIS199" s="321"/>
      <c r="LIT199" s="321"/>
      <c r="LIU199" s="376"/>
      <c r="LIV199" s="319"/>
      <c r="LIW199" s="319"/>
      <c r="LIX199" s="319"/>
      <c r="LIY199" s="333"/>
      <c r="LIZ199" s="376"/>
      <c r="LJA199" s="376"/>
      <c r="LJB199" s="376"/>
      <c r="LJC199" s="321"/>
      <c r="LJD199" s="321"/>
      <c r="LJE199" s="321"/>
      <c r="LJF199" s="376"/>
      <c r="LJG199" s="321"/>
      <c r="LJH199" s="321"/>
      <c r="LJI199" s="321"/>
      <c r="LJJ199" s="321"/>
      <c r="LJK199" s="376"/>
      <c r="LJL199" s="319"/>
      <c r="LJM199" s="319"/>
      <c r="LJN199" s="319"/>
      <c r="LJO199" s="333"/>
      <c r="LJP199" s="376"/>
      <c r="LJQ199" s="376"/>
      <c r="LJR199" s="376"/>
      <c r="LJS199" s="321"/>
      <c r="LJT199" s="321"/>
      <c r="LJU199" s="321"/>
      <c r="LJV199" s="376"/>
      <c r="LJW199" s="321"/>
      <c r="LJX199" s="321"/>
      <c r="LJY199" s="321"/>
      <c r="LJZ199" s="321"/>
      <c r="LKA199" s="376"/>
      <c r="LKB199" s="319"/>
      <c r="LKC199" s="319"/>
      <c r="LKD199" s="319"/>
      <c r="LKE199" s="333"/>
      <c r="LKF199" s="376"/>
      <c r="LKG199" s="376"/>
      <c r="LKH199" s="376"/>
      <c r="LKI199" s="321"/>
      <c r="LKJ199" s="321"/>
      <c r="LKK199" s="321"/>
      <c r="LKL199" s="376"/>
      <c r="LKM199" s="321"/>
      <c r="LKN199" s="321"/>
      <c r="LKO199" s="321"/>
      <c r="LKP199" s="321"/>
      <c r="LKQ199" s="376"/>
      <c r="LKR199" s="319"/>
      <c r="LKS199" s="319"/>
      <c r="LKT199" s="319"/>
      <c r="LKU199" s="333"/>
      <c r="LKV199" s="376"/>
      <c r="LKW199" s="376"/>
      <c r="LKX199" s="376"/>
      <c r="LKY199" s="321"/>
      <c r="LKZ199" s="321"/>
      <c r="LLA199" s="321"/>
      <c r="LLB199" s="376"/>
      <c r="LLC199" s="321"/>
      <c r="LLD199" s="321"/>
      <c r="LLE199" s="321"/>
      <c r="LLF199" s="321"/>
      <c r="LLG199" s="376"/>
      <c r="LLH199" s="319"/>
      <c r="LLI199" s="319"/>
      <c r="LLJ199" s="319"/>
      <c r="LLK199" s="333"/>
      <c r="LLL199" s="376"/>
      <c r="LLM199" s="376"/>
      <c r="LLN199" s="376"/>
      <c r="LLO199" s="321"/>
      <c r="LLP199" s="321"/>
      <c r="LLQ199" s="321"/>
      <c r="LLR199" s="376"/>
      <c r="LLS199" s="321"/>
      <c r="LLT199" s="321"/>
      <c r="LLU199" s="321"/>
      <c r="LLV199" s="321"/>
      <c r="LLW199" s="376"/>
      <c r="LLX199" s="319"/>
      <c r="LLY199" s="319"/>
      <c r="LLZ199" s="319"/>
      <c r="LMA199" s="333"/>
      <c r="LMB199" s="376"/>
      <c r="LMC199" s="376"/>
      <c r="LMD199" s="376"/>
      <c r="LME199" s="321"/>
      <c r="LMF199" s="321"/>
      <c r="LMG199" s="321"/>
      <c r="LMH199" s="376"/>
      <c r="LMI199" s="321"/>
      <c r="LMJ199" s="321"/>
      <c r="LMK199" s="321"/>
      <c r="LML199" s="321"/>
      <c r="LMM199" s="376"/>
      <c r="LMN199" s="319"/>
      <c r="LMO199" s="319"/>
      <c r="LMP199" s="319"/>
      <c r="LMQ199" s="333"/>
      <c r="LMR199" s="376"/>
      <c r="LMS199" s="376"/>
      <c r="LMT199" s="376"/>
      <c r="LMU199" s="321"/>
      <c r="LMV199" s="321"/>
      <c r="LMW199" s="321"/>
      <c r="LMX199" s="376"/>
      <c r="LMY199" s="321"/>
      <c r="LMZ199" s="321"/>
      <c r="LNA199" s="321"/>
      <c r="LNB199" s="321"/>
      <c r="LNC199" s="376"/>
      <c r="LND199" s="319"/>
      <c r="LNE199" s="319"/>
      <c r="LNF199" s="319"/>
      <c r="LNG199" s="333"/>
      <c r="LNH199" s="376"/>
      <c r="LNI199" s="376"/>
      <c r="LNJ199" s="376"/>
      <c r="LNK199" s="321"/>
      <c r="LNL199" s="321"/>
      <c r="LNM199" s="321"/>
      <c r="LNN199" s="376"/>
      <c r="LNO199" s="321"/>
      <c r="LNP199" s="321"/>
      <c r="LNQ199" s="321"/>
      <c r="LNR199" s="321"/>
      <c r="LNS199" s="376"/>
      <c r="LNT199" s="319"/>
      <c r="LNU199" s="319"/>
      <c r="LNV199" s="319"/>
      <c r="LNW199" s="333"/>
      <c r="LNX199" s="376"/>
      <c r="LNY199" s="376"/>
      <c r="LNZ199" s="376"/>
      <c r="LOA199" s="321"/>
      <c r="LOB199" s="321"/>
      <c r="LOC199" s="321"/>
      <c r="LOD199" s="376"/>
      <c r="LOE199" s="321"/>
      <c r="LOF199" s="321"/>
      <c r="LOG199" s="321"/>
      <c r="LOH199" s="321"/>
      <c r="LOI199" s="376"/>
      <c r="LOJ199" s="319"/>
      <c r="LOK199" s="319"/>
      <c r="LOL199" s="319"/>
      <c r="LOM199" s="333"/>
      <c r="LON199" s="376"/>
      <c r="LOO199" s="376"/>
      <c r="LOP199" s="376"/>
      <c r="LOQ199" s="321"/>
      <c r="LOR199" s="321"/>
      <c r="LOS199" s="321"/>
      <c r="LOT199" s="376"/>
      <c r="LOU199" s="321"/>
      <c r="LOV199" s="321"/>
      <c r="LOW199" s="321"/>
      <c r="LOX199" s="321"/>
      <c r="LOY199" s="376"/>
      <c r="LOZ199" s="319"/>
      <c r="LPA199" s="319"/>
      <c r="LPB199" s="319"/>
      <c r="LPC199" s="333"/>
      <c r="LPD199" s="376"/>
      <c r="LPE199" s="376"/>
      <c r="LPF199" s="376"/>
      <c r="LPG199" s="321"/>
      <c r="LPH199" s="321"/>
      <c r="LPI199" s="321"/>
      <c r="LPJ199" s="376"/>
      <c r="LPK199" s="321"/>
      <c r="LPL199" s="321"/>
      <c r="LPM199" s="321"/>
      <c r="LPN199" s="321"/>
      <c r="LPO199" s="376"/>
      <c r="LPP199" s="319"/>
      <c r="LPQ199" s="319"/>
      <c r="LPR199" s="319"/>
      <c r="LPS199" s="333"/>
      <c r="LPT199" s="376"/>
      <c r="LPU199" s="376"/>
      <c r="LPV199" s="376"/>
      <c r="LPW199" s="321"/>
      <c r="LPX199" s="321"/>
      <c r="LPY199" s="321"/>
      <c r="LPZ199" s="376"/>
      <c r="LQA199" s="321"/>
      <c r="LQB199" s="321"/>
      <c r="LQC199" s="321"/>
      <c r="LQD199" s="321"/>
      <c r="LQE199" s="376"/>
      <c r="LQF199" s="319"/>
      <c r="LQG199" s="319"/>
      <c r="LQH199" s="319"/>
      <c r="LQI199" s="333"/>
      <c r="LQJ199" s="376"/>
      <c r="LQK199" s="376"/>
      <c r="LQL199" s="376"/>
      <c r="LQM199" s="321"/>
      <c r="LQN199" s="321"/>
      <c r="LQO199" s="321"/>
      <c r="LQP199" s="376"/>
      <c r="LQQ199" s="321"/>
      <c r="LQR199" s="321"/>
      <c r="LQS199" s="321"/>
      <c r="LQT199" s="321"/>
      <c r="LQU199" s="376"/>
      <c r="LQV199" s="319"/>
      <c r="LQW199" s="319"/>
      <c r="LQX199" s="319"/>
      <c r="LQY199" s="333"/>
      <c r="LQZ199" s="376"/>
      <c r="LRA199" s="376"/>
      <c r="LRB199" s="376"/>
      <c r="LRC199" s="321"/>
      <c r="LRD199" s="321"/>
      <c r="LRE199" s="321"/>
      <c r="LRF199" s="376"/>
      <c r="LRG199" s="321"/>
      <c r="LRH199" s="321"/>
      <c r="LRI199" s="321"/>
      <c r="LRJ199" s="321"/>
      <c r="LRK199" s="376"/>
      <c r="LRL199" s="319"/>
      <c r="LRM199" s="319"/>
      <c r="LRN199" s="319"/>
      <c r="LRO199" s="333"/>
      <c r="LRP199" s="376"/>
      <c r="LRQ199" s="376"/>
      <c r="LRR199" s="376"/>
      <c r="LRS199" s="321"/>
      <c r="LRT199" s="321"/>
      <c r="LRU199" s="321"/>
      <c r="LRV199" s="376"/>
      <c r="LRW199" s="321"/>
      <c r="LRX199" s="321"/>
      <c r="LRY199" s="321"/>
      <c r="LRZ199" s="321"/>
      <c r="LSA199" s="376"/>
      <c r="LSB199" s="319"/>
      <c r="LSC199" s="319"/>
      <c r="LSD199" s="319"/>
      <c r="LSE199" s="333"/>
      <c r="LSF199" s="376"/>
      <c r="LSG199" s="376"/>
      <c r="LSH199" s="376"/>
      <c r="LSI199" s="321"/>
      <c r="LSJ199" s="321"/>
      <c r="LSK199" s="321"/>
      <c r="LSL199" s="376"/>
      <c r="LSM199" s="321"/>
      <c r="LSN199" s="321"/>
      <c r="LSO199" s="321"/>
      <c r="LSP199" s="321"/>
      <c r="LSQ199" s="376"/>
      <c r="LSR199" s="319"/>
      <c r="LSS199" s="319"/>
      <c r="LST199" s="319"/>
      <c r="LSU199" s="333"/>
      <c r="LSV199" s="376"/>
      <c r="LSW199" s="376"/>
      <c r="LSX199" s="376"/>
      <c r="LSY199" s="321"/>
      <c r="LSZ199" s="321"/>
      <c r="LTA199" s="321"/>
      <c r="LTB199" s="376"/>
      <c r="LTC199" s="321"/>
      <c r="LTD199" s="321"/>
      <c r="LTE199" s="321"/>
      <c r="LTF199" s="321"/>
      <c r="LTG199" s="376"/>
      <c r="LTH199" s="319"/>
      <c r="LTI199" s="319"/>
      <c r="LTJ199" s="319"/>
      <c r="LTK199" s="333"/>
      <c r="LTL199" s="376"/>
      <c r="LTM199" s="376"/>
      <c r="LTN199" s="376"/>
      <c r="LTO199" s="321"/>
      <c r="LTP199" s="321"/>
      <c r="LTQ199" s="321"/>
      <c r="LTR199" s="376"/>
      <c r="LTS199" s="321"/>
      <c r="LTT199" s="321"/>
      <c r="LTU199" s="321"/>
      <c r="LTV199" s="321"/>
      <c r="LTW199" s="376"/>
      <c r="LTX199" s="319"/>
      <c r="LTY199" s="319"/>
      <c r="LTZ199" s="319"/>
      <c r="LUA199" s="333"/>
      <c r="LUB199" s="376"/>
      <c r="LUC199" s="376"/>
      <c r="LUD199" s="376"/>
      <c r="LUE199" s="321"/>
      <c r="LUF199" s="321"/>
      <c r="LUG199" s="321"/>
      <c r="LUH199" s="376"/>
      <c r="LUI199" s="321"/>
      <c r="LUJ199" s="321"/>
      <c r="LUK199" s="321"/>
      <c r="LUL199" s="321"/>
      <c r="LUM199" s="376"/>
      <c r="LUN199" s="319"/>
      <c r="LUO199" s="319"/>
      <c r="LUP199" s="319"/>
      <c r="LUQ199" s="333"/>
      <c r="LUR199" s="376"/>
      <c r="LUS199" s="376"/>
      <c r="LUT199" s="376"/>
      <c r="LUU199" s="321"/>
      <c r="LUV199" s="321"/>
      <c r="LUW199" s="321"/>
      <c r="LUX199" s="376"/>
      <c r="LUY199" s="321"/>
      <c r="LUZ199" s="321"/>
      <c r="LVA199" s="321"/>
      <c r="LVB199" s="321"/>
      <c r="LVC199" s="376"/>
      <c r="LVD199" s="319"/>
      <c r="LVE199" s="319"/>
      <c r="LVF199" s="319"/>
      <c r="LVG199" s="333"/>
      <c r="LVH199" s="376"/>
      <c r="LVI199" s="376"/>
      <c r="LVJ199" s="376"/>
      <c r="LVK199" s="321"/>
      <c r="LVL199" s="321"/>
      <c r="LVM199" s="321"/>
      <c r="LVN199" s="376"/>
      <c r="LVO199" s="321"/>
      <c r="LVP199" s="321"/>
      <c r="LVQ199" s="321"/>
      <c r="LVR199" s="321"/>
      <c r="LVS199" s="376"/>
      <c r="LVT199" s="319"/>
      <c r="LVU199" s="319"/>
      <c r="LVV199" s="319"/>
      <c r="LVW199" s="333"/>
      <c r="LVX199" s="376"/>
      <c r="LVY199" s="376"/>
      <c r="LVZ199" s="376"/>
      <c r="LWA199" s="321"/>
      <c r="LWB199" s="321"/>
      <c r="LWC199" s="321"/>
      <c r="LWD199" s="376"/>
      <c r="LWE199" s="321"/>
      <c r="LWF199" s="321"/>
      <c r="LWG199" s="321"/>
      <c r="LWH199" s="321"/>
      <c r="LWI199" s="376"/>
      <c r="LWJ199" s="319"/>
      <c r="LWK199" s="319"/>
      <c r="LWL199" s="319"/>
      <c r="LWM199" s="333"/>
      <c r="LWN199" s="376"/>
      <c r="LWO199" s="376"/>
      <c r="LWP199" s="376"/>
      <c r="LWQ199" s="321"/>
      <c r="LWR199" s="321"/>
      <c r="LWS199" s="321"/>
      <c r="LWT199" s="376"/>
      <c r="LWU199" s="321"/>
      <c r="LWV199" s="321"/>
      <c r="LWW199" s="321"/>
      <c r="LWX199" s="321"/>
      <c r="LWY199" s="376"/>
      <c r="LWZ199" s="319"/>
      <c r="LXA199" s="319"/>
      <c r="LXB199" s="319"/>
      <c r="LXC199" s="333"/>
      <c r="LXD199" s="376"/>
      <c r="LXE199" s="376"/>
      <c r="LXF199" s="376"/>
      <c r="LXG199" s="321"/>
      <c r="LXH199" s="321"/>
      <c r="LXI199" s="321"/>
      <c r="LXJ199" s="376"/>
      <c r="LXK199" s="321"/>
      <c r="LXL199" s="321"/>
      <c r="LXM199" s="321"/>
      <c r="LXN199" s="321"/>
      <c r="LXO199" s="376"/>
      <c r="LXP199" s="319"/>
      <c r="LXQ199" s="319"/>
      <c r="LXR199" s="319"/>
      <c r="LXS199" s="333"/>
      <c r="LXT199" s="376"/>
      <c r="LXU199" s="376"/>
      <c r="LXV199" s="376"/>
      <c r="LXW199" s="321"/>
      <c r="LXX199" s="321"/>
      <c r="LXY199" s="321"/>
      <c r="LXZ199" s="376"/>
      <c r="LYA199" s="321"/>
      <c r="LYB199" s="321"/>
      <c r="LYC199" s="321"/>
      <c r="LYD199" s="321"/>
      <c r="LYE199" s="376"/>
      <c r="LYF199" s="319"/>
      <c r="LYG199" s="319"/>
      <c r="LYH199" s="319"/>
      <c r="LYI199" s="333"/>
      <c r="LYJ199" s="376"/>
      <c r="LYK199" s="376"/>
      <c r="LYL199" s="376"/>
      <c r="LYM199" s="321"/>
      <c r="LYN199" s="321"/>
      <c r="LYO199" s="321"/>
      <c r="LYP199" s="376"/>
      <c r="LYQ199" s="321"/>
      <c r="LYR199" s="321"/>
      <c r="LYS199" s="321"/>
      <c r="LYT199" s="321"/>
      <c r="LYU199" s="376"/>
      <c r="LYV199" s="319"/>
      <c r="LYW199" s="319"/>
      <c r="LYX199" s="319"/>
      <c r="LYY199" s="333"/>
      <c r="LYZ199" s="376"/>
      <c r="LZA199" s="376"/>
      <c r="LZB199" s="376"/>
      <c r="LZC199" s="321"/>
      <c r="LZD199" s="321"/>
      <c r="LZE199" s="321"/>
      <c r="LZF199" s="376"/>
      <c r="LZG199" s="321"/>
      <c r="LZH199" s="321"/>
      <c r="LZI199" s="321"/>
      <c r="LZJ199" s="321"/>
      <c r="LZK199" s="376"/>
      <c r="LZL199" s="319"/>
      <c r="LZM199" s="319"/>
      <c r="LZN199" s="319"/>
      <c r="LZO199" s="333"/>
      <c r="LZP199" s="376"/>
      <c r="LZQ199" s="376"/>
      <c r="LZR199" s="376"/>
      <c r="LZS199" s="321"/>
      <c r="LZT199" s="321"/>
      <c r="LZU199" s="321"/>
      <c r="LZV199" s="376"/>
      <c r="LZW199" s="321"/>
      <c r="LZX199" s="321"/>
      <c r="LZY199" s="321"/>
      <c r="LZZ199" s="321"/>
      <c r="MAA199" s="376"/>
      <c r="MAB199" s="319"/>
      <c r="MAC199" s="319"/>
      <c r="MAD199" s="319"/>
      <c r="MAE199" s="333"/>
      <c r="MAF199" s="376"/>
      <c r="MAG199" s="376"/>
      <c r="MAH199" s="376"/>
      <c r="MAI199" s="321"/>
      <c r="MAJ199" s="321"/>
      <c r="MAK199" s="321"/>
      <c r="MAL199" s="376"/>
      <c r="MAM199" s="321"/>
      <c r="MAN199" s="321"/>
      <c r="MAO199" s="321"/>
      <c r="MAP199" s="321"/>
      <c r="MAQ199" s="376"/>
      <c r="MAR199" s="319"/>
      <c r="MAS199" s="319"/>
      <c r="MAT199" s="319"/>
      <c r="MAU199" s="333"/>
      <c r="MAV199" s="376"/>
      <c r="MAW199" s="376"/>
      <c r="MAX199" s="376"/>
      <c r="MAY199" s="321"/>
      <c r="MAZ199" s="321"/>
      <c r="MBA199" s="321"/>
      <c r="MBB199" s="376"/>
      <c r="MBC199" s="321"/>
      <c r="MBD199" s="321"/>
      <c r="MBE199" s="321"/>
      <c r="MBF199" s="321"/>
      <c r="MBG199" s="376"/>
      <c r="MBH199" s="319"/>
      <c r="MBI199" s="319"/>
      <c r="MBJ199" s="319"/>
      <c r="MBK199" s="333"/>
      <c r="MBL199" s="376"/>
      <c r="MBM199" s="376"/>
      <c r="MBN199" s="376"/>
      <c r="MBO199" s="321"/>
      <c r="MBP199" s="321"/>
      <c r="MBQ199" s="321"/>
      <c r="MBR199" s="376"/>
      <c r="MBS199" s="321"/>
      <c r="MBT199" s="321"/>
      <c r="MBU199" s="321"/>
      <c r="MBV199" s="321"/>
      <c r="MBW199" s="376"/>
      <c r="MBX199" s="319"/>
      <c r="MBY199" s="319"/>
      <c r="MBZ199" s="319"/>
      <c r="MCA199" s="333"/>
      <c r="MCB199" s="376"/>
      <c r="MCC199" s="376"/>
      <c r="MCD199" s="376"/>
      <c r="MCE199" s="321"/>
      <c r="MCF199" s="321"/>
      <c r="MCG199" s="321"/>
      <c r="MCH199" s="376"/>
      <c r="MCI199" s="321"/>
      <c r="MCJ199" s="321"/>
      <c r="MCK199" s="321"/>
      <c r="MCL199" s="321"/>
      <c r="MCM199" s="376"/>
      <c r="MCN199" s="319"/>
      <c r="MCO199" s="319"/>
      <c r="MCP199" s="319"/>
      <c r="MCQ199" s="333"/>
      <c r="MCR199" s="376"/>
      <c r="MCS199" s="376"/>
      <c r="MCT199" s="376"/>
      <c r="MCU199" s="321"/>
      <c r="MCV199" s="321"/>
      <c r="MCW199" s="321"/>
      <c r="MCX199" s="376"/>
      <c r="MCY199" s="321"/>
      <c r="MCZ199" s="321"/>
      <c r="MDA199" s="321"/>
      <c r="MDB199" s="321"/>
      <c r="MDC199" s="376"/>
      <c r="MDD199" s="319"/>
      <c r="MDE199" s="319"/>
      <c r="MDF199" s="319"/>
      <c r="MDG199" s="333"/>
      <c r="MDH199" s="376"/>
      <c r="MDI199" s="376"/>
      <c r="MDJ199" s="376"/>
      <c r="MDK199" s="321"/>
      <c r="MDL199" s="321"/>
      <c r="MDM199" s="321"/>
      <c r="MDN199" s="376"/>
      <c r="MDO199" s="321"/>
      <c r="MDP199" s="321"/>
      <c r="MDQ199" s="321"/>
      <c r="MDR199" s="321"/>
      <c r="MDS199" s="376"/>
      <c r="MDT199" s="319"/>
      <c r="MDU199" s="319"/>
      <c r="MDV199" s="319"/>
      <c r="MDW199" s="333"/>
      <c r="MDX199" s="376"/>
      <c r="MDY199" s="376"/>
      <c r="MDZ199" s="376"/>
      <c r="MEA199" s="321"/>
      <c r="MEB199" s="321"/>
      <c r="MEC199" s="321"/>
      <c r="MED199" s="376"/>
      <c r="MEE199" s="321"/>
      <c r="MEF199" s="321"/>
      <c r="MEG199" s="321"/>
      <c r="MEH199" s="321"/>
      <c r="MEI199" s="376"/>
      <c r="MEJ199" s="319"/>
      <c r="MEK199" s="319"/>
      <c r="MEL199" s="319"/>
      <c r="MEM199" s="333"/>
      <c r="MEN199" s="376"/>
      <c r="MEO199" s="376"/>
      <c r="MEP199" s="376"/>
      <c r="MEQ199" s="321"/>
      <c r="MER199" s="321"/>
      <c r="MES199" s="321"/>
      <c r="MET199" s="376"/>
      <c r="MEU199" s="321"/>
      <c r="MEV199" s="321"/>
      <c r="MEW199" s="321"/>
      <c r="MEX199" s="321"/>
      <c r="MEY199" s="376"/>
      <c r="MEZ199" s="319"/>
      <c r="MFA199" s="319"/>
      <c r="MFB199" s="319"/>
      <c r="MFC199" s="333"/>
      <c r="MFD199" s="376"/>
      <c r="MFE199" s="376"/>
      <c r="MFF199" s="376"/>
      <c r="MFG199" s="321"/>
      <c r="MFH199" s="321"/>
      <c r="MFI199" s="321"/>
      <c r="MFJ199" s="376"/>
      <c r="MFK199" s="321"/>
      <c r="MFL199" s="321"/>
      <c r="MFM199" s="321"/>
      <c r="MFN199" s="321"/>
      <c r="MFO199" s="376"/>
      <c r="MFP199" s="319"/>
      <c r="MFQ199" s="319"/>
      <c r="MFR199" s="319"/>
      <c r="MFS199" s="333"/>
      <c r="MFT199" s="376"/>
      <c r="MFU199" s="376"/>
      <c r="MFV199" s="376"/>
      <c r="MFW199" s="321"/>
      <c r="MFX199" s="321"/>
      <c r="MFY199" s="321"/>
      <c r="MFZ199" s="376"/>
      <c r="MGA199" s="321"/>
      <c r="MGB199" s="321"/>
      <c r="MGC199" s="321"/>
      <c r="MGD199" s="321"/>
      <c r="MGE199" s="376"/>
      <c r="MGF199" s="319"/>
      <c r="MGG199" s="319"/>
      <c r="MGH199" s="319"/>
      <c r="MGI199" s="333"/>
      <c r="MGJ199" s="376"/>
      <c r="MGK199" s="376"/>
      <c r="MGL199" s="376"/>
      <c r="MGM199" s="321"/>
      <c r="MGN199" s="321"/>
      <c r="MGO199" s="321"/>
      <c r="MGP199" s="376"/>
      <c r="MGQ199" s="321"/>
      <c r="MGR199" s="321"/>
      <c r="MGS199" s="321"/>
      <c r="MGT199" s="321"/>
      <c r="MGU199" s="376"/>
      <c r="MGV199" s="319"/>
      <c r="MGW199" s="319"/>
      <c r="MGX199" s="319"/>
      <c r="MGY199" s="333"/>
      <c r="MGZ199" s="376"/>
      <c r="MHA199" s="376"/>
      <c r="MHB199" s="376"/>
      <c r="MHC199" s="321"/>
      <c r="MHD199" s="321"/>
      <c r="MHE199" s="321"/>
      <c r="MHF199" s="376"/>
      <c r="MHG199" s="321"/>
      <c r="MHH199" s="321"/>
      <c r="MHI199" s="321"/>
      <c r="MHJ199" s="321"/>
      <c r="MHK199" s="376"/>
      <c r="MHL199" s="319"/>
      <c r="MHM199" s="319"/>
      <c r="MHN199" s="319"/>
      <c r="MHO199" s="333"/>
      <c r="MHP199" s="376"/>
      <c r="MHQ199" s="376"/>
      <c r="MHR199" s="376"/>
      <c r="MHS199" s="321"/>
      <c r="MHT199" s="321"/>
      <c r="MHU199" s="321"/>
      <c r="MHV199" s="376"/>
      <c r="MHW199" s="321"/>
      <c r="MHX199" s="321"/>
      <c r="MHY199" s="321"/>
      <c r="MHZ199" s="321"/>
      <c r="MIA199" s="376"/>
      <c r="MIB199" s="319"/>
      <c r="MIC199" s="319"/>
      <c r="MID199" s="319"/>
      <c r="MIE199" s="333"/>
      <c r="MIF199" s="376"/>
      <c r="MIG199" s="376"/>
      <c r="MIH199" s="376"/>
      <c r="MII199" s="321"/>
      <c r="MIJ199" s="321"/>
      <c r="MIK199" s="321"/>
      <c r="MIL199" s="376"/>
      <c r="MIM199" s="321"/>
      <c r="MIN199" s="321"/>
      <c r="MIO199" s="321"/>
      <c r="MIP199" s="321"/>
      <c r="MIQ199" s="376"/>
      <c r="MIR199" s="319"/>
      <c r="MIS199" s="319"/>
      <c r="MIT199" s="319"/>
      <c r="MIU199" s="333"/>
      <c r="MIV199" s="376"/>
      <c r="MIW199" s="376"/>
      <c r="MIX199" s="376"/>
      <c r="MIY199" s="321"/>
      <c r="MIZ199" s="321"/>
      <c r="MJA199" s="321"/>
      <c r="MJB199" s="376"/>
      <c r="MJC199" s="321"/>
      <c r="MJD199" s="321"/>
      <c r="MJE199" s="321"/>
      <c r="MJF199" s="321"/>
      <c r="MJG199" s="376"/>
      <c r="MJH199" s="319"/>
      <c r="MJI199" s="319"/>
      <c r="MJJ199" s="319"/>
      <c r="MJK199" s="333"/>
      <c r="MJL199" s="376"/>
      <c r="MJM199" s="376"/>
      <c r="MJN199" s="376"/>
      <c r="MJO199" s="321"/>
      <c r="MJP199" s="321"/>
      <c r="MJQ199" s="321"/>
      <c r="MJR199" s="376"/>
      <c r="MJS199" s="321"/>
      <c r="MJT199" s="321"/>
      <c r="MJU199" s="321"/>
      <c r="MJV199" s="321"/>
      <c r="MJW199" s="376"/>
      <c r="MJX199" s="319"/>
      <c r="MJY199" s="319"/>
      <c r="MJZ199" s="319"/>
      <c r="MKA199" s="333"/>
      <c r="MKB199" s="376"/>
      <c r="MKC199" s="376"/>
      <c r="MKD199" s="376"/>
      <c r="MKE199" s="321"/>
      <c r="MKF199" s="321"/>
      <c r="MKG199" s="321"/>
      <c r="MKH199" s="376"/>
      <c r="MKI199" s="321"/>
      <c r="MKJ199" s="321"/>
      <c r="MKK199" s="321"/>
      <c r="MKL199" s="321"/>
      <c r="MKM199" s="376"/>
      <c r="MKN199" s="319"/>
      <c r="MKO199" s="319"/>
      <c r="MKP199" s="319"/>
      <c r="MKQ199" s="333"/>
      <c r="MKR199" s="376"/>
      <c r="MKS199" s="376"/>
      <c r="MKT199" s="376"/>
      <c r="MKU199" s="321"/>
      <c r="MKV199" s="321"/>
      <c r="MKW199" s="321"/>
      <c r="MKX199" s="376"/>
      <c r="MKY199" s="321"/>
      <c r="MKZ199" s="321"/>
      <c r="MLA199" s="321"/>
      <c r="MLB199" s="321"/>
      <c r="MLC199" s="376"/>
      <c r="MLD199" s="319"/>
      <c r="MLE199" s="319"/>
      <c r="MLF199" s="319"/>
      <c r="MLG199" s="333"/>
      <c r="MLH199" s="376"/>
      <c r="MLI199" s="376"/>
      <c r="MLJ199" s="376"/>
      <c r="MLK199" s="321"/>
      <c r="MLL199" s="321"/>
      <c r="MLM199" s="321"/>
      <c r="MLN199" s="376"/>
      <c r="MLO199" s="321"/>
      <c r="MLP199" s="321"/>
      <c r="MLQ199" s="321"/>
      <c r="MLR199" s="321"/>
      <c r="MLS199" s="376"/>
      <c r="MLT199" s="319"/>
      <c r="MLU199" s="319"/>
      <c r="MLV199" s="319"/>
      <c r="MLW199" s="333"/>
      <c r="MLX199" s="376"/>
      <c r="MLY199" s="376"/>
      <c r="MLZ199" s="376"/>
      <c r="MMA199" s="321"/>
      <c r="MMB199" s="321"/>
      <c r="MMC199" s="321"/>
      <c r="MMD199" s="376"/>
      <c r="MME199" s="321"/>
      <c r="MMF199" s="321"/>
      <c r="MMG199" s="321"/>
      <c r="MMH199" s="321"/>
      <c r="MMI199" s="376"/>
      <c r="MMJ199" s="319"/>
      <c r="MMK199" s="319"/>
      <c r="MML199" s="319"/>
      <c r="MMM199" s="333"/>
      <c r="MMN199" s="376"/>
      <c r="MMO199" s="376"/>
      <c r="MMP199" s="376"/>
      <c r="MMQ199" s="321"/>
      <c r="MMR199" s="321"/>
      <c r="MMS199" s="321"/>
      <c r="MMT199" s="376"/>
      <c r="MMU199" s="321"/>
      <c r="MMV199" s="321"/>
      <c r="MMW199" s="321"/>
      <c r="MMX199" s="321"/>
      <c r="MMY199" s="376"/>
      <c r="MMZ199" s="319"/>
      <c r="MNA199" s="319"/>
      <c r="MNB199" s="319"/>
      <c r="MNC199" s="333"/>
      <c r="MND199" s="376"/>
      <c r="MNE199" s="376"/>
      <c r="MNF199" s="376"/>
      <c r="MNG199" s="321"/>
      <c r="MNH199" s="321"/>
      <c r="MNI199" s="321"/>
      <c r="MNJ199" s="376"/>
      <c r="MNK199" s="321"/>
      <c r="MNL199" s="321"/>
      <c r="MNM199" s="321"/>
      <c r="MNN199" s="321"/>
      <c r="MNO199" s="376"/>
      <c r="MNP199" s="319"/>
      <c r="MNQ199" s="319"/>
      <c r="MNR199" s="319"/>
      <c r="MNS199" s="333"/>
      <c r="MNT199" s="376"/>
      <c r="MNU199" s="376"/>
      <c r="MNV199" s="376"/>
      <c r="MNW199" s="321"/>
      <c r="MNX199" s="321"/>
      <c r="MNY199" s="321"/>
      <c r="MNZ199" s="376"/>
      <c r="MOA199" s="321"/>
      <c r="MOB199" s="321"/>
      <c r="MOC199" s="321"/>
      <c r="MOD199" s="321"/>
      <c r="MOE199" s="376"/>
      <c r="MOF199" s="319"/>
      <c r="MOG199" s="319"/>
      <c r="MOH199" s="319"/>
      <c r="MOI199" s="333"/>
      <c r="MOJ199" s="376"/>
      <c r="MOK199" s="376"/>
      <c r="MOL199" s="376"/>
      <c r="MOM199" s="321"/>
      <c r="MON199" s="321"/>
      <c r="MOO199" s="321"/>
      <c r="MOP199" s="376"/>
      <c r="MOQ199" s="321"/>
      <c r="MOR199" s="321"/>
      <c r="MOS199" s="321"/>
      <c r="MOT199" s="321"/>
      <c r="MOU199" s="376"/>
      <c r="MOV199" s="319"/>
      <c r="MOW199" s="319"/>
      <c r="MOX199" s="319"/>
      <c r="MOY199" s="333"/>
      <c r="MOZ199" s="376"/>
      <c r="MPA199" s="376"/>
      <c r="MPB199" s="376"/>
      <c r="MPC199" s="321"/>
      <c r="MPD199" s="321"/>
      <c r="MPE199" s="321"/>
      <c r="MPF199" s="376"/>
      <c r="MPG199" s="321"/>
      <c r="MPH199" s="321"/>
      <c r="MPI199" s="321"/>
      <c r="MPJ199" s="321"/>
      <c r="MPK199" s="376"/>
      <c r="MPL199" s="319"/>
      <c r="MPM199" s="319"/>
      <c r="MPN199" s="319"/>
      <c r="MPO199" s="333"/>
      <c r="MPP199" s="376"/>
      <c r="MPQ199" s="376"/>
      <c r="MPR199" s="376"/>
      <c r="MPS199" s="321"/>
      <c r="MPT199" s="321"/>
      <c r="MPU199" s="321"/>
      <c r="MPV199" s="376"/>
      <c r="MPW199" s="321"/>
      <c r="MPX199" s="321"/>
      <c r="MPY199" s="321"/>
      <c r="MPZ199" s="321"/>
      <c r="MQA199" s="376"/>
      <c r="MQB199" s="319"/>
      <c r="MQC199" s="319"/>
      <c r="MQD199" s="319"/>
      <c r="MQE199" s="333"/>
      <c r="MQF199" s="376"/>
      <c r="MQG199" s="376"/>
      <c r="MQH199" s="376"/>
      <c r="MQI199" s="321"/>
      <c r="MQJ199" s="321"/>
      <c r="MQK199" s="321"/>
      <c r="MQL199" s="376"/>
      <c r="MQM199" s="321"/>
      <c r="MQN199" s="321"/>
      <c r="MQO199" s="321"/>
      <c r="MQP199" s="321"/>
      <c r="MQQ199" s="376"/>
      <c r="MQR199" s="319"/>
      <c r="MQS199" s="319"/>
      <c r="MQT199" s="319"/>
      <c r="MQU199" s="333"/>
      <c r="MQV199" s="376"/>
      <c r="MQW199" s="376"/>
      <c r="MQX199" s="376"/>
      <c r="MQY199" s="321"/>
      <c r="MQZ199" s="321"/>
      <c r="MRA199" s="321"/>
      <c r="MRB199" s="376"/>
      <c r="MRC199" s="321"/>
      <c r="MRD199" s="321"/>
      <c r="MRE199" s="321"/>
      <c r="MRF199" s="321"/>
      <c r="MRG199" s="376"/>
      <c r="MRH199" s="319"/>
      <c r="MRI199" s="319"/>
      <c r="MRJ199" s="319"/>
      <c r="MRK199" s="333"/>
      <c r="MRL199" s="376"/>
      <c r="MRM199" s="376"/>
      <c r="MRN199" s="376"/>
      <c r="MRO199" s="321"/>
      <c r="MRP199" s="321"/>
      <c r="MRQ199" s="321"/>
      <c r="MRR199" s="376"/>
      <c r="MRS199" s="321"/>
      <c r="MRT199" s="321"/>
      <c r="MRU199" s="321"/>
      <c r="MRV199" s="321"/>
      <c r="MRW199" s="376"/>
      <c r="MRX199" s="319"/>
      <c r="MRY199" s="319"/>
      <c r="MRZ199" s="319"/>
      <c r="MSA199" s="333"/>
      <c r="MSB199" s="376"/>
      <c r="MSC199" s="376"/>
      <c r="MSD199" s="376"/>
      <c r="MSE199" s="321"/>
      <c r="MSF199" s="321"/>
      <c r="MSG199" s="321"/>
      <c r="MSH199" s="376"/>
      <c r="MSI199" s="321"/>
      <c r="MSJ199" s="321"/>
      <c r="MSK199" s="321"/>
      <c r="MSL199" s="321"/>
      <c r="MSM199" s="376"/>
      <c r="MSN199" s="319"/>
      <c r="MSO199" s="319"/>
      <c r="MSP199" s="319"/>
      <c r="MSQ199" s="333"/>
      <c r="MSR199" s="376"/>
      <c r="MSS199" s="376"/>
      <c r="MST199" s="376"/>
      <c r="MSU199" s="321"/>
      <c r="MSV199" s="321"/>
      <c r="MSW199" s="321"/>
      <c r="MSX199" s="376"/>
      <c r="MSY199" s="321"/>
      <c r="MSZ199" s="321"/>
      <c r="MTA199" s="321"/>
      <c r="MTB199" s="321"/>
      <c r="MTC199" s="376"/>
      <c r="MTD199" s="319"/>
      <c r="MTE199" s="319"/>
      <c r="MTF199" s="319"/>
      <c r="MTG199" s="333"/>
      <c r="MTH199" s="376"/>
      <c r="MTI199" s="376"/>
      <c r="MTJ199" s="376"/>
      <c r="MTK199" s="321"/>
      <c r="MTL199" s="321"/>
      <c r="MTM199" s="321"/>
      <c r="MTN199" s="376"/>
      <c r="MTO199" s="321"/>
      <c r="MTP199" s="321"/>
      <c r="MTQ199" s="321"/>
      <c r="MTR199" s="321"/>
      <c r="MTS199" s="376"/>
      <c r="MTT199" s="319"/>
      <c r="MTU199" s="319"/>
      <c r="MTV199" s="319"/>
      <c r="MTW199" s="333"/>
      <c r="MTX199" s="376"/>
      <c r="MTY199" s="376"/>
      <c r="MTZ199" s="376"/>
      <c r="MUA199" s="321"/>
      <c r="MUB199" s="321"/>
      <c r="MUC199" s="321"/>
      <c r="MUD199" s="376"/>
      <c r="MUE199" s="321"/>
      <c r="MUF199" s="321"/>
      <c r="MUG199" s="321"/>
      <c r="MUH199" s="321"/>
      <c r="MUI199" s="376"/>
      <c r="MUJ199" s="319"/>
      <c r="MUK199" s="319"/>
      <c r="MUL199" s="319"/>
      <c r="MUM199" s="333"/>
      <c r="MUN199" s="376"/>
      <c r="MUO199" s="376"/>
      <c r="MUP199" s="376"/>
      <c r="MUQ199" s="321"/>
      <c r="MUR199" s="321"/>
      <c r="MUS199" s="321"/>
      <c r="MUT199" s="376"/>
      <c r="MUU199" s="321"/>
      <c r="MUV199" s="321"/>
      <c r="MUW199" s="321"/>
      <c r="MUX199" s="321"/>
      <c r="MUY199" s="376"/>
      <c r="MUZ199" s="319"/>
      <c r="MVA199" s="319"/>
      <c r="MVB199" s="319"/>
      <c r="MVC199" s="333"/>
      <c r="MVD199" s="376"/>
      <c r="MVE199" s="376"/>
      <c r="MVF199" s="376"/>
      <c r="MVG199" s="321"/>
      <c r="MVH199" s="321"/>
      <c r="MVI199" s="321"/>
      <c r="MVJ199" s="376"/>
      <c r="MVK199" s="321"/>
      <c r="MVL199" s="321"/>
      <c r="MVM199" s="321"/>
      <c r="MVN199" s="321"/>
      <c r="MVO199" s="376"/>
      <c r="MVP199" s="319"/>
      <c r="MVQ199" s="319"/>
      <c r="MVR199" s="319"/>
      <c r="MVS199" s="333"/>
      <c r="MVT199" s="376"/>
      <c r="MVU199" s="376"/>
      <c r="MVV199" s="376"/>
      <c r="MVW199" s="321"/>
      <c r="MVX199" s="321"/>
      <c r="MVY199" s="321"/>
      <c r="MVZ199" s="376"/>
      <c r="MWA199" s="321"/>
      <c r="MWB199" s="321"/>
      <c r="MWC199" s="321"/>
      <c r="MWD199" s="321"/>
      <c r="MWE199" s="376"/>
      <c r="MWF199" s="319"/>
      <c r="MWG199" s="319"/>
      <c r="MWH199" s="319"/>
      <c r="MWI199" s="333"/>
      <c r="MWJ199" s="376"/>
      <c r="MWK199" s="376"/>
      <c r="MWL199" s="376"/>
      <c r="MWM199" s="321"/>
      <c r="MWN199" s="321"/>
      <c r="MWO199" s="321"/>
      <c r="MWP199" s="376"/>
      <c r="MWQ199" s="321"/>
      <c r="MWR199" s="321"/>
      <c r="MWS199" s="321"/>
      <c r="MWT199" s="321"/>
      <c r="MWU199" s="376"/>
      <c r="MWV199" s="319"/>
      <c r="MWW199" s="319"/>
      <c r="MWX199" s="319"/>
      <c r="MWY199" s="333"/>
      <c r="MWZ199" s="376"/>
      <c r="MXA199" s="376"/>
      <c r="MXB199" s="376"/>
      <c r="MXC199" s="321"/>
      <c r="MXD199" s="321"/>
      <c r="MXE199" s="321"/>
      <c r="MXF199" s="376"/>
      <c r="MXG199" s="321"/>
      <c r="MXH199" s="321"/>
      <c r="MXI199" s="321"/>
      <c r="MXJ199" s="321"/>
      <c r="MXK199" s="376"/>
      <c r="MXL199" s="319"/>
      <c r="MXM199" s="319"/>
      <c r="MXN199" s="319"/>
      <c r="MXO199" s="333"/>
      <c r="MXP199" s="376"/>
      <c r="MXQ199" s="376"/>
      <c r="MXR199" s="376"/>
      <c r="MXS199" s="321"/>
      <c r="MXT199" s="321"/>
      <c r="MXU199" s="321"/>
      <c r="MXV199" s="376"/>
      <c r="MXW199" s="321"/>
      <c r="MXX199" s="321"/>
      <c r="MXY199" s="321"/>
      <c r="MXZ199" s="321"/>
      <c r="MYA199" s="376"/>
      <c r="MYB199" s="319"/>
      <c r="MYC199" s="319"/>
      <c r="MYD199" s="319"/>
      <c r="MYE199" s="333"/>
      <c r="MYF199" s="376"/>
      <c r="MYG199" s="376"/>
      <c r="MYH199" s="376"/>
      <c r="MYI199" s="321"/>
      <c r="MYJ199" s="321"/>
      <c r="MYK199" s="321"/>
      <c r="MYL199" s="376"/>
      <c r="MYM199" s="321"/>
      <c r="MYN199" s="321"/>
      <c r="MYO199" s="321"/>
      <c r="MYP199" s="321"/>
      <c r="MYQ199" s="376"/>
      <c r="MYR199" s="319"/>
      <c r="MYS199" s="319"/>
      <c r="MYT199" s="319"/>
      <c r="MYU199" s="333"/>
      <c r="MYV199" s="376"/>
      <c r="MYW199" s="376"/>
      <c r="MYX199" s="376"/>
      <c r="MYY199" s="321"/>
      <c r="MYZ199" s="321"/>
      <c r="MZA199" s="321"/>
      <c r="MZB199" s="376"/>
      <c r="MZC199" s="321"/>
      <c r="MZD199" s="321"/>
      <c r="MZE199" s="321"/>
      <c r="MZF199" s="321"/>
      <c r="MZG199" s="376"/>
      <c r="MZH199" s="319"/>
      <c r="MZI199" s="319"/>
      <c r="MZJ199" s="319"/>
      <c r="MZK199" s="333"/>
      <c r="MZL199" s="376"/>
      <c r="MZM199" s="376"/>
      <c r="MZN199" s="376"/>
      <c r="MZO199" s="321"/>
      <c r="MZP199" s="321"/>
      <c r="MZQ199" s="321"/>
      <c r="MZR199" s="376"/>
      <c r="MZS199" s="321"/>
      <c r="MZT199" s="321"/>
      <c r="MZU199" s="321"/>
      <c r="MZV199" s="321"/>
      <c r="MZW199" s="376"/>
      <c r="MZX199" s="319"/>
      <c r="MZY199" s="319"/>
      <c r="MZZ199" s="319"/>
      <c r="NAA199" s="333"/>
      <c r="NAB199" s="376"/>
      <c r="NAC199" s="376"/>
      <c r="NAD199" s="376"/>
      <c r="NAE199" s="321"/>
      <c r="NAF199" s="321"/>
      <c r="NAG199" s="321"/>
      <c r="NAH199" s="376"/>
      <c r="NAI199" s="321"/>
      <c r="NAJ199" s="321"/>
      <c r="NAK199" s="321"/>
      <c r="NAL199" s="321"/>
      <c r="NAM199" s="376"/>
      <c r="NAN199" s="319"/>
      <c r="NAO199" s="319"/>
      <c r="NAP199" s="319"/>
      <c r="NAQ199" s="333"/>
      <c r="NAR199" s="376"/>
      <c r="NAS199" s="376"/>
      <c r="NAT199" s="376"/>
      <c r="NAU199" s="321"/>
      <c r="NAV199" s="321"/>
      <c r="NAW199" s="321"/>
      <c r="NAX199" s="376"/>
      <c r="NAY199" s="321"/>
      <c r="NAZ199" s="321"/>
      <c r="NBA199" s="321"/>
      <c r="NBB199" s="321"/>
      <c r="NBC199" s="376"/>
      <c r="NBD199" s="319"/>
      <c r="NBE199" s="319"/>
      <c r="NBF199" s="319"/>
      <c r="NBG199" s="333"/>
      <c r="NBH199" s="376"/>
      <c r="NBI199" s="376"/>
      <c r="NBJ199" s="376"/>
      <c r="NBK199" s="321"/>
      <c r="NBL199" s="321"/>
      <c r="NBM199" s="321"/>
      <c r="NBN199" s="376"/>
      <c r="NBO199" s="321"/>
      <c r="NBP199" s="321"/>
      <c r="NBQ199" s="321"/>
      <c r="NBR199" s="321"/>
      <c r="NBS199" s="376"/>
      <c r="NBT199" s="319"/>
      <c r="NBU199" s="319"/>
      <c r="NBV199" s="319"/>
      <c r="NBW199" s="333"/>
      <c r="NBX199" s="376"/>
      <c r="NBY199" s="376"/>
      <c r="NBZ199" s="376"/>
      <c r="NCA199" s="321"/>
      <c r="NCB199" s="321"/>
      <c r="NCC199" s="321"/>
      <c r="NCD199" s="376"/>
      <c r="NCE199" s="321"/>
      <c r="NCF199" s="321"/>
      <c r="NCG199" s="321"/>
      <c r="NCH199" s="321"/>
      <c r="NCI199" s="376"/>
      <c r="NCJ199" s="319"/>
      <c r="NCK199" s="319"/>
      <c r="NCL199" s="319"/>
      <c r="NCM199" s="333"/>
      <c r="NCN199" s="376"/>
      <c r="NCO199" s="376"/>
      <c r="NCP199" s="376"/>
      <c r="NCQ199" s="321"/>
      <c r="NCR199" s="321"/>
      <c r="NCS199" s="321"/>
      <c r="NCT199" s="376"/>
      <c r="NCU199" s="321"/>
      <c r="NCV199" s="321"/>
      <c r="NCW199" s="321"/>
      <c r="NCX199" s="321"/>
      <c r="NCY199" s="376"/>
      <c r="NCZ199" s="319"/>
      <c r="NDA199" s="319"/>
      <c r="NDB199" s="319"/>
      <c r="NDC199" s="333"/>
      <c r="NDD199" s="376"/>
      <c r="NDE199" s="376"/>
      <c r="NDF199" s="376"/>
      <c r="NDG199" s="321"/>
      <c r="NDH199" s="321"/>
      <c r="NDI199" s="321"/>
      <c r="NDJ199" s="376"/>
      <c r="NDK199" s="321"/>
      <c r="NDL199" s="321"/>
      <c r="NDM199" s="321"/>
      <c r="NDN199" s="321"/>
      <c r="NDO199" s="376"/>
      <c r="NDP199" s="319"/>
      <c r="NDQ199" s="319"/>
      <c r="NDR199" s="319"/>
      <c r="NDS199" s="333"/>
      <c r="NDT199" s="376"/>
      <c r="NDU199" s="376"/>
      <c r="NDV199" s="376"/>
      <c r="NDW199" s="321"/>
      <c r="NDX199" s="321"/>
      <c r="NDY199" s="321"/>
      <c r="NDZ199" s="376"/>
      <c r="NEA199" s="321"/>
      <c r="NEB199" s="321"/>
      <c r="NEC199" s="321"/>
      <c r="NED199" s="321"/>
      <c r="NEE199" s="376"/>
      <c r="NEF199" s="319"/>
      <c r="NEG199" s="319"/>
      <c r="NEH199" s="319"/>
      <c r="NEI199" s="333"/>
      <c r="NEJ199" s="376"/>
      <c r="NEK199" s="376"/>
      <c r="NEL199" s="376"/>
      <c r="NEM199" s="321"/>
      <c r="NEN199" s="321"/>
      <c r="NEO199" s="321"/>
      <c r="NEP199" s="376"/>
      <c r="NEQ199" s="321"/>
      <c r="NER199" s="321"/>
      <c r="NES199" s="321"/>
      <c r="NET199" s="321"/>
      <c r="NEU199" s="376"/>
      <c r="NEV199" s="319"/>
      <c r="NEW199" s="319"/>
      <c r="NEX199" s="319"/>
      <c r="NEY199" s="333"/>
      <c r="NEZ199" s="376"/>
      <c r="NFA199" s="376"/>
      <c r="NFB199" s="376"/>
      <c r="NFC199" s="321"/>
      <c r="NFD199" s="321"/>
      <c r="NFE199" s="321"/>
      <c r="NFF199" s="376"/>
      <c r="NFG199" s="321"/>
      <c r="NFH199" s="321"/>
      <c r="NFI199" s="321"/>
      <c r="NFJ199" s="321"/>
      <c r="NFK199" s="376"/>
      <c r="NFL199" s="319"/>
      <c r="NFM199" s="319"/>
      <c r="NFN199" s="319"/>
      <c r="NFO199" s="333"/>
      <c r="NFP199" s="376"/>
      <c r="NFQ199" s="376"/>
      <c r="NFR199" s="376"/>
      <c r="NFS199" s="321"/>
      <c r="NFT199" s="321"/>
      <c r="NFU199" s="321"/>
      <c r="NFV199" s="376"/>
      <c r="NFW199" s="321"/>
      <c r="NFX199" s="321"/>
      <c r="NFY199" s="321"/>
      <c r="NFZ199" s="321"/>
      <c r="NGA199" s="376"/>
      <c r="NGB199" s="319"/>
      <c r="NGC199" s="319"/>
      <c r="NGD199" s="319"/>
      <c r="NGE199" s="333"/>
      <c r="NGF199" s="376"/>
      <c r="NGG199" s="376"/>
      <c r="NGH199" s="376"/>
      <c r="NGI199" s="321"/>
      <c r="NGJ199" s="321"/>
      <c r="NGK199" s="321"/>
      <c r="NGL199" s="376"/>
      <c r="NGM199" s="321"/>
      <c r="NGN199" s="321"/>
      <c r="NGO199" s="321"/>
      <c r="NGP199" s="321"/>
      <c r="NGQ199" s="376"/>
      <c r="NGR199" s="319"/>
      <c r="NGS199" s="319"/>
      <c r="NGT199" s="319"/>
      <c r="NGU199" s="333"/>
      <c r="NGV199" s="376"/>
      <c r="NGW199" s="376"/>
      <c r="NGX199" s="376"/>
      <c r="NGY199" s="321"/>
      <c r="NGZ199" s="321"/>
      <c r="NHA199" s="321"/>
      <c r="NHB199" s="376"/>
      <c r="NHC199" s="321"/>
      <c r="NHD199" s="321"/>
      <c r="NHE199" s="321"/>
      <c r="NHF199" s="321"/>
      <c r="NHG199" s="376"/>
      <c r="NHH199" s="319"/>
      <c r="NHI199" s="319"/>
      <c r="NHJ199" s="319"/>
      <c r="NHK199" s="333"/>
      <c r="NHL199" s="376"/>
      <c r="NHM199" s="376"/>
      <c r="NHN199" s="376"/>
      <c r="NHO199" s="321"/>
      <c r="NHP199" s="321"/>
      <c r="NHQ199" s="321"/>
      <c r="NHR199" s="376"/>
      <c r="NHS199" s="321"/>
      <c r="NHT199" s="321"/>
      <c r="NHU199" s="321"/>
      <c r="NHV199" s="321"/>
      <c r="NHW199" s="376"/>
      <c r="NHX199" s="319"/>
      <c r="NHY199" s="319"/>
      <c r="NHZ199" s="319"/>
      <c r="NIA199" s="333"/>
      <c r="NIB199" s="376"/>
      <c r="NIC199" s="376"/>
      <c r="NID199" s="376"/>
      <c r="NIE199" s="321"/>
      <c r="NIF199" s="321"/>
      <c r="NIG199" s="321"/>
      <c r="NIH199" s="376"/>
      <c r="NII199" s="321"/>
      <c r="NIJ199" s="321"/>
      <c r="NIK199" s="321"/>
      <c r="NIL199" s="321"/>
      <c r="NIM199" s="376"/>
      <c r="NIN199" s="319"/>
      <c r="NIO199" s="319"/>
      <c r="NIP199" s="319"/>
      <c r="NIQ199" s="333"/>
      <c r="NIR199" s="376"/>
      <c r="NIS199" s="376"/>
      <c r="NIT199" s="376"/>
      <c r="NIU199" s="321"/>
      <c r="NIV199" s="321"/>
      <c r="NIW199" s="321"/>
      <c r="NIX199" s="376"/>
      <c r="NIY199" s="321"/>
      <c r="NIZ199" s="321"/>
      <c r="NJA199" s="321"/>
      <c r="NJB199" s="321"/>
      <c r="NJC199" s="376"/>
      <c r="NJD199" s="319"/>
      <c r="NJE199" s="319"/>
      <c r="NJF199" s="319"/>
      <c r="NJG199" s="333"/>
      <c r="NJH199" s="376"/>
      <c r="NJI199" s="376"/>
      <c r="NJJ199" s="376"/>
      <c r="NJK199" s="321"/>
      <c r="NJL199" s="321"/>
      <c r="NJM199" s="321"/>
      <c r="NJN199" s="376"/>
      <c r="NJO199" s="321"/>
      <c r="NJP199" s="321"/>
      <c r="NJQ199" s="321"/>
      <c r="NJR199" s="321"/>
      <c r="NJS199" s="376"/>
      <c r="NJT199" s="319"/>
      <c r="NJU199" s="319"/>
      <c r="NJV199" s="319"/>
      <c r="NJW199" s="333"/>
      <c r="NJX199" s="376"/>
      <c r="NJY199" s="376"/>
      <c r="NJZ199" s="376"/>
      <c r="NKA199" s="321"/>
      <c r="NKB199" s="321"/>
      <c r="NKC199" s="321"/>
      <c r="NKD199" s="376"/>
      <c r="NKE199" s="321"/>
      <c r="NKF199" s="321"/>
      <c r="NKG199" s="321"/>
      <c r="NKH199" s="321"/>
      <c r="NKI199" s="376"/>
      <c r="NKJ199" s="319"/>
      <c r="NKK199" s="319"/>
      <c r="NKL199" s="319"/>
      <c r="NKM199" s="333"/>
      <c r="NKN199" s="376"/>
      <c r="NKO199" s="376"/>
      <c r="NKP199" s="376"/>
      <c r="NKQ199" s="321"/>
      <c r="NKR199" s="321"/>
      <c r="NKS199" s="321"/>
      <c r="NKT199" s="376"/>
      <c r="NKU199" s="321"/>
      <c r="NKV199" s="321"/>
      <c r="NKW199" s="321"/>
      <c r="NKX199" s="321"/>
      <c r="NKY199" s="376"/>
      <c r="NKZ199" s="319"/>
      <c r="NLA199" s="319"/>
      <c r="NLB199" s="319"/>
      <c r="NLC199" s="333"/>
      <c r="NLD199" s="376"/>
      <c r="NLE199" s="376"/>
      <c r="NLF199" s="376"/>
      <c r="NLG199" s="321"/>
      <c r="NLH199" s="321"/>
      <c r="NLI199" s="321"/>
      <c r="NLJ199" s="376"/>
      <c r="NLK199" s="321"/>
      <c r="NLL199" s="321"/>
      <c r="NLM199" s="321"/>
      <c r="NLN199" s="321"/>
      <c r="NLO199" s="376"/>
      <c r="NLP199" s="319"/>
      <c r="NLQ199" s="319"/>
      <c r="NLR199" s="319"/>
      <c r="NLS199" s="333"/>
      <c r="NLT199" s="376"/>
      <c r="NLU199" s="376"/>
      <c r="NLV199" s="376"/>
      <c r="NLW199" s="321"/>
      <c r="NLX199" s="321"/>
      <c r="NLY199" s="321"/>
      <c r="NLZ199" s="376"/>
      <c r="NMA199" s="321"/>
      <c r="NMB199" s="321"/>
      <c r="NMC199" s="321"/>
      <c r="NMD199" s="321"/>
      <c r="NME199" s="376"/>
      <c r="NMF199" s="319"/>
      <c r="NMG199" s="319"/>
      <c r="NMH199" s="319"/>
      <c r="NMI199" s="333"/>
      <c r="NMJ199" s="376"/>
      <c r="NMK199" s="376"/>
      <c r="NML199" s="376"/>
      <c r="NMM199" s="321"/>
      <c r="NMN199" s="321"/>
      <c r="NMO199" s="321"/>
      <c r="NMP199" s="376"/>
      <c r="NMQ199" s="321"/>
      <c r="NMR199" s="321"/>
      <c r="NMS199" s="321"/>
      <c r="NMT199" s="321"/>
      <c r="NMU199" s="376"/>
      <c r="NMV199" s="319"/>
      <c r="NMW199" s="319"/>
      <c r="NMX199" s="319"/>
      <c r="NMY199" s="333"/>
      <c r="NMZ199" s="376"/>
      <c r="NNA199" s="376"/>
      <c r="NNB199" s="376"/>
      <c r="NNC199" s="321"/>
      <c r="NND199" s="321"/>
      <c r="NNE199" s="321"/>
      <c r="NNF199" s="376"/>
      <c r="NNG199" s="321"/>
      <c r="NNH199" s="321"/>
      <c r="NNI199" s="321"/>
      <c r="NNJ199" s="321"/>
      <c r="NNK199" s="376"/>
      <c r="NNL199" s="319"/>
      <c r="NNM199" s="319"/>
      <c r="NNN199" s="319"/>
      <c r="NNO199" s="333"/>
      <c r="NNP199" s="376"/>
      <c r="NNQ199" s="376"/>
      <c r="NNR199" s="376"/>
      <c r="NNS199" s="321"/>
      <c r="NNT199" s="321"/>
      <c r="NNU199" s="321"/>
      <c r="NNV199" s="376"/>
      <c r="NNW199" s="321"/>
      <c r="NNX199" s="321"/>
      <c r="NNY199" s="321"/>
      <c r="NNZ199" s="321"/>
      <c r="NOA199" s="376"/>
      <c r="NOB199" s="319"/>
      <c r="NOC199" s="319"/>
      <c r="NOD199" s="319"/>
      <c r="NOE199" s="333"/>
      <c r="NOF199" s="376"/>
      <c r="NOG199" s="376"/>
      <c r="NOH199" s="376"/>
      <c r="NOI199" s="321"/>
      <c r="NOJ199" s="321"/>
      <c r="NOK199" s="321"/>
      <c r="NOL199" s="376"/>
      <c r="NOM199" s="321"/>
      <c r="NON199" s="321"/>
      <c r="NOO199" s="321"/>
      <c r="NOP199" s="321"/>
      <c r="NOQ199" s="376"/>
      <c r="NOR199" s="319"/>
      <c r="NOS199" s="319"/>
      <c r="NOT199" s="319"/>
      <c r="NOU199" s="333"/>
      <c r="NOV199" s="376"/>
      <c r="NOW199" s="376"/>
      <c r="NOX199" s="376"/>
      <c r="NOY199" s="321"/>
      <c r="NOZ199" s="321"/>
      <c r="NPA199" s="321"/>
      <c r="NPB199" s="376"/>
      <c r="NPC199" s="321"/>
      <c r="NPD199" s="321"/>
      <c r="NPE199" s="321"/>
      <c r="NPF199" s="321"/>
      <c r="NPG199" s="376"/>
      <c r="NPH199" s="319"/>
      <c r="NPI199" s="319"/>
      <c r="NPJ199" s="319"/>
      <c r="NPK199" s="333"/>
      <c r="NPL199" s="376"/>
      <c r="NPM199" s="376"/>
      <c r="NPN199" s="376"/>
      <c r="NPO199" s="321"/>
      <c r="NPP199" s="321"/>
      <c r="NPQ199" s="321"/>
      <c r="NPR199" s="376"/>
      <c r="NPS199" s="321"/>
      <c r="NPT199" s="321"/>
      <c r="NPU199" s="321"/>
      <c r="NPV199" s="321"/>
      <c r="NPW199" s="376"/>
      <c r="NPX199" s="319"/>
      <c r="NPY199" s="319"/>
      <c r="NPZ199" s="319"/>
      <c r="NQA199" s="333"/>
      <c r="NQB199" s="376"/>
      <c r="NQC199" s="376"/>
      <c r="NQD199" s="376"/>
      <c r="NQE199" s="321"/>
      <c r="NQF199" s="321"/>
      <c r="NQG199" s="321"/>
      <c r="NQH199" s="376"/>
      <c r="NQI199" s="321"/>
      <c r="NQJ199" s="321"/>
      <c r="NQK199" s="321"/>
      <c r="NQL199" s="321"/>
      <c r="NQM199" s="376"/>
      <c r="NQN199" s="319"/>
      <c r="NQO199" s="319"/>
      <c r="NQP199" s="319"/>
      <c r="NQQ199" s="333"/>
      <c r="NQR199" s="376"/>
      <c r="NQS199" s="376"/>
      <c r="NQT199" s="376"/>
      <c r="NQU199" s="321"/>
      <c r="NQV199" s="321"/>
      <c r="NQW199" s="321"/>
      <c r="NQX199" s="376"/>
      <c r="NQY199" s="321"/>
      <c r="NQZ199" s="321"/>
      <c r="NRA199" s="321"/>
      <c r="NRB199" s="321"/>
      <c r="NRC199" s="376"/>
      <c r="NRD199" s="319"/>
      <c r="NRE199" s="319"/>
      <c r="NRF199" s="319"/>
      <c r="NRG199" s="333"/>
      <c r="NRH199" s="376"/>
      <c r="NRI199" s="376"/>
      <c r="NRJ199" s="376"/>
      <c r="NRK199" s="321"/>
      <c r="NRL199" s="321"/>
      <c r="NRM199" s="321"/>
      <c r="NRN199" s="376"/>
      <c r="NRO199" s="321"/>
      <c r="NRP199" s="321"/>
      <c r="NRQ199" s="321"/>
      <c r="NRR199" s="321"/>
      <c r="NRS199" s="376"/>
      <c r="NRT199" s="319"/>
      <c r="NRU199" s="319"/>
      <c r="NRV199" s="319"/>
      <c r="NRW199" s="333"/>
      <c r="NRX199" s="376"/>
      <c r="NRY199" s="376"/>
      <c r="NRZ199" s="376"/>
      <c r="NSA199" s="321"/>
      <c r="NSB199" s="321"/>
      <c r="NSC199" s="321"/>
      <c r="NSD199" s="376"/>
      <c r="NSE199" s="321"/>
      <c r="NSF199" s="321"/>
      <c r="NSG199" s="321"/>
      <c r="NSH199" s="321"/>
      <c r="NSI199" s="376"/>
      <c r="NSJ199" s="319"/>
      <c r="NSK199" s="319"/>
      <c r="NSL199" s="319"/>
      <c r="NSM199" s="333"/>
      <c r="NSN199" s="376"/>
      <c r="NSO199" s="376"/>
      <c r="NSP199" s="376"/>
      <c r="NSQ199" s="321"/>
      <c r="NSR199" s="321"/>
      <c r="NSS199" s="321"/>
      <c r="NST199" s="376"/>
      <c r="NSU199" s="321"/>
      <c r="NSV199" s="321"/>
      <c r="NSW199" s="321"/>
      <c r="NSX199" s="321"/>
      <c r="NSY199" s="376"/>
      <c r="NSZ199" s="319"/>
      <c r="NTA199" s="319"/>
      <c r="NTB199" s="319"/>
      <c r="NTC199" s="333"/>
      <c r="NTD199" s="376"/>
      <c r="NTE199" s="376"/>
      <c r="NTF199" s="376"/>
      <c r="NTG199" s="321"/>
      <c r="NTH199" s="321"/>
      <c r="NTI199" s="321"/>
      <c r="NTJ199" s="376"/>
      <c r="NTK199" s="321"/>
      <c r="NTL199" s="321"/>
      <c r="NTM199" s="321"/>
      <c r="NTN199" s="321"/>
      <c r="NTO199" s="376"/>
      <c r="NTP199" s="319"/>
      <c r="NTQ199" s="319"/>
      <c r="NTR199" s="319"/>
      <c r="NTS199" s="333"/>
      <c r="NTT199" s="376"/>
      <c r="NTU199" s="376"/>
      <c r="NTV199" s="376"/>
      <c r="NTW199" s="321"/>
      <c r="NTX199" s="321"/>
      <c r="NTY199" s="321"/>
      <c r="NTZ199" s="376"/>
      <c r="NUA199" s="321"/>
      <c r="NUB199" s="321"/>
      <c r="NUC199" s="321"/>
      <c r="NUD199" s="321"/>
      <c r="NUE199" s="376"/>
      <c r="NUF199" s="319"/>
      <c r="NUG199" s="319"/>
      <c r="NUH199" s="319"/>
      <c r="NUI199" s="333"/>
      <c r="NUJ199" s="376"/>
      <c r="NUK199" s="376"/>
      <c r="NUL199" s="376"/>
      <c r="NUM199" s="321"/>
      <c r="NUN199" s="321"/>
      <c r="NUO199" s="321"/>
      <c r="NUP199" s="376"/>
      <c r="NUQ199" s="321"/>
      <c r="NUR199" s="321"/>
      <c r="NUS199" s="321"/>
      <c r="NUT199" s="321"/>
      <c r="NUU199" s="376"/>
      <c r="NUV199" s="319"/>
      <c r="NUW199" s="319"/>
      <c r="NUX199" s="319"/>
      <c r="NUY199" s="333"/>
      <c r="NUZ199" s="376"/>
      <c r="NVA199" s="376"/>
      <c r="NVB199" s="376"/>
      <c r="NVC199" s="321"/>
      <c r="NVD199" s="321"/>
      <c r="NVE199" s="321"/>
      <c r="NVF199" s="376"/>
      <c r="NVG199" s="321"/>
      <c r="NVH199" s="321"/>
      <c r="NVI199" s="321"/>
      <c r="NVJ199" s="321"/>
      <c r="NVK199" s="376"/>
      <c r="NVL199" s="319"/>
      <c r="NVM199" s="319"/>
      <c r="NVN199" s="319"/>
      <c r="NVO199" s="333"/>
      <c r="NVP199" s="376"/>
      <c r="NVQ199" s="376"/>
      <c r="NVR199" s="376"/>
      <c r="NVS199" s="321"/>
      <c r="NVT199" s="321"/>
      <c r="NVU199" s="321"/>
      <c r="NVV199" s="376"/>
      <c r="NVW199" s="321"/>
      <c r="NVX199" s="321"/>
      <c r="NVY199" s="321"/>
      <c r="NVZ199" s="321"/>
      <c r="NWA199" s="376"/>
      <c r="NWB199" s="319"/>
      <c r="NWC199" s="319"/>
      <c r="NWD199" s="319"/>
      <c r="NWE199" s="333"/>
      <c r="NWF199" s="376"/>
      <c r="NWG199" s="376"/>
      <c r="NWH199" s="376"/>
      <c r="NWI199" s="321"/>
      <c r="NWJ199" s="321"/>
      <c r="NWK199" s="321"/>
      <c r="NWL199" s="376"/>
      <c r="NWM199" s="321"/>
      <c r="NWN199" s="321"/>
      <c r="NWO199" s="321"/>
      <c r="NWP199" s="321"/>
      <c r="NWQ199" s="376"/>
      <c r="NWR199" s="319"/>
      <c r="NWS199" s="319"/>
      <c r="NWT199" s="319"/>
      <c r="NWU199" s="333"/>
      <c r="NWV199" s="376"/>
      <c r="NWW199" s="376"/>
      <c r="NWX199" s="376"/>
      <c r="NWY199" s="321"/>
      <c r="NWZ199" s="321"/>
      <c r="NXA199" s="321"/>
      <c r="NXB199" s="376"/>
      <c r="NXC199" s="321"/>
      <c r="NXD199" s="321"/>
      <c r="NXE199" s="321"/>
      <c r="NXF199" s="321"/>
      <c r="NXG199" s="376"/>
      <c r="NXH199" s="319"/>
      <c r="NXI199" s="319"/>
      <c r="NXJ199" s="319"/>
      <c r="NXK199" s="333"/>
      <c r="NXL199" s="376"/>
      <c r="NXM199" s="376"/>
      <c r="NXN199" s="376"/>
      <c r="NXO199" s="321"/>
      <c r="NXP199" s="321"/>
      <c r="NXQ199" s="321"/>
      <c r="NXR199" s="376"/>
      <c r="NXS199" s="321"/>
      <c r="NXT199" s="321"/>
      <c r="NXU199" s="321"/>
      <c r="NXV199" s="321"/>
      <c r="NXW199" s="376"/>
      <c r="NXX199" s="319"/>
      <c r="NXY199" s="319"/>
      <c r="NXZ199" s="319"/>
      <c r="NYA199" s="333"/>
      <c r="NYB199" s="376"/>
      <c r="NYC199" s="376"/>
      <c r="NYD199" s="376"/>
      <c r="NYE199" s="321"/>
      <c r="NYF199" s="321"/>
      <c r="NYG199" s="321"/>
      <c r="NYH199" s="376"/>
      <c r="NYI199" s="321"/>
      <c r="NYJ199" s="321"/>
      <c r="NYK199" s="321"/>
      <c r="NYL199" s="321"/>
      <c r="NYM199" s="376"/>
      <c r="NYN199" s="319"/>
      <c r="NYO199" s="319"/>
      <c r="NYP199" s="319"/>
      <c r="NYQ199" s="333"/>
      <c r="NYR199" s="376"/>
      <c r="NYS199" s="376"/>
      <c r="NYT199" s="376"/>
      <c r="NYU199" s="321"/>
      <c r="NYV199" s="321"/>
      <c r="NYW199" s="321"/>
      <c r="NYX199" s="376"/>
      <c r="NYY199" s="321"/>
      <c r="NYZ199" s="321"/>
      <c r="NZA199" s="321"/>
      <c r="NZB199" s="321"/>
      <c r="NZC199" s="376"/>
      <c r="NZD199" s="319"/>
      <c r="NZE199" s="319"/>
      <c r="NZF199" s="319"/>
      <c r="NZG199" s="333"/>
      <c r="NZH199" s="376"/>
      <c r="NZI199" s="376"/>
      <c r="NZJ199" s="376"/>
      <c r="NZK199" s="321"/>
      <c r="NZL199" s="321"/>
      <c r="NZM199" s="321"/>
      <c r="NZN199" s="376"/>
      <c r="NZO199" s="321"/>
      <c r="NZP199" s="321"/>
      <c r="NZQ199" s="321"/>
      <c r="NZR199" s="321"/>
      <c r="NZS199" s="376"/>
      <c r="NZT199" s="319"/>
      <c r="NZU199" s="319"/>
      <c r="NZV199" s="319"/>
      <c r="NZW199" s="333"/>
      <c r="NZX199" s="376"/>
      <c r="NZY199" s="376"/>
      <c r="NZZ199" s="376"/>
      <c r="OAA199" s="321"/>
      <c r="OAB199" s="321"/>
      <c r="OAC199" s="321"/>
      <c r="OAD199" s="376"/>
      <c r="OAE199" s="321"/>
      <c r="OAF199" s="321"/>
      <c r="OAG199" s="321"/>
      <c r="OAH199" s="321"/>
      <c r="OAI199" s="376"/>
      <c r="OAJ199" s="319"/>
      <c r="OAK199" s="319"/>
      <c r="OAL199" s="319"/>
      <c r="OAM199" s="333"/>
      <c r="OAN199" s="376"/>
      <c r="OAO199" s="376"/>
      <c r="OAP199" s="376"/>
      <c r="OAQ199" s="321"/>
      <c r="OAR199" s="321"/>
      <c r="OAS199" s="321"/>
      <c r="OAT199" s="376"/>
      <c r="OAU199" s="321"/>
      <c r="OAV199" s="321"/>
      <c r="OAW199" s="321"/>
      <c r="OAX199" s="321"/>
      <c r="OAY199" s="376"/>
      <c r="OAZ199" s="319"/>
      <c r="OBA199" s="319"/>
      <c r="OBB199" s="319"/>
      <c r="OBC199" s="333"/>
      <c r="OBD199" s="376"/>
      <c r="OBE199" s="376"/>
      <c r="OBF199" s="376"/>
      <c r="OBG199" s="321"/>
      <c r="OBH199" s="321"/>
      <c r="OBI199" s="321"/>
      <c r="OBJ199" s="376"/>
      <c r="OBK199" s="321"/>
      <c r="OBL199" s="321"/>
      <c r="OBM199" s="321"/>
      <c r="OBN199" s="321"/>
      <c r="OBO199" s="376"/>
      <c r="OBP199" s="319"/>
      <c r="OBQ199" s="319"/>
      <c r="OBR199" s="319"/>
      <c r="OBS199" s="333"/>
      <c r="OBT199" s="376"/>
      <c r="OBU199" s="376"/>
      <c r="OBV199" s="376"/>
      <c r="OBW199" s="321"/>
      <c r="OBX199" s="321"/>
      <c r="OBY199" s="321"/>
      <c r="OBZ199" s="376"/>
      <c r="OCA199" s="321"/>
      <c r="OCB199" s="321"/>
      <c r="OCC199" s="321"/>
      <c r="OCD199" s="321"/>
      <c r="OCE199" s="376"/>
      <c r="OCF199" s="319"/>
      <c r="OCG199" s="319"/>
      <c r="OCH199" s="319"/>
      <c r="OCI199" s="333"/>
      <c r="OCJ199" s="376"/>
      <c r="OCK199" s="376"/>
      <c r="OCL199" s="376"/>
      <c r="OCM199" s="321"/>
      <c r="OCN199" s="321"/>
      <c r="OCO199" s="321"/>
      <c r="OCP199" s="376"/>
      <c r="OCQ199" s="321"/>
      <c r="OCR199" s="321"/>
      <c r="OCS199" s="321"/>
      <c r="OCT199" s="321"/>
      <c r="OCU199" s="376"/>
      <c r="OCV199" s="319"/>
      <c r="OCW199" s="319"/>
      <c r="OCX199" s="319"/>
      <c r="OCY199" s="333"/>
      <c r="OCZ199" s="376"/>
      <c r="ODA199" s="376"/>
      <c r="ODB199" s="376"/>
      <c r="ODC199" s="321"/>
      <c r="ODD199" s="321"/>
      <c r="ODE199" s="321"/>
      <c r="ODF199" s="376"/>
      <c r="ODG199" s="321"/>
      <c r="ODH199" s="321"/>
      <c r="ODI199" s="321"/>
      <c r="ODJ199" s="321"/>
      <c r="ODK199" s="376"/>
      <c r="ODL199" s="319"/>
      <c r="ODM199" s="319"/>
      <c r="ODN199" s="319"/>
      <c r="ODO199" s="333"/>
      <c r="ODP199" s="376"/>
      <c r="ODQ199" s="376"/>
      <c r="ODR199" s="376"/>
      <c r="ODS199" s="321"/>
      <c r="ODT199" s="321"/>
      <c r="ODU199" s="321"/>
      <c r="ODV199" s="376"/>
      <c r="ODW199" s="321"/>
      <c r="ODX199" s="321"/>
      <c r="ODY199" s="321"/>
      <c r="ODZ199" s="321"/>
      <c r="OEA199" s="376"/>
      <c r="OEB199" s="319"/>
      <c r="OEC199" s="319"/>
      <c r="OED199" s="319"/>
      <c r="OEE199" s="333"/>
      <c r="OEF199" s="376"/>
      <c r="OEG199" s="376"/>
      <c r="OEH199" s="376"/>
      <c r="OEI199" s="321"/>
      <c r="OEJ199" s="321"/>
      <c r="OEK199" s="321"/>
      <c r="OEL199" s="376"/>
      <c r="OEM199" s="321"/>
      <c r="OEN199" s="321"/>
      <c r="OEO199" s="321"/>
      <c r="OEP199" s="321"/>
      <c r="OEQ199" s="376"/>
      <c r="OER199" s="319"/>
      <c r="OES199" s="319"/>
      <c r="OET199" s="319"/>
      <c r="OEU199" s="333"/>
      <c r="OEV199" s="376"/>
      <c r="OEW199" s="376"/>
      <c r="OEX199" s="376"/>
      <c r="OEY199" s="321"/>
      <c r="OEZ199" s="321"/>
      <c r="OFA199" s="321"/>
      <c r="OFB199" s="376"/>
      <c r="OFC199" s="321"/>
      <c r="OFD199" s="321"/>
      <c r="OFE199" s="321"/>
      <c r="OFF199" s="321"/>
      <c r="OFG199" s="376"/>
      <c r="OFH199" s="319"/>
      <c r="OFI199" s="319"/>
      <c r="OFJ199" s="319"/>
      <c r="OFK199" s="333"/>
      <c r="OFL199" s="376"/>
      <c r="OFM199" s="376"/>
      <c r="OFN199" s="376"/>
      <c r="OFO199" s="321"/>
      <c r="OFP199" s="321"/>
      <c r="OFQ199" s="321"/>
      <c r="OFR199" s="376"/>
      <c r="OFS199" s="321"/>
      <c r="OFT199" s="321"/>
      <c r="OFU199" s="321"/>
      <c r="OFV199" s="321"/>
      <c r="OFW199" s="376"/>
      <c r="OFX199" s="319"/>
      <c r="OFY199" s="319"/>
      <c r="OFZ199" s="319"/>
      <c r="OGA199" s="333"/>
      <c r="OGB199" s="376"/>
      <c r="OGC199" s="376"/>
      <c r="OGD199" s="376"/>
      <c r="OGE199" s="321"/>
      <c r="OGF199" s="321"/>
      <c r="OGG199" s="321"/>
      <c r="OGH199" s="376"/>
      <c r="OGI199" s="321"/>
      <c r="OGJ199" s="321"/>
      <c r="OGK199" s="321"/>
      <c r="OGL199" s="321"/>
      <c r="OGM199" s="376"/>
      <c r="OGN199" s="319"/>
      <c r="OGO199" s="319"/>
      <c r="OGP199" s="319"/>
      <c r="OGQ199" s="333"/>
      <c r="OGR199" s="376"/>
      <c r="OGS199" s="376"/>
      <c r="OGT199" s="376"/>
      <c r="OGU199" s="321"/>
      <c r="OGV199" s="321"/>
      <c r="OGW199" s="321"/>
      <c r="OGX199" s="376"/>
      <c r="OGY199" s="321"/>
      <c r="OGZ199" s="321"/>
      <c r="OHA199" s="321"/>
      <c r="OHB199" s="321"/>
      <c r="OHC199" s="376"/>
      <c r="OHD199" s="319"/>
      <c r="OHE199" s="319"/>
      <c r="OHF199" s="319"/>
      <c r="OHG199" s="333"/>
      <c r="OHH199" s="376"/>
      <c r="OHI199" s="376"/>
      <c r="OHJ199" s="376"/>
      <c r="OHK199" s="321"/>
      <c r="OHL199" s="321"/>
      <c r="OHM199" s="321"/>
      <c r="OHN199" s="376"/>
      <c r="OHO199" s="321"/>
      <c r="OHP199" s="321"/>
      <c r="OHQ199" s="321"/>
      <c r="OHR199" s="321"/>
      <c r="OHS199" s="376"/>
      <c r="OHT199" s="319"/>
      <c r="OHU199" s="319"/>
      <c r="OHV199" s="319"/>
      <c r="OHW199" s="333"/>
      <c r="OHX199" s="376"/>
      <c r="OHY199" s="376"/>
      <c r="OHZ199" s="376"/>
      <c r="OIA199" s="321"/>
      <c r="OIB199" s="321"/>
      <c r="OIC199" s="321"/>
      <c r="OID199" s="376"/>
      <c r="OIE199" s="321"/>
      <c r="OIF199" s="321"/>
      <c r="OIG199" s="321"/>
      <c r="OIH199" s="321"/>
      <c r="OII199" s="376"/>
      <c r="OIJ199" s="319"/>
      <c r="OIK199" s="319"/>
      <c r="OIL199" s="319"/>
      <c r="OIM199" s="333"/>
      <c r="OIN199" s="376"/>
      <c r="OIO199" s="376"/>
      <c r="OIP199" s="376"/>
      <c r="OIQ199" s="321"/>
      <c r="OIR199" s="321"/>
      <c r="OIS199" s="321"/>
      <c r="OIT199" s="376"/>
      <c r="OIU199" s="321"/>
      <c r="OIV199" s="321"/>
      <c r="OIW199" s="321"/>
      <c r="OIX199" s="321"/>
      <c r="OIY199" s="376"/>
      <c r="OIZ199" s="319"/>
      <c r="OJA199" s="319"/>
      <c r="OJB199" s="319"/>
      <c r="OJC199" s="333"/>
      <c r="OJD199" s="376"/>
      <c r="OJE199" s="376"/>
      <c r="OJF199" s="376"/>
      <c r="OJG199" s="321"/>
      <c r="OJH199" s="321"/>
      <c r="OJI199" s="321"/>
      <c r="OJJ199" s="376"/>
      <c r="OJK199" s="321"/>
      <c r="OJL199" s="321"/>
      <c r="OJM199" s="321"/>
      <c r="OJN199" s="321"/>
      <c r="OJO199" s="376"/>
      <c r="OJP199" s="319"/>
      <c r="OJQ199" s="319"/>
      <c r="OJR199" s="319"/>
      <c r="OJS199" s="333"/>
      <c r="OJT199" s="376"/>
      <c r="OJU199" s="376"/>
      <c r="OJV199" s="376"/>
      <c r="OJW199" s="321"/>
      <c r="OJX199" s="321"/>
      <c r="OJY199" s="321"/>
      <c r="OJZ199" s="376"/>
      <c r="OKA199" s="321"/>
      <c r="OKB199" s="321"/>
      <c r="OKC199" s="321"/>
      <c r="OKD199" s="321"/>
      <c r="OKE199" s="376"/>
      <c r="OKF199" s="319"/>
      <c r="OKG199" s="319"/>
      <c r="OKH199" s="319"/>
      <c r="OKI199" s="333"/>
      <c r="OKJ199" s="376"/>
      <c r="OKK199" s="376"/>
      <c r="OKL199" s="376"/>
      <c r="OKM199" s="321"/>
      <c r="OKN199" s="321"/>
      <c r="OKO199" s="321"/>
      <c r="OKP199" s="376"/>
      <c r="OKQ199" s="321"/>
      <c r="OKR199" s="321"/>
      <c r="OKS199" s="321"/>
      <c r="OKT199" s="321"/>
      <c r="OKU199" s="376"/>
      <c r="OKV199" s="319"/>
      <c r="OKW199" s="319"/>
      <c r="OKX199" s="319"/>
      <c r="OKY199" s="333"/>
      <c r="OKZ199" s="376"/>
      <c r="OLA199" s="376"/>
      <c r="OLB199" s="376"/>
      <c r="OLC199" s="321"/>
      <c r="OLD199" s="321"/>
      <c r="OLE199" s="321"/>
      <c r="OLF199" s="376"/>
      <c r="OLG199" s="321"/>
      <c r="OLH199" s="321"/>
      <c r="OLI199" s="321"/>
      <c r="OLJ199" s="321"/>
      <c r="OLK199" s="376"/>
      <c r="OLL199" s="319"/>
      <c r="OLM199" s="319"/>
      <c r="OLN199" s="319"/>
      <c r="OLO199" s="333"/>
      <c r="OLP199" s="376"/>
      <c r="OLQ199" s="376"/>
      <c r="OLR199" s="376"/>
      <c r="OLS199" s="321"/>
      <c r="OLT199" s="321"/>
      <c r="OLU199" s="321"/>
      <c r="OLV199" s="376"/>
      <c r="OLW199" s="321"/>
      <c r="OLX199" s="321"/>
      <c r="OLY199" s="321"/>
      <c r="OLZ199" s="321"/>
      <c r="OMA199" s="376"/>
      <c r="OMB199" s="319"/>
      <c r="OMC199" s="319"/>
      <c r="OMD199" s="319"/>
      <c r="OME199" s="333"/>
      <c r="OMF199" s="376"/>
      <c r="OMG199" s="376"/>
      <c r="OMH199" s="376"/>
      <c r="OMI199" s="321"/>
      <c r="OMJ199" s="321"/>
      <c r="OMK199" s="321"/>
      <c r="OML199" s="376"/>
      <c r="OMM199" s="321"/>
      <c r="OMN199" s="321"/>
      <c r="OMO199" s="321"/>
      <c r="OMP199" s="321"/>
      <c r="OMQ199" s="376"/>
      <c r="OMR199" s="319"/>
      <c r="OMS199" s="319"/>
      <c r="OMT199" s="319"/>
      <c r="OMU199" s="333"/>
      <c r="OMV199" s="376"/>
      <c r="OMW199" s="376"/>
      <c r="OMX199" s="376"/>
      <c r="OMY199" s="321"/>
      <c r="OMZ199" s="321"/>
      <c r="ONA199" s="321"/>
      <c r="ONB199" s="376"/>
      <c r="ONC199" s="321"/>
      <c r="OND199" s="321"/>
      <c r="ONE199" s="321"/>
      <c r="ONF199" s="321"/>
      <c r="ONG199" s="376"/>
      <c r="ONH199" s="319"/>
      <c r="ONI199" s="319"/>
      <c r="ONJ199" s="319"/>
      <c r="ONK199" s="333"/>
      <c r="ONL199" s="376"/>
      <c r="ONM199" s="376"/>
      <c r="ONN199" s="376"/>
      <c r="ONO199" s="321"/>
      <c r="ONP199" s="321"/>
      <c r="ONQ199" s="321"/>
      <c r="ONR199" s="376"/>
      <c r="ONS199" s="321"/>
      <c r="ONT199" s="321"/>
      <c r="ONU199" s="321"/>
      <c r="ONV199" s="321"/>
      <c r="ONW199" s="376"/>
      <c r="ONX199" s="319"/>
      <c r="ONY199" s="319"/>
      <c r="ONZ199" s="319"/>
      <c r="OOA199" s="333"/>
      <c r="OOB199" s="376"/>
      <c r="OOC199" s="376"/>
      <c r="OOD199" s="376"/>
      <c r="OOE199" s="321"/>
      <c r="OOF199" s="321"/>
      <c r="OOG199" s="321"/>
      <c r="OOH199" s="376"/>
      <c r="OOI199" s="321"/>
      <c r="OOJ199" s="321"/>
      <c r="OOK199" s="321"/>
      <c r="OOL199" s="321"/>
      <c r="OOM199" s="376"/>
      <c r="OON199" s="319"/>
      <c r="OOO199" s="319"/>
      <c r="OOP199" s="319"/>
      <c r="OOQ199" s="333"/>
      <c r="OOR199" s="376"/>
      <c r="OOS199" s="376"/>
      <c r="OOT199" s="376"/>
      <c r="OOU199" s="321"/>
      <c r="OOV199" s="321"/>
      <c r="OOW199" s="321"/>
      <c r="OOX199" s="376"/>
      <c r="OOY199" s="321"/>
      <c r="OOZ199" s="321"/>
      <c r="OPA199" s="321"/>
      <c r="OPB199" s="321"/>
      <c r="OPC199" s="376"/>
      <c r="OPD199" s="319"/>
      <c r="OPE199" s="319"/>
      <c r="OPF199" s="319"/>
      <c r="OPG199" s="333"/>
      <c r="OPH199" s="376"/>
      <c r="OPI199" s="376"/>
      <c r="OPJ199" s="376"/>
      <c r="OPK199" s="321"/>
      <c r="OPL199" s="321"/>
      <c r="OPM199" s="321"/>
      <c r="OPN199" s="376"/>
      <c r="OPO199" s="321"/>
      <c r="OPP199" s="321"/>
      <c r="OPQ199" s="321"/>
      <c r="OPR199" s="321"/>
      <c r="OPS199" s="376"/>
      <c r="OPT199" s="319"/>
      <c r="OPU199" s="319"/>
      <c r="OPV199" s="319"/>
      <c r="OPW199" s="333"/>
      <c r="OPX199" s="376"/>
      <c r="OPY199" s="376"/>
      <c r="OPZ199" s="376"/>
      <c r="OQA199" s="321"/>
      <c r="OQB199" s="321"/>
      <c r="OQC199" s="321"/>
      <c r="OQD199" s="376"/>
      <c r="OQE199" s="321"/>
      <c r="OQF199" s="321"/>
      <c r="OQG199" s="321"/>
      <c r="OQH199" s="321"/>
      <c r="OQI199" s="376"/>
      <c r="OQJ199" s="319"/>
      <c r="OQK199" s="319"/>
      <c r="OQL199" s="319"/>
      <c r="OQM199" s="333"/>
      <c r="OQN199" s="376"/>
      <c r="OQO199" s="376"/>
      <c r="OQP199" s="376"/>
      <c r="OQQ199" s="321"/>
      <c r="OQR199" s="321"/>
      <c r="OQS199" s="321"/>
      <c r="OQT199" s="376"/>
      <c r="OQU199" s="321"/>
      <c r="OQV199" s="321"/>
      <c r="OQW199" s="321"/>
      <c r="OQX199" s="321"/>
      <c r="OQY199" s="376"/>
      <c r="OQZ199" s="319"/>
      <c r="ORA199" s="319"/>
      <c r="ORB199" s="319"/>
      <c r="ORC199" s="333"/>
      <c r="ORD199" s="376"/>
      <c r="ORE199" s="376"/>
      <c r="ORF199" s="376"/>
      <c r="ORG199" s="321"/>
      <c r="ORH199" s="321"/>
      <c r="ORI199" s="321"/>
      <c r="ORJ199" s="376"/>
      <c r="ORK199" s="321"/>
      <c r="ORL199" s="321"/>
      <c r="ORM199" s="321"/>
      <c r="ORN199" s="321"/>
      <c r="ORO199" s="376"/>
      <c r="ORP199" s="319"/>
      <c r="ORQ199" s="319"/>
      <c r="ORR199" s="319"/>
      <c r="ORS199" s="333"/>
      <c r="ORT199" s="376"/>
      <c r="ORU199" s="376"/>
      <c r="ORV199" s="376"/>
      <c r="ORW199" s="321"/>
      <c r="ORX199" s="321"/>
      <c r="ORY199" s="321"/>
      <c r="ORZ199" s="376"/>
      <c r="OSA199" s="321"/>
      <c r="OSB199" s="321"/>
      <c r="OSC199" s="321"/>
      <c r="OSD199" s="321"/>
      <c r="OSE199" s="376"/>
      <c r="OSF199" s="319"/>
      <c r="OSG199" s="319"/>
      <c r="OSH199" s="319"/>
      <c r="OSI199" s="333"/>
      <c r="OSJ199" s="376"/>
      <c r="OSK199" s="376"/>
      <c r="OSL199" s="376"/>
      <c r="OSM199" s="321"/>
      <c r="OSN199" s="321"/>
      <c r="OSO199" s="321"/>
      <c r="OSP199" s="376"/>
      <c r="OSQ199" s="321"/>
      <c r="OSR199" s="321"/>
      <c r="OSS199" s="321"/>
      <c r="OST199" s="321"/>
      <c r="OSU199" s="376"/>
      <c r="OSV199" s="319"/>
      <c r="OSW199" s="319"/>
      <c r="OSX199" s="319"/>
      <c r="OSY199" s="333"/>
      <c r="OSZ199" s="376"/>
      <c r="OTA199" s="376"/>
      <c r="OTB199" s="376"/>
      <c r="OTC199" s="321"/>
      <c r="OTD199" s="321"/>
      <c r="OTE199" s="321"/>
      <c r="OTF199" s="376"/>
      <c r="OTG199" s="321"/>
      <c r="OTH199" s="321"/>
      <c r="OTI199" s="321"/>
      <c r="OTJ199" s="321"/>
      <c r="OTK199" s="376"/>
      <c r="OTL199" s="319"/>
      <c r="OTM199" s="319"/>
      <c r="OTN199" s="319"/>
      <c r="OTO199" s="333"/>
      <c r="OTP199" s="376"/>
      <c r="OTQ199" s="376"/>
      <c r="OTR199" s="376"/>
      <c r="OTS199" s="321"/>
      <c r="OTT199" s="321"/>
      <c r="OTU199" s="321"/>
      <c r="OTV199" s="376"/>
      <c r="OTW199" s="321"/>
      <c r="OTX199" s="321"/>
      <c r="OTY199" s="321"/>
      <c r="OTZ199" s="321"/>
      <c r="OUA199" s="376"/>
      <c r="OUB199" s="319"/>
      <c r="OUC199" s="319"/>
      <c r="OUD199" s="319"/>
      <c r="OUE199" s="333"/>
      <c r="OUF199" s="376"/>
      <c r="OUG199" s="376"/>
      <c r="OUH199" s="376"/>
      <c r="OUI199" s="321"/>
      <c r="OUJ199" s="321"/>
      <c r="OUK199" s="321"/>
      <c r="OUL199" s="376"/>
      <c r="OUM199" s="321"/>
      <c r="OUN199" s="321"/>
      <c r="OUO199" s="321"/>
      <c r="OUP199" s="321"/>
      <c r="OUQ199" s="376"/>
      <c r="OUR199" s="319"/>
      <c r="OUS199" s="319"/>
      <c r="OUT199" s="319"/>
      <c r="OUU199" s="333"/>
      <c r="OUV199" s="376"/>
      <c r="OUW199" s="376"/>
      <c r="OUX199" s="376"/>
      <c r="OUY199" s="321"/>
      <c r="OUZ199" s="321"/>
      <c r="OVA199" s="321"/>
      <c r="OVB199" s="376"/>
      <c r="OVC199" s="321"/>
      <c r="OVD199" s="321"/>
      <c r="OVE199" s="321"/>
      <c r="OVF199" s="321"/>
      <c r="OVG199" s="376"/>
      <c r="OVH199" s="319"/>
      <c r="OVI199" s="319"/>
      <c r="OVJ199" s="319"/>
      <c r="OVK199" s="333"/>
      <c r="OVL199" s="376"/>
      <c r="OVM199" s="376"/>
      <c r="OVN199" s="376"/>
      <c r="OVO199" s="321"/>
      <c r="OVP199" s="321"/>
      <c r="OVQ199" s="321"/>
      <c r="OVR199" s="376"/>
      <c r="OVS199" s="321"/>
      <c r="OVT199" s="321"/>
      <c r="OVU199" s="321"/>
      <c r="OVV199" s="321"/>
      <c r="OVW199" s="376"/>
      <c r="OVX199" s="319"/>
      <c r="OVY199" s="319"/>
      <c r="OVZ199" s="319"/>
      <c r="OWA199" s="333"/>
      <c r="OWB199" s="376"/>
      <c r="OWC199" s="376"/>
      <c r="OWD199" s="376"/>
      <c r="OWE199" s="321"/>
      <c r="OWF199" s="321"/>
      <c r="OWG199" s="321"/>
      <c r="OWH199" s="376"/>
      <c r="OWI199" s="321"/>
      <c r="OWJ199" s="321"/>
      <c r="OWK199" s="321"/>
      <c r="OWL199" s="321"/>
      <c r="OWM199" s="376"/>
      <c r="OWN199" s="319"/>
      <c r="OWO199" s="319"/>
      <c r="OWP199" s="319"/>
      <c r="OWQ199" s="333"/>
      <c r="OWR199" s="376"/>
      <c r="OWS199" s="376"/>
      <c r="OWT199" s="376"/>
      <c r="OWU199" s="321"/>
      <c r="OWV199" s="321"/>
      <c r="OWW199" s="321"/>
      <c r="OWX199" s="376"/>
      <c r="OWY199" s="321"/>
      <c r="OWZ199" s="321"/>
      <c r="OXA199" s="321"/>
      <c r="OXB199" s="321"/>
      <c r="OXC199" s="376"/>
      <c r="OXD199" s="319"/>
      <c r="OXE199" s="319"/>
      <c r="OXF199" s="319"/>
      <c r="OXG199" s="333"/>
      <c r="OXH199" s="376"/>
      <c r="OXI199" s="376"/>
      <c r="OXJ199" s="376"/>
      <c r="OXK199" s="321"/>
      <c r="OXL199" s="321"/>
      <c r="OXM199" s="321"/>
      <c r="OXN199" s="376"/>
      <c r="OXO199" s="321"/>
      <c r="OXP199" s="321"/>
      <c r="OXQ199" s="321"/>
      <c r="OXR199" s="321"/>
      <c r="OXS199" s="376"/>
      <c r="OXT199" s="319"/>
      <c r="OXU199" s="319"/>
      <c r="OXV199" s="319"/>
      <c r="OXW199" s="333"/>
      <c r="OXX199" s="376"/>
      <c r="OXY199" s="376"/>
      <c r="OXZ199" s="376"/>
      <c r="OYA199" s="321"/>
      <c r="OYB199" s="321"/>
      <c r="OYC199" s="321"/>
      <c r="OYD199" s="376"/>
      <c r="OYE199" s="321"/>
      <c r="OYF199" s="321"/>
      <c r="OYG199" s="321"/>
      <c r="OYH199" s="321"/>
      <c r="OYI199" s="376"/>
      <c r="OYJ199" s="319"/>
      <c r="OYK199" s="319"/>
      <c r="OYL199" s="319"/>
      <c r="OYM199" s="333"/>
      <c r="OYN199" s="376"/>
      <c r="OYO199" s="376"/>
      <c r="OYP199" s="376"/>
      <c r="OYQ199" s="321"/>
      <c r="OYR199" s="321"/>
      <c r="OYS199" s="321"/>
      <c r="OYT199" s="376"/>
      <c r="OYU199" s="321"/>
      <c r="OYV199" s="321"/>
      <c r="OYW199" s="321"/>
      <c r="OYX199" s="321"/>
      <c r="OYY199" s="376"/>
      <c r="OYZ199" s="319"/>
      <c r="OZA199" s="319"/>
      <c r="OZB199" s="319"/>
      <c r="OZC199" s="333"/>
      <c r="OZD199" s="376"/>
      <c r="OZE199" s="376"/>
      <c r="OZF199" s="376"/>
      <c r="OZG199" s="321"/>
      <c r="OZH199" s="321"/>
      <c r="OZI199" s="321"/>
      <c r="OZJ199" s="376"/>
      <c r="OZK199" s="321"/>
      <c r="OZL199" s="321"/>
      <c r="OZM199" s="321"/>
      <c r="OZN199" s="321"/>
      <c r="OZO199" s="376"/>
      <c r="OZP199" s="319"/>
      <c r="OZQ199" s="319"/>
      <c r="OZR199" s="319"/>
      <c r="OZS199" s="333"/>
      <c r="OZT199" s="376"/>
      <c r="OZU199" s="376"/>
      <c r="OZV199" s="376"/>
      <c r="OZW199" s="321"/>
      <c r="OZX199" s="321"/>
      <c r="OZY199" s="321"/>
      <c r="OZZ199" s="376"/>
      <c r="PAA199" s="321"/>
      <c r="PAB199" s="321"/>
      <c r="PAC199" s="321"/>
      <c r="PAD199" s="321"/>
      <c r="PAE199" s="376"/>
      <c r="PAF199" s="319"/>
      <c r="PAG199" s="319"/>
      <c r="PAH199" s="319"/>
      <c r="PAI199" s="333"/>
      <c r="PAJ199" s="376"/>
      <c r="PAK199" s="376"/>
      <c r="PAL199" s="376"/>
      <c r="PAM199" s="321"/>
      <c r="PAN199" s="321"/>
      <c r="PAO199" s="321"/>
      <c r="PAP199" s="376"/>
      <c r="PAQ199" s="321"/>
      <c r="PAR199" s="321"/>
      <c r="PAS199" s="321"/>
      <c r="PAT199" s="321"/>
      <c r="PAU199" s="376"/>
      <c r="PAV199" s="319"/>
      <c r="PAW199" s="319"/>
      <c r="PAX199" s="319"/>
      <c r="PAY199" s="333"/>
      <c r="PAZ199" s="376"/>
      <c r="PBA199" s="376"/>
      <c r="PBB199" s="376"/>
      <c r="PBC199" s="321"/>
      <c r="PBD199" s="321"/>
      <c r="PBE199" s="321"/>
      <c r="PBF199" s="376"/>
      <c r="PBG199" s="321"/>
      <c r="PBH199" s="321"/>
      <c r="PBI199" s="321"/>
      <c r="PBJ199" s="321"/>
      <c r="PBK199" s="376"/>
      <c r="PBL199" s="319"/>
      <c r="PBM199" s="319"/>
      <c r="PBN199" s="319"/>
      <c r="PBO199" s="333"/>
      <c r="PBP199" s="376"/>
      <c r="PBQ199" s="376"/>
      <c r="PBR199" s="376"/>
      <c r="PBS199" s="321"/>
      <c r="PBT199" s="321"/>
      <c r="PBU199" s="321"/>
      <c r="PBV199" s="376"/>
      <c r="PBW199" s="321"/>
      <c r="PBX199" s="321"/>
      <c r="PBY199" s="321"/>
      <c r="PBZ199" s="321"/>
      <c r="PCA199" s="376"/>
      <c r="PCB199" s="319"/>
      <c r="PCC199" s="319"/>
      <c r="PCD199" s="319"/>
      <c r="PCE199" s="333"/>
      <c r="PCF199" s="376"/>
      <c r="PCG199" s="376"/>
      <c r="PCH199" s="376"/>
      <c r="PCI199" s="321"/>
      <c r="PCJ199" s="321"/>
      <c r="PCK199" s="321"/>
      <c r="PCL199" s="376"/>
      <c r="PCM199" s="321"/>
      <c r="PCN199" s="321"/>
      <c r="PCO199" s="321"/>
      <c r="PCP199" s="321"/>
      <c r="PCQ199" s="376"/>
      <c r="PCR199" s="319"/>
      <c r="PCS199" s="319"/>
      <c r="PCT199" s="319"/>
      <c r="PCU199" s="333"/>
      <c r="PCV199" s="376"/>
      <c r="PCW199" s="376"/>
      <c r="PCX199" s="376"/>
      <c r="PCY199" s="321"/>
      <c r="PCZ199" s="321"/>
      <c r="PDA199" s="321"/>
      <c r="PDB199" s="376"/>
      <c r="PDC199" s="321"/>
      <c r="PDD199" s="321"/>
      <c r="PDE199" s="321"/>
      <c r="PDF199" s="321"/>
      <c r="PDG199" s="376"/>
      <c r="PDH199" s="319"/>
      <c r="PDI199" s="319"/>
      <c r="PDJ199" s="319"/>
      <c r="PDK199" s="333"/>
      <c r="PDL199" s="376"/>
      <c r="PDM199" s="376"/>
      <c r="PDN199" s="376"/>
      <c r="PDO199" s="321"/>
      <c r="PDP199" s="321"/>
      <c r="PDQ199" s="321"/>
      <c r="PDR199" s="376"/>
      <c r="PDS199" s="321"/>
      <c r="PDT199" s="321"/>
      <c r="PDU199" s="321"/>
      <c r="PDV199" s="321"/>
      <c r="PDW199" s="376"/>
      <c r="PDX199" s="319"/>
      <c r="PDY199" s="319"/>
      <c r="PDZ199" s="319"/>
      <c r="PEA199" s="333"/>
      <c r="PEB199" s="376"/>
      <c r="PEC199" s="376"/>
      <c r="PED199" s="376"/>
      <c r="PEE199" s="321"/>
      <c r="PEF199" s="321"/>
      <c r="PEG199" s="321"/>
      <c r="PEH199" s="376"/>
      <c r="PEI199" s="321"/>
      <c r="PEJ199" s="321"/>
      <c r="PEK199" s="321"/>
      <c r="PEL199" s="321"/>
      <c r="PEM199" s="376"/>
      <c r="PEN199" s="319"/>
      <c r="PEO199" s="319"/>
      <c r="PEP199" s="319"/>
      <c r="PEQ199" s="333"/>
      <c r="PER199" s="376"/>
      <c r="PES199" s="376"/>
      <c r="PET199" s="376"/>
      <c r="PEU199" s="321"/>
      <c r="PEV199" s="321"/>
      <c r="PEW199" s="321"/>
      <c r="PEX199" s="376"/>
      <c r="PEY199" s="321"/>
      <c r="PEZ199" s="321"/>
      <c r="PFA199" s="321"/>
      <c r="PFB199" s="321"/>
      <c r="PFC199" s="376"/>
      <c r="PFD199" s="319"/>
      <c r="PFE199" s="319"/>
      <c r="PFF199" s="319"/>
      <c r="PFG199" s="333"/>
      <c r="PFH199" s="376"/>
      <c r="PFI199" s="376"/>
      <c r="PFJ199" s="376"/>
      <c r="PFK199" s="321"/>
      <c r="PFL199" s="321"/>
      <c r="PFM199" s="321"/>
      <c r="PFN199" s="376"/>
      <c r="PFO199" s="321"/>
      <c r="PFP199" s="321"/>
      <c r="PFQ199" s="321"/>
      <c r="PFR199" s="321"/>
      <c r="PFS199" s="376"/>
      <c r="PFT199" s="319"/>
      <c r="PFU199" s="319"/>
      <c r="PFV199" s="319"/>
      <c r="PFW199" s="333"/>
      <c r="PFX199" s="376"/>
      <c r="PFY199" s="376"/>
      <c r="PFZ199" s="376"/>
      <c r="PGA199" s="321"/>
      <c r="PGB199" s="321"/>
      <c r="PGC199" s="321"/>
      <c r="PGD199" s="376"/>
      <c r="PGE199" s="321"/>
      <c r="PGF199" s="321"/>
      <c r="PGG199" s="321"/>
      <c r="PGH199" s="321"/>
      <c r="PGI199" s="376"/>
      <c r="PGJ199" s="319"/>
      <c r="PGK199" s="319"/>
      <c r="PGL199" s="319"/>
      <c r="PGM199" s="333"/>
      <c r="PGN199" s="376"/>
      <c r="PGO199" s="376"/>
      <c r="PGP199" s="376"/>
      <c r="PGQ199" s="321"/>
      <c r="PGR199" s="321"/>
      <c r="PGS199" s="321"/>
      <c r="PGT199" s="376"/>
      <c r="PGU199" s="321"/>
      <c r="PGV199" s="321"/>
      <c r="PGW199" s="321"/>
      <c r="PGX199" s="321"/>
      <c r="PGY199" s="376"/>
      <c r="PGZ199" s="319"/>
      <c r="PHA199" s="319"/>
      <c r="PHB199" s="319"/>
      <c r="PHC199" s="333"/>
      <c r="PHD199" s="376"/>
      <c r="PHE199" s="376"/>
      <c r="PHF199" s="376"/>
      <c r="PHG199" s="321"/>
      <c r="PHH199" s="321"/>
      <c r="PHI199" s="321"/>
      <c r="PHJ199" s="376"/>
      <c r="PHK199" s="321"/>
      <c r="PHL199" s="321"/>
      <c r="PHM199" s="321"/>
      <c r="PHN199" s="321"/>
      <c r="PHO199" s="376"/>
      <c r="PHP199" s="319"/>
      <c r="PHQ199" s="319"/>
      <c r="PHR199" s="319"/>
      <c r="PHS199" s="333"/>
      <c r="PHT199" s="376"/>
      <c r="PHU199" s="376"/>
      <c r="PHV199" s="376"/>
      <c r="PHW199" s="321"/>
      <c r="PHX199" s="321"/>
      <c r="PHY199" s="321"/>
      <c r="PHZ199" s="376"/>
      <c r="PIA199" s="321"/>
      <c r="PIB199" s="321"/>
      <c r="PIC199" s="321"/>
      <c r="PID199" s="321"/>
      <c r="PIE199" s="376"/>
      <c r="PIF199" s="319"/>
      <c r="PIG199" s="319"/>
      <c r="PIH199" s="319"/>
      <c r="PII199" s="333"/>
      <c r="PIJ199" s="376"/>
      <c r="PIK199" s="376"/>
      <c r="PIL199" s="376"/>
      <c r="PIM199" s="321"/>
      <c r="PIN199" s="321"/>
      <c r="PIO199" s="321"/>
      <c r="PIP199" s="376"/>
      <c r="PIQ199" s="321"/>
      <c r="PIR199" s="321"/>
      <c r="PIS199" s="321"/>
      <c r="PIT199" s="321"/>
      <c r="PIU199" s="376"/>
      <c r="PIV199" s="319"/>
      <c r="PIW199" s="319"/>
      <c r="PIX199" s="319"/>
      <c r="PIY199" s="333"/>
      <c r="PIZ199" s="376"/>
      <c r="PJA199" s="376"/>
      <c r="PJB199" s="376"/>
      <c r="PJC199" s="321"/>
      <c r="PJD199" s="321"/>
      <c r="PJE199" s="321"/>
      <c r="PJF199" s="376"/>
      <c r="PJG199" s="321"/>
      <c r="PJH199" s="321"/>
      <c r="PJI199" s="321"/>
      <c r="PJJ199" s="321"/>
      <c r="PJK199" s="376"/>
      <c r="PJL199" s="319"/>
      <c r="PJM199" s="319"/>
      <c r="PJN199" s="319"/>
      <c r="PJO199" s="333"/>
      <c r="PJP199" s="376"/>
      <c r="PJQ199" s="376"/>
      <c r="PJR199" s="376"/>
      <c r="PJS199" s="321"/>
      <c r="PJT199" s="321"/>
      <c r="PJU199" s="321"/>
      <c r="PJV199" s="376"/>
      <c r="PJW199" s="321"/>
      <c r="PJX199" s="321"/>
      <c r="PJY199" s="321"/>
      <c r="PJZ199" s="321"/>
      <c r="PKA199" s="376"/>
      <c r="PKB199" s="319"/>
      <c r="PKC199" s="319"/>
      <c r="PKD199" s="319"/>
      <c r="PKE199" s="333"/>
      <c r="PKF199" s="376"/>
      <c r="PKG199" s="376"/>
      <c r="PKH199" s="376"/>
      <c r="PKI199" s="321"/>
      <c r="PKJ199" s="321"/>
      <c r="PKK199" s="321"/>
      <c r="PKL199" s="376"/>
      <c r="PKM199" s="321"/>
      <c r="PKN199" s="321"/>
      <c r="PKO199" s="321"/>
      <c r="PKP199" s="321"/>
      <c r="PKQ199" s="376"/>
      <c r="PKR199" s="319"/>
      <c r="PKS199" s="319"/>
      <c r="PKT199" s="319"/>
      <c r="PKU199" s="333"/>
      <c r="PKV199" s="376"/>
      <c r="PKW199" s="376"/>
      <c r="PKX199" s="376"/>
      <c r="PKY199" s="321"/>
      <c r="PKZ199" s="321"/>
      <c r="PLA199" s="321"/>
      <c r="PLB199" s="376"/>
      <c r="PLC199" s="321"/>
      <c r="PLD199" s="321"/>
      <c r="PLE199" s="321"/>
      <c r="PLF199" s="321"/>
      <c r="PLG199" s="376"/>
      <c r="PLH199" s="319"/>
      <c r="PLI199" s="319"/>
      <c r="PLJ199" s="319"/>
      <c r="PLK199" s="333"/>
      <c r="PLL199" s="376"/>
      <c r="PLM199" s="376"/>
      <c r="PLN199" s="376"/>
      <c r="PLO199" s="321"/>
      <c r="PLP199" s="321"/>
      <c r="PLQ199" s="321"/>
      <c r="PLR199" s="376"/>
      <c r="PLS199" s="321"/>
      <c r="PLT199" s="321"/>
      <c r="PLU199" s="321"/>
      <c r="PLV199" s="321"/>
      <c r="PLW199" s="376"/>
      <c r="PLX199" s="319"/>
      <c r="PLY199" s="319"/>
      <c r="PLZ199" s="319"/>
      <c r="PMA199" s="333"/>
      <c r="PMB199" s="376"/>
      <c r="PMC199" s="376"/>
      <c r="PMD199" s="376"/>
      <c r="PME199" s="321"/>
      <c r="PMF199" s="321"/>
      <c r="PMG199" s="321"/>
      <c r="PMH199" s="376"/>
      <c r="PMI199" s="321"/>
      <c r="PMJ199" s="321"/>
      <c r="PMK199" s="321"/>
      <c r="PML199" s="321"/>
      <c r="PMM199" s="376"/>
      <c r="PMN199" s="319"/>
      <c r="PMO199" s="319"/>
      <c r="PMP199" s="319"/>
      <c r="PMQ199" s="333"/>
      <c r="PMR199" s="376"/>
      <c r="PMS199" s="376"/>
      <c r="PMT199" s="376"/>
      <c r="PMU199" s="321"/>
      <c r="PMV199" s="321"/>
      <c r="PMW199" s="321"/>
      <c r="PMX199" s="376"/>
      <c r="PMY199" s="321"/>
      <c r="PMZ199" s="321"/>
      <c r="PNA199" s="321"/>
      <c r="PNB199" s="321"/>
      <c r="PNC199" s="376"/>
      <c r="PND199" s="319"/>
      <c r="PNE199" s="319"/>
      <c r="PNF199" s="319"/>
      <c r="PNG199" s="333"/>
      <c r="PNH199" s="376"/>
      <c r="PNI199" s="376"/>
      <c r="PNJ199" s="376"/>
      <c r="PNK199" s="321"/>
      <c r="PNL199" s="321"/>
      <c r="PNM199" s="321"/>
      <c r="PNN199" s="376"/>
      <c r="PNO199" s="321"/>
      <c r="PNP199" s="321"/>
      <c r="PNQ199" s="321"/>
      <c r="PNR199" s="321"/>
      <c r="PNS199" s="376"/>
      <c r="PNT199" s="319"/>
      <c r="PNU199" s="319"/>
      <c r="PNV199" s="319"/>
      <c r="PNW199" s="333"/>
      <c r="PNX199" s="376"/>
      <c r="PNY199" s="376"/>
      <c r="PNZ199" s="376"/>
      <c r="POA199" s="321"/>
      <c r="POB199" s="321"/>
      <c r="POC199" s="321"/>
      <c r="POD199" s="376"/>
      <c r="POE199" s="321"/>
      <c r="POF199" s="321"/>
      <c r="POG199" s="321"/>
      <c r="POH199" s="321"/>
      <c r="POI199" s="376"/>
      <c r="POJ199" s="319"/>
      <c r="POK199" s="319"/>
      <c r="POL199" s="319"/>
      <c r="POM199" s="333"/>
      <c r="PON199" s="376"/>
      <c r="POO199" s="376"/>
      <c r="POP199" s="376"/>
      <c r="POQ199" s="321"/>
      <c r="POR199" s="321"/>
      <c r="POS199" s="321"/>
      <c r="POT199" s="376"/>
      <c r="POU199" s="321"/>
      <c r="POV199" s="321"/>
      <c r="POW199" s="321"/>
      <c r="POX199" s="321"/>
      <c r="POY199" s="376"/>
      <c r="POZ199" s="319"/>
      <c r="PPA199" s="319"/>
      <c r="PPB199" s="319"/>
      <c r="PPC199" s="333"/>
      <c r="PPD199" s="376"/>
      <c r="PPE199" s="376"/>
      <c r="PPF199" s="376"/>
      <c r="PPG199" s="321"/>
      <c r="PPH199" s="321"/>
      <c r="PPI199" s="321"/>
      <c r="PPJ199" s="376"/>
      <c r="PPK199" s="321"/>
      <c r="PPL199" s="321"/>
      <c r="PPM199" s="321"/>
      <c r="PPN199" s="321"/>
      <c r="PPO199" s="376"/>
      <c r="PPP199" s="319"/>
      <c r="PPQ199" s="319"/>
      <c r="PPR199" s="319"/>
      <c r="PPS199" s="333"/>
      <c r="PPT199" s="376"/>
      <c r="PPU199" s="376"/>
      <c r="PPV199" s="376"/>
      <c r="PPW199" s="321"/>
      <c r="PPX199" s="321"/>
      <c r="PPY199" s="321"/>
      <c r="PPZ199" s="376"/>
      <c r="PQA199" s="321"/>
      <c r="PQB199" s="321"/>
      <c r="PQC199" s="321"/>
      <c r="PQD199" s="321"/>
      <c r="PQE199" s="376"/>
      <c r="PQF199" s="319"/>
      <c r="PQG199" s="319"/>
      <c r="PQH199" s="319"/>
      <c r="PQI199" s="333"/>
      <c r="PQJ199" s="376"/>
      <c r="PQK199" s="376"/>
      <c r="PQL199" s="376"/>
      <c r="PQM199" s="321"/>
      <c r="PQN199" s="321"/>
      <c r="PQO199" s="321"/>
      <c r="PQP199" s="376"/>
      <c r="PQQ199" s="321"/>
      <c r="PQR199" s="321"/>
      <c r="PQS199" s="321"/>
      <c r="PQT199" s="321"/>
      <c r="PQU199" s="376"/>
      <c r="PQV199" s="319"/>
      <c r="PQW199" s="319"/>
      <c r="PQX199" s="319"/>
      <c r="PQY199" s="333"/>
      <c r="PQZ199" s="376"/>
      <c r="PRA199" s="376"/>
      <c r="PRB199" s="376"/>
      <c r="PRC199" s="321"/>
      <c r="PRD199" s="321"/>
      <c r="PRE199" s="321"/>
      <c r="PRF199" s="376"/>
      <c r="PRG199" s="321"/>
      <c r="PRH199" s="321"/>
      <c r="PRI199" s="321"/>
      <c r="PRJ199" s="321"/>
      <c r="PRK199" s="376"/>
      <c r="PRL199" s="319"/>
      <c r="PRM199" s="319"/>
      <c r="PRN199" s="319"/>
      <c r="PRO199" s="333"/>
      <c r="PRP199" s="376"/>
      <c r="PRQ199" s="376"/>
      <c r="PRR199" s="376"/>
      <c r="PRS199" s="321"/>
      <c r="PRT199" s="321"/>
      <c r="PRU199" s="321"/>
      <c r="PRV199" s="376"/>
      <c r="PRW199" s="321"/>
      <c r="PRX199" s="321"/>
      <c r="PRY199" s="321"/>
      <c r="PRZ199" s="321"/>
      <c r="PSA199" s="376"/>
      <c r="PSB199" s="319"/>
      <c r="PSC199" s="319"/>
      <c r="PSD199" s="319"/>
      <c r="PSE199" s="333"/>
      <c r="PSF199" s="376"/>
      <c r="PSG199" s="376"/>
      <c r="PSH199" s="376"/>
      <c r="PSI199" s="321"/>
      <c r="PSJ199" s="321"/>
      <c r="PSK199" s="321"/>
      <c r="PSL199" s="376"/>
      <c r="PSM199" s="321"/>
      <c r="PSN199" s="321"/>
      <c r="PSO199" s="321"/>
      <c r="PSP199" s="321"/>
      <c r="PSQ199" s="376"/>
      <c r="PSR199" s="319"/>
      <c r="PSS199" s="319"/>
      <c r="PST199" s="319"/>
      <c r="PSU199" s="333"/>
      <c r="PSV199" s="376"/>
      <c r="PSW199" s="376"/>
      <c r="PSX199" s="376"/>
      <c r="PSY199" s="321"/>
      <c r="PSZ199" s="321"/>
      <c r="PTA199" s="321"/>
      <c r="PTB199" s="376"/>
      <c r="PTC199" s="321"/>
      <c r="PTD199" s="321"/>
      <c r="PTE199" s="321"/>
      <c r="PTF199" s="321"/>
      <c r="PTG199" s="376"/>
      <c r="PTH199" s="319"/>
      <c r="PTI199" s="319"/>
      <c r="PTJ199" s="319"/>
      <c r="PTK199" s="333"/>
      <c r="PTL199" s="376"/>
      <c r="PTM199" s="376"/>
      <c r="PTN199" s="376"/>
      <c r="PTO199" s="321"/>
      <c r="PTP199" s="321"/>
      <c r="PTQ199" s="321"/>
      <c r="PTR199" s="376"/>
      <c r="PTS199" s="321"/>
      <c r="PTT199" s="321"/>
      <c r="PTU199" s="321"/>
      <c r="PTV199" s="321"/>
      <c r="PTW199" s="376"/>
      <c r="PTX199" s="319"/>
      <c r="PTY199" s="319"/>
      <c r="PTZ199" s="319"/>
      <c r="PUA199" s="333"/>
      <c r="PUB199" s="376"/>
      <c r="PUC199" s="376"/>
      <c r="PUD199" s="376"/>
      <c r="PUE199" s="321"/>
      <c r="PUF199" s="321"/>
      <c r="PUG199" s="321"/>
      <c r="PUH199" s="376"/>
      <c r="PUI199" s="321"/>
      <c r="PUJ199" s="321"/>
      <c r="PUK199" s="321"/>
      <c r="PUL199" s="321"/>
      <c r="PUM199" s="376"/>
      <c r="PUN199" s="319"/>
      <c r="PUO199" s="319"/>
      <c r="PUP199" s="319"/>
      <c r="PUQ199" s="333"/>
      <c r="PUR199" s="376"/>
      <c r="PUS199" s="376"/>
      <c r="PUT199" s="376"/>
      <c r="PUU199" s="321"/>
      <c r="PUV199" s="321"/>
      <c r="PUW199" s="321"/>
      <c r="PUX199" s="376"/>
      <c r="PUY199" s="321"/>
      <c r="PUZ199" s="321"/>
      <c r="PVA199" s="321"/>
      <c r="PVB199" s="321"/>
      <c r="PVC199" s="376"/>
      <c r="PVD199" s="319"/>
      <c r="PVE199" s="319"/>
      <c r="PVF199" s="319"/>
      <c r="PVG199" s="333"/>
      <c r="PVH199" s="376"/>
      <c r="PVI199" s="376"/>
      <c r="PVJ199" s="376"/>
      <c r="PVK199" s="321"/>
      <c r="PVL199" s="321"/>
      <c r="PVM199" s="321"/>
      <c r="PVN199" s="376"/>
      <c r="PVO199" s="321"/>
      <c r="PVP199" s="321"/>
      <c r="PVQ199" s="321"/>
      <c r="PVR199" s="321"/>
      <c r="PVS199" s="376"/>
      <c r="PVT199" s="319"/>
      <c r="PVU199" s="319"/>
      <c r="PVV199" s="319"/>
      <c r="PVW199" s="333"/>
      <c r="PVX199" s="376"/>
      <c r="PVY199" s="376"/>
      <c r="PVZ199" s="376"/>
      <c r="PWA199" s="321"/>
      <c r="PWB199" s="321"/>
      <c r="PWC199" s="321"/>
      <c r="PWD199" s="376"/>
      <c r="PWE199" s="321"/>
      <c r="PWF199" s="321"/>
      <c r="PWG199" s="321"/>
      <c r="PWH199" s="321"/>
      <c r="PWI199" s="376"/>
      <c r="PWJ199" s="319"/>
      <c r="PWK199" s="319"/>
      <c r="PWL199" s="319"/>
      <c r="PWM199" s="333"/>
      <c r="PWN199" s="376"/>
      <c r="PWO199" s="376"/>
      <c r="PWP199" s="376"/>
      <c r="PWQ199" s="321"/>
      <c r="PWR199" s="321"/>
      <c r="PWS199" s="321"/>
      <c r="PWT199" s="376"/>
      <c r="PWU199" s="321"/>
      <c r="PWV199" s="321"/>
      <c r="PWW199" s="321"/>
      <c r="PWX199" s="321"/>
      <c r="PWY199" s="376"/>
      <c r="PWZ199" s="319"/>
      <c r="PXA199" s="319"/>
      <c r="PXB199" s="319"/>
      <c r="PXC199" s="333"/>
      <c r="PXD199" s="376"/>
      <c r="PXE199" s="376"/>
      <c r="PXF199" s="376"/>
      <c r="PXG199" s="321"/>
      <c r="PXH199" s="321"/>
      <c r="PXI199" s="321"/>
      <c r="PXJ199" s="376"/>
      <c r="PXK199" s="321"/>
      <c r="PXL199" s="321"/>
      <c r="PXM199" s="321"/>
      <c r="PXN199" s="321"/>
      <c r="PXO199" s="376"/>
      <c r="PXP199" s="319"/>
      <c r="PXQ199" s="319"/>
      <c r="PXR199" s="319"/>
      <c r="PXS199" s="333"/>
      <c r="PXT199" s="376"/>
      <c r="PXU199" s="376"/>
      <c r="PXV199" s="376"/>
      <c r="PXW199" s="321"/>
      <c r="PXX199" s="321"/>
      <c r="PXY199" s="321"/>
      <c r="PXZ199" s="376"/>
      <c r="PYA199" s="321"/>
      <c r="PYB199" s="321"/>
      <c r="PYC199" s="321"/>
      <c r="PYD199" s="321"/>
      <c r="PYE199" s="376"/>
      <c r="PYF199" s="319"/>
      <c r="PYG199" s="319"/>
      <c r="PYH199" s="319"/>
      <c r="PYI199" s="333"/>
      <c r="PYJ199" s="376"/>
      <c r="PYK199" s="376"/>
      <c r="PYL199" s="376"/>
      <c r="PYM199" s="321"/>
      <c r="PYN199" s="321"/>
      <c r="PYO199" s="321"/>
      <c r="PYP199" s="376"/>
      <c r="PYQ199" s="321"/>
      <c r="PYR199" s="321"/>
      <c r="PYS199" s="321"/>
      <c r="PYT199" s="321"/>
      <c r="PYU199" s="376"/>
      <c r="PYV199" s="319"/>
      <c r="PYW199" s="319"/>
      <c r="PYX199" s="319"/>
      <c r="PYY199" s="333"/>
      <c r="PYZ199" s="376"/>
      <c r="PZA199" s="376"/>
      <c r="PZB199" s="376"/>
      <c r="PZC199" s="321"/>
      <c r="PZD199" s="321"/>
      <c r="PZE199" s="321"/>
      <c r="PZF199" s="376"/>
      <c r="PZG199" s="321"/>
      <c r="PZH199" s="321"/>
      <c r="PZI199" s="321"/>
      <c r="PZJ199" s="321"/>
      <c r="PZK199" s="376"/>
      <c r="PZL199" s="319"/>
      <c r="PZM199" s="319"/>
      <c r="PZN199" s="319"/>
      <c r="PZO199" s="333"/>
      <c r="PZP199" s="376"/>
      <c r="PZQ199" s="376"/>
      <c r="PZR199" s="376"/>
      <c r="PZS199" s="321"/>
      <c r="PZT199" s="321"/>
      <c r="PZU199" s="321"/>
      <c r="PZV199" s="376"/>
      <c r="PZW199" s="321"/>
      <c r="PZX199" s="321"/>
      <c r="PZY199" s="321"/>
      <c r="PZZ199" s="321"/>
      <c r="QAA199" s="376"/>
      <c r="QAB199" s="319"/>
      <c r="QAC199" s="319"/>
      <c r="QAD199" s="319"/>
      <c r="QAE199" s="333"/>
      <c r="QAF199" s="376"/>
      <c r="QAG199" s="376"/>
      <c r="QAH199" s="376"/>
      <c r="QAI199" s="321"/>
      <c r="QAJ199" s="321"/>
      <c r="QAK199" s="321"/>
      <c r="QAL199" s="376"/>
      <c r="QAM199" s="321"/>
      <c r="QAN199" s="321"/>
      <c r="QAO199" s="321"/>
      <c r="QAP199" s="321"/>
      <c r="QAQ199" s="376"/>
      <c r="QAR199" s="319"/>
      <c r="QAS199" s="319"/>
      <c r="QAT199" s="319"/>
      <c r="QAU199" s="333"/>
      <c r="QAV199" s="376"/>
      <c r="QAW199" s="376"/>
      <c r="QAX199" s="376"/>
      <c r="QAY199" s="321"/>
      <c r="QAZ199" s="321"/>
      <c r="QBA199" s="321"/>
      <c r="QBB199" s="376"/>
      <c r="QBC199" s="321"/>
      <c r="QBD199" s="321"/>
      <c r="QBE199" s="321"/>
      <c r="QBF199" s="321"/>
      <c r="QBG199" s="376"/>
      <c r="QBH199" s="319"/>
      <c r="QBI199" s="319"/>
      <c r="QBJ199" s="319"/>
      <c r="QBK199" s="333"/>
      <c r="QBL199" s="376"/>
      <c r="QBM199" s="376"/>
      <c r="QBN199" s="376"/>
      <c r="QBO199" s="321"/>
      <c r="QBP199" s="321"/>
      <c r="QBQ199" s="321"/>
      <c r="QBR199" s="376"/>
      <c r="QBS199" s="321"/>
      <c r="QBT199" s="321"/>
      <c r="QBU199" s="321"/>
      <c r="QBV199" s="321"/>
      <c r="QBW199" s="376"/>
      <c r="QBX199" s="319"/>
      <c r="QBY199" s="319"/>
      <c r="QBZ199" s="319"/>
      <c r="QCA199" s="333"/>
      <c r="QCB199" s="376"/>
      <c r="QCC199" s="376"/>
      <c r="QCD199" s="376"/>
      <c r="QCE199" s="321"/>
      <c r="QCF199" s="321"/>
      <c r="QCG199" s="321"/>
      <c r="QCH199" s="376"/>
      <c r="QCI199" s="321"/>
      <c r="QCJ199" s="321"/>
      <c r="QCK199" s="321"/>
      <c r="QCL199" s="321"/>
      <c r="QCM199" s="376"/>
      <c r="QCN199" s="319"/>
      <c r="QCO199" s="319"/>
      <c r="QCP199" s="319"/>
      <c r="QCQ199" s="333"/>
      <c r="QCR199" s="376"/>
      <c r="QCS199" s="376"/>
      <c r="QCT199" s="376"/>
      <c r="QCU199" s="321"/>
      <c r="QCV199" s="321"/>
      <c r="QCW199" s="321"/>
      <c r="QCX199" s="376"/>
      <c r="QCY199" s="321"/>
      <c r="QCZ199" s="321"/>
      <c r="QDA199" s="321"/>
      <c r="QDB199" s="321"/>
      <c r="QDC199" s="376"/>
      <c r="QDD199" s="319"/>
      <c r="QDE199" s="319"/>
      <c r="QDF199" s="319"/>
      <c r="QDG199" s="333"/>
      <c r="QDH199" s="376"/>
      <c r="QDI199" s="376"/>
      <c r="QDJ199" s="376"/>
      <c r="QDK199" s="321"/>
      <c r="QDL199" s="321"/>
      <c r="QDM199" s="321"/>
      <c r="QDN199" s="376"/>
      <c r="QDO199" s="321"/>
      <c r="QDP199" s="321"/>
      <c r="QDQ199" s="321"/>
      <c r="QDR199" s="321"/>
      <c r="QDS199" s="376"/>
      <c r="QDT199" s="319"/>
      <c r="QDU199" s="319"/>
      <c r="QDV199" s="319"/>
      <c r="QDW199" s="333"/>
      <c r="QDX199" s="376"/>
      <c r="QDY199" s="376"/>
      <c r="QDZ199" s="376"/>
      <c r="QEA199" s="321"/>
      <c r="QEB199" s="321"/>
      <c r="QEC199" s="321"/>
      <c r="QED199" s="376"/>
      <c r="QEE199" s="321"/>
      <c r="QEF199" s="321"/>
      <c r="QEG199" s="321"/>
      <c r="QEH199" s="321"/>
      <c r="QEI199" s="376"/>
      <c r="QEJ199" s="319"/>
      <c r="QEK199" s="319"/>
      <c r="QEL199" s="319"/>
      <c r="QEM199" s="333"/>
      <c r="QEN199" s="376"/>
      <c r="QEO199" s="376"/>
      <c r="QEP199" s="376"/>
      <c r="QEQ199" s="321"/>
      <c r="QER199" s="321"/>
      <c r="QES199" s="321"/>
      <c r="QET199" s="376"/>
      <c r="QEU199" s="321"/>
      <c r="QEV199" s="321"/>
      <c r="QEW199" s="321"/>
      <c r="QEX199" s="321"/>
      <c r="QEY199" s="376"/>
      <c r="QEZ199" s="319"/>
      <c r="QFA199" s="319"/>
      <c r="QFB199" s="319"/>
      <c r="QFC199" s="333"/>
      <c r="QFD199" s="376"/>
      <c r="QFE199" s="376"/>
      <c r="QFF199" s="376"/>
      <c r="QFG199" s="321"/>
      <c r="QFH199" s="321"/>
      <c r="QFI199" s="321"/>
      <c r="QFJ199" s="376"/>
      <c r="QFK199" s="321"/>
      <c r="QFL199" s="321"/>
      <c r="QFM199" s="321"/>
      <c r="QFN199" s="321"/>
      <c r="QFO199" s="376"/>
      <c r="QFP199" s="319"/>
      <c r="QFQ199" s="319"/>
      <c r="QFR199" s="319"/>
      <c r="QFS199" s="333"/>
      <c r="QFT199" s="376"/>
      <c r="QFU199" s="376"/>
      <c r="QFV199" s="376"/>
      <c r="QFW199" s="321"/>
      <c r="QFX199" s="321"/>
      <c r="QFY199" s="321"/>
      <c r="QFZ199" s="376"/>
      <c r="QGA199" s="321"/>
      <c r="QGB199" s="321"/>
      <c r="QGC199" s="321"/>
      <c r="QGD199" s="321"/>
      <c r="QGE199" s="376"/>
      <c r="QGF199" s="319"/>
      <c r="QGG199" s="319"/>
      <c r="QGH199" s="319"/>
      <c r="QGI199" s="333"/>
      <c r="QGJ199" s="376"/>
      <c r="QGK199" s="376"/>
      <c r="QGL199" s="376"/>
      <c r="QGM199" s="321"/>
      <c r="QGN199" s="321"/>
      <c r="QGO199" s="321"/>
      <c r="QGP199" s="376"/>
      <c r="QGQ199" s="321"/>
      <c r="QGR199" s="321"/>
      <c r="QGS199" s="321"/>
      <c r="QGT199" s="321"/>
      <c r="QGU199" s="376"/>
      <c r="QGV199" s="319"/>
      <c r="QGW199" s="319"/>
      <c r="QGX199" s="319"/>
      <c r="QGY199" s="333"/>
      <c r="QGZ199" s="376"/>
      <c r="QHA199" s="376"/>
      <c r="QHB199" s="376"/>
      <c r="QHC199" s="321"/>
      <c r="QHD199" s="321"/>
      <c r="QHE199" s="321"/>
      <c r="QHF199" s="376"/>
      <c r="QHG199" s="321"/>
      <c r="QHH199" s="321"/>
      <c r="QHI199" s="321"/>
      <c r="QHJ199" s="321"/>
      <c r="QHK199" s="376"/>
      <c r="QHL199" s="319"/>
      <c r="QHM199" s="319"/>
      <c r="QHN199" s="319"/>
      <c r="QHO199" s="333"/>
      <c r="QHP199" s="376"/>
      <c r="QHQ199" s="376"/>
      <c r="QHR199" s="376"/>
      <c r="QHS199" s="321"/>
      <c r="QHT199" s="321"/>
      <c r="QHU199" s="321"/>
      <c r="QHV199" s="376"/>
      <c r="QHW199" s="321"/>
      <c r="QHX199" s="321"/>
      <c r="QHY199" s="321"/>
      <c r="QHZ199" s="321"/>
      <c r="QIA199" s="376"/>
      <c r="QIB199" s="319"/>
      <c r="QIC199" s="319"/>
      <c r="QID199" s="319"/>
      <c r="QIE199" s="333"/>
      <c r="QIF199" s="376"/>
      <c r="QIG199" s="376"/>
      <c r="QIH199" s="376"/>
      <c r="QII199" s="321"/>
      <c r="QIJ199" s="321"/>
      <c r="QIK199" s="321"/>
      <c r="QIL199" s="376"/>
      <c r="QIM199" s="321"/>
      <c r="QIN199" s="321"/>
      <c r="QIO199" s="321"/>
      <c r="QIP199" s="321"/>
      <c r="QIQ199" s="376"/>
      <c r="QIR199" s="319"/>
      <c r="QIS199" s="319"/>
      <c r="QIT199" s="319"/>
      <c r="QIU199" s="333"/>
      <c r="QIV199" s="376"/>
      <c r="QIW199" s="376"/>
      <c r="QIX199" s="376"/>
      <c r="QIY199" s="321"/>
      <c r="QIZ199" s="321"/>
      <c r="QJA199" s="321"/>
      <c r="QJB199" s="376"/>
      <c r="QJC199" s="321"/>
      <c r="QJD199" s="321"/>
      <c r="QJE199" s="321"/>
      <c r="QJF199" s="321"/>
      <c r="QJG199" s="376"/>
      <c r="QJH199" s="319"/>
      <c r="QJI199" s="319"/>
      <c r="QJJ199" s="319"/>
      <c r="QJK199" s="333"/>
      <c r="QJL199" s="376"/>
      <c r="QJM199" s="376"/>
      <c r="QJN199" s="376"/>
      <c r="QJO199" s="321"/>
      <c r="QJP199" s="321"/>
      <c r="QJQ199" s="321"/>
      <c r="QJR199" s="376"/>
      <c r="QJS199" s="321"/>
      <c r="QJT199" s="321"/>
      <c r="QJU199" s="321"/>
      <c r="QJV199" s="321"/>
      <c r="QJW199" s="376"/>
      <c r="QJX199" s="319"/>
      <c r="QJY199" s="319"/>
      <c r="QJZ199" s="319"/>
      <c r="QKA199" s="333"/>
      <c r="QKB199" s="376"/>
      <c r="QKC199" s="376"/>
      <c r="QKD199" s="376"/>
      <c r="QKE199" s="321"/>
      <c r="QKF199" s="321"/>
      <c r="QKG199" s="321"/>
      <c r="QKH199" s="376"/>
      <c r="QKI199" s="321"/>
      <c r="QKJ199" s="321"/>
      <c r="QKK199" s="321"/>
      <c r="QKL199" s="321"/>
      <c r="QKM199" s="376"/>
      <c r="QKN199" s="319"/>
      <c r="QKO199" s="319"/>
      <c r="QKP199" s="319"/>
      <c r="QKQ199" s="333"/>
      <c r="QKR199" s="376"/>
      <c r="QKS199" s="376"/>
      <c r="QKT199" s="376"/>
      <c r="QKU199" s="321"/>
      <c r="QKV199" s="321"/>
      <c r="QKW199" s="321"/>
      <c r="QKX199" s="376"/>
      <c r="QKY199" s="321"/>
      <c r="QKZ199" s="321"/>
      <c r="QLA199" s="321"/>
      <c r="QLB199" s="321"/>
      <c r="QLC199" s="376"/>
      <c r="QLD199" s="319"/>
      <c r="QLE199" s="319"/>
      <c r="QLF199" s="319"/>
      <c r="QLG199" s="333"/>
      <c r="QLH199" s="376"/>
      <c r="QLI199" s="376"/>
      <c r="QLJ199" s="376"/>
      <c r="QLK199" s="321"/>
      <c r="QLL199" s="321"/>
      <c r="QLM199" s="321"/>
      <c r="QLN199" s="376"/>
      <c r="QLO199" s="321"/>
      <c r="QLP199" s="321"/>
      <c r="QLQ199" s="321"/>
      <c r="QLR199" s="321"/>
      <c r="QLS199" s="376"/>
      <c r="QLT199" s="319"/>
      <c r="QLU199" s="319"/>
      <c r="QLV199" s="319"/>
      <c r="QLW199" s="333"/>
      <c r="QLX199" s="376"/>
      <c r="QLY199" s="376"/>
      <c r="QLZ199" s="376"/>
      <c r="QMA199" s="321"/>
      <c r="QMB199" s="321"/>
      <c r="QMC199" s="321"/>
      <c r="QMD199" s="376"/>
      <c r="QME199" s="321"/>
      <c r="QMF199" s="321"/>
      <c r="QMG199" s="321"/>
      <c r="QMH199" s="321"/>
      <c r="QMI199" s="376"/>
      <c r="QMJ199" s="319"/>
      <c r="QMK199" s="319"/>
      <c r="QML199" s="319"/>
      <c r="QMM199" s="333"/>
      <c r="QMN199" s="376"/>
      <c r="QMO199" s="376"/>
      <c r="QMP199" s="376"/>
      <c r="QMQ199" s="321"/>
      <c r="QMR199" s="321"/>
      <c r="QMS199" s="321"/>
      <c r="QMT199" s="376"/>
      <c r="QMU199" s="321"/>
      <c r="QMV199" s="321"/>
      <c r="QMW199" s="321"/>
      <c r="QMX199" s="321"/>
      <c r="QMY199" s="376"/>
      <c r="QMZ199" s="319"/>
      <c r="QNA199" s="319"/>
      <c r="QNB199" s="319"/>
      <c r="QNC199" s="333"/>
      <c r="QND199" s="376"/>
      <c r="QNE199" s="376"/>
      <c r="QNF199" s="376"/>
      <c r="QNG199" s="321"/>
      <c r="QNH199" s="321"/>
      <c r="QNI199" s="321"/>
      <c r="QNJ199" s="376"/>
      <c r="QNK199" s="321"/>
      <c r="QNL199" s="321"/>
      <c r="QNM199" s="321"/>
      <c r="QNN199" s="321"/>
      <c r="QNO199" s="376"/>
      <c r="QNP199" s="319"/>
      <c r="QNQ199" s="319"/>
      <c r="QNR199" s="319"/>
      <c r="QNS199" s="333"/>
      <c r="QNT199" s="376"/>
      <c r="QNU199" s="376"/>
      <c r="QNV199" s="376"/>
      <c r="QNW199" s="321"/>
      <c r="QNX199" s="321"/>
      <c r="QNY199" s="321"/>
      <c r="QNZ199" s="376"/>
      <c r="QOA199" s="321"/>
      <c r="QOB199" s="321"/>
      <c r="QOC199" s="321"/>
      <c r="QOD199" s="321"/>
      <c r="QOE199" s="376"/>
      <c r="QOF199" s="319"/>
      <c r="QOG199" s="319"/>
      <c r="QOH199" s="319"/>
      <c r="QOI199" s="333"/>
      <c r="QOJ199" s="376"/>
      <c r="QOK199" s="376"/>
      <c r="QOL199" s="376"/>
      <c r="QOM199" s="321"/>
      <c r="QON199" s="321"/>
      <c r="QOO199" s="321"/>
      <c r="QOP199" s="376"/>
      <c r="QOQ199" s="321"/>
      <c r="QOR199" s="321"/>
      <c r="QOS199" s="321"/>
      <c r="QOT199" s="321"/>
      <c r="QOU199" s="376"/>
      <c r="QOV199" s="319"/>
      <c r="QOW199" s="319"/>
      <c r="QOX199" s="319"/>
      <c r="QOY199" s="333"/>
      <c r="QOZ199" s="376"/>
      <c r="QPA199" s="376"/>
      <c r="QPB199" s="376"/>
      <c r="QPC199" s="321"/>
      <c r="QPD199" s="321"/>
      <c r="QPE199" s="321"/>
      <c r="QPF199" s="376"/>
      <c r="QPG199" s="321"/>
      <c r="QPH199" s="321"/>
      <c r="QPI199" s="321"/>
      <c r="QPJ199" s="321"/>
      <c r="QPK199" s="376"/>
      <c r="QPL199" s="319"/>
      <c r="QPM199" s="319"/>
      <c r="QPN199" s="319"/>
      <c r="QPO199" s="333"/>
      <c r="QPP199" s="376"/>
      <c r="QPQ199" s="376"/>
      <c r="QPR199" s="376"/>
      <c r="QPS199" s="321"/>
      <c r="QPT199" s="321"/>
      <c r="QPU199" s="321"/>
      <c r="QPV199" s="376"/>
      <c r="QPW199" s="321"/>
      <c r="QPX199" s="321"/>
      <c r="QPY199" s="321"/>
      <c r="QPZ199" s="321"/>
      <c r="QQA199" s="376"/>
      <c r="QQB199" s="319"/>
      <c r="QQC199" s="319"/>
      <c r="QQD199" s="319"/>
      <c r="QQE199" s="333"/>
      <c r="QQF199" s="376"/>
      <c r="QQG199" s="376"/>
      <c r="QQH199" s="376"/>
      <c r="QQI199" s="321"/>
      <c r="QQJ199" s="321"/>
      <c r="QQK199" s="321"/>
      <c r="QQL199" s="376"/>
      <c r="QQM199" s="321"/>
      <c r="QQN199" s="321"/>
      <c r="QQO199" s="321"/>
      <c r="QQP199" s="321"/>
      <c r="QQQ199" s="376"/>
      <c r="QQR199" s="319"/>
      <c r="QQS199" s="319"/>
      <c r="QQT199" s="319"/>
      <c r="QQU199" s="333"/>
      <c r="QQV199" s="376"/>
      <c r="QQW199" s="376"/>
      <c r="QQX199" s="376"/>
      <c r="QQY199" s="321"/>
      <c r="QQZ199" s="321"/>
      <c r="QRA199" s="321"/>
      <c r="QRB199" s="376"/>
      <c r="QRC199" s="321"/>
      <c r="QRD199" s="321"/>
      <c r="QRE199" s="321"/>
      <c r="QRF199" s="321"/>
      <c r="QRG199" s="376"/>
      <c r="QRH199" s="319"/>
      <c r="QRI199" s="319"/>
      <c r="QRJ199" s="319"/>
      <c r="QRK199" s="333"/>
      <c r="QRL199" s="376"/>
      <c r="QRM199" s="376"/>
      <c r="QRN199" s="376"/>
      <c r="QRO199" s="321"/>
      <c r="QRP199" s="321"/>
      <c r="QRQ199" s="321"/>
      <c r="QRR199" s="376"/>
      <c r="QRS199" s="321"/>
      <c r="QRT199" s="321"/>
      <c r="QRU199" s="321"/>
      <c r="QRV199" s="321"/>
      <c r="QRW199" s="376"/>
      <c r="QRX199" s="319"/>
      <c r="QRY199" s="319"/>
      <c r="QRZ199" s="319"/>
      <c r="QSA199" s="333"/>
      <c r="QSB199" s="376"/>
      <c r="QSC199" s="376"/>
      <c r="QSD199" s="376"/>
      <c r="QSE199" s="321"/>
      <c r="QSF199" s="321"/>
      <c r="QSG199" s="321"/>
      <c r="QSH199" s="376"/>
      <c r="QSI199" s="321"/>
      <c r="QSJ199" s="321"/>
      <c r="QSK199" s="321"/>
      <c r="QSL199" s="321"/>
      <c r="QSM199" s="376"/>
      <c r="QSN199" s="319"/>
      <c r="QSO199" s="319"/>
      <c r="QSP199" s="319"/>
      <c r="QSQ199" s="333"/>
      <c r="QSR199" s="376"/>
      <c r="QSS199" s="376"/>
      <c r="QST199" s="376"/>
      <c r="QSU199" s="321"/>
      <c r="QSV199" s="321"/>
      <c r="QSW199" s="321"/>
      <c r="QSX199" s="376"/>
      <c r="QSY199" s="321"/>
      <c r="QSZ199" s="321"/>
      <c r="QTA199" s="321"/>
      <c r="QTB199" s="321"/>
      <c r="QTC199" s="376"/>
      <c r="QTD199" s="319"/>
      <c r="QTE199" s="319"/>
      <c r="QTF199" s="319"/>
      <c r="QTG199" s="333"/>
      <c r="QTH199" s="376"/>
      <c r="QTI199" s="376"/>
      <c r="QTJ199" s="376"/>
      <c r="QTK199" s="321"/>
      <c r="QTL199" s="321"/>
      <c r="QTM199" s="321"/>
      <c r="QTN199" s="376"/>
      <c r="QTO199" s="321"/>
      <c r="QTP199" s="321"/>
      <c r="QTQ199" s="321"/>
      <c r="QTR199" s="321"/>
      <c r="QTS199" s="376"/>
      <c r="QTT199" s="319"/>
      <c r="QTU199" s="319"/>
      <c r="QTV199" s="319"/>
      <c r="QTW199" s="333"/>
      <c r="QTX199" s="376"/>
      <c r="QTY199" s="376"/>
      <c r="QTZ199" s="376"/>
      <c r="QUA199" s="321"/>
      <c r="QUB199" s="321"/>
      <c r="QUC199" s="321"/>
      <c r="QUD199" s="376"/>
      <c r="QUE199" s="321"/>
      <c r="QUF199" s="321"/>
      <c r="QUG199" s="321"/>
      <c r="QUH199" s="321"/>
      <c r="QUI199" s="376"/>
      <c r="QUJ199" s="319"/>
      <c r="QUK199" s="319"/>
      <c r="QUL199" s="319"/>
      <c r="QUM199" s="333"/>
      <c r="QUN199" s="376"/>
      <c r="QUO199" s="376"/>
      <c r="QUP199" s="376"/>
      <c r="QUQ199" s="321"/>
      <c r="QUR199" s="321"/>
      <c r="QUS199" s="321"/>
      <c r="QUT199" s="376"/>
      <c r="QUU199" s="321"/>
      <c r="QUV199" s="321"/>
      <c r="QUW199" s="321"/>
      <c r="QUX199" s="321"/>
      <c r="QUY199" s="376"/>
      <c r="QUZ199" s="319"/>
      <c r="QVA199" s="319"/>
      <c r="QVB199" s="319"/>
      <c r="QVC199" s="333"/>
      <c r="QVD199" s="376"/>
      <c r="QVE199" s="376"/>
      <c r="QVF199" s="376"/>
      <c r="QVG199" s="321"/>
      <c r="QVH199" s="321"/>
      <c r="QVI199" s="321"/>
      <c r="QVJ199" s="376"/>
      <c r="QVK199" s="321"/>
      <c r="QVL199" s="321"/>
      <c r="QVM199" s="321"/>
      <c r="QVN199" s="321"/>
      <c r="QVO199" s="376"/>
      <c r="QVP199" s="319"/>
      <c r="QVQ199" s="319"/>
      <c r="QVR199" s="319"/>
      <c r="QVS199" s="333"/>
      <c r="QVT199" s="376"/>
      <c r="QVU199" s="376"/>
      <c r="QVV199" s="376"/>
      <c r="QVW199" s="321"/>
      <c r="QVX199" s="321"/>
      <c r="QVY199" s="321"/>
      <c r="QVZ199" s="376"/>
      <c r="QWA199" s="321"/>
      <c r="QWB199" s="321"/>
      <c r="QWC199" s="321"/>
      <c r="QWD199" s="321"/>
      <c r="QWE199" s="376"/>
      <c r="QWF199" s="319"/>
      <c r="QWG199" s="319"/>
      <c r="QWH199" s="319"/>
      <c r="QWI199" s="333"/>
      <c r="QWJ199" s="376"/>
      <c r="QWK199" s="376"/>
      <c r="QWL199" s="376"/>
      <c r="QWM199" s="321"/>
      <c r="QWN199" s="321"/>
      <c r="QWO199" s="321"/>
      <c r="QWP199" s="376"/>
      <c r="QWQ199" s="321"/>
      <c r="QWR199" s="321"/>
      <c r="QWS199" s="321"/>
      <c r="QWT199" s="321"/>
      <c r="QWU199" s="376"/>
      <c r="QWV199" s="319"/>
      <c r="QWW199" s="319"/>
      <c r="QWX199" s="319"/>
      <c r="QWY199" s="333"/>
      <c r="QWZ199" s="376"/>
      <c r="QXA199" s="376"/>
      <c r="QXB199" s="376"/>
      <c r="QXC199" s="321"/>
      <c r="QXD199" s="321"/>
      <c r="QXE199" s="321"/>
      <c r="QXF199" s="376"/>
      <c r="QXG199" s="321"/>
      <c r="QXH199" s="321"/>
      <c r="QXI199" s="321"/>
      <c r="QXJ199" s="321"/>
      <c r="QXK199" s="376"/>
      <c r="QXL199" s="319"/>
      <c r="QXM199" s="319"/>
      <c r="QXN199" s="319"/>
      <c r="QXO199" s="333"/>
      <c r="QXP199" s="376"/>
      <c r="QXQ199" s="376"/>
      <c r="QXR199" s="376"/>
      <c r="QXS199" s="321"/>
      <c r="QXT199" s="321"/>
      <c r="QXU199" s="321"/>
      <c r="QXV199" s="376"/>
      <c r="QXW199" s="321"/>
      <c r="QXX199" s="321"/>
      <c r="QXY199" s="321"/>
      <c r="QXZ199" s="321"/>
      <c r="QYA199" s="376"/>
      <c r="QYB199" s="319"/>
      <c r="QYC199" s="319"/>
      <c r="QYD199" s="319"/>
      <c r="QYE199" s="333"/>
      <c r="QYF199" s="376"/>
      <c r="QYG199" s="376"/>
      <c r="QYH199" s="376"/>
      <c r="QYI199" s="321"/>
      <c r="QYJ199" s="321"/>
      <c r="QYK199" s="321"/>
      <c r="QYL199" s="376"/>
      <c r="QYM199" s="321"/>
      <c r="QYN199" s="321"/>
      <c r="QYO199" s="321"/>
      <c r="QYP199" s="321"/>
      <c r="QYQ199" s="376"/>
      <c r="QYR199" s="319"/>
      <c r="QYS199" s="319"/>
      <c r="QYT199" s="319"/>
      <c r="QYU199" s="333"/>
      <c r="QYV199" s="376"/>
      <c r="QYW199" s="376"/>
      <c r="QYX199" s="376"/>
      <c r="QYY199" s="321"/>
      <c r="QYZ199" s="321"/>
      <c r="QZA199" s="321"/>
      <c r="QZB199" s="376"/>
      <c r="QZC199" s="321"/>
      <c r="QZD199" s="321"/>
      <c r="QZE199" s="321"/>
      <c r="QZF199" s="321"/>
      <c r="QZG199" s="376"/>
      <c r="QZH199" s="319"/>
      <c r="QZI199" s="319"/>
      <c r="QZJ199" s="319"/>
      <c r="QZK199" s="333"/>
      <c r="QZL199" s="376"/>
      <c r="QZM199" s="376"/>
      <c r="QZN199" s="376"/>
      <c r="QZO199" s="321"/>
      <c r="QZP199" s="321"/>
      <c r="QZQ199" s="321"/>
      <c r="QZR199" s="376"/>
      <c r="QZS199" s="321"/>
      <c r="QZT199" s="321"/>
      <c r="QZU199" s="321"/>
      <c r="QZV199" s="321"/>
      <c r="QZW199" s="376"/>
      <c r="QZX199" s="319"/>
      <c r="QZY199" s="319"/>
      <c r="QZZ199" s="319"/>
      <c r="RAA199" s="333"/>
      <c r="RAB199" s="376"/>
      <c r="RAC199" s="376"/>
      <c r="RAD199" s="376"/>
      <c r="RAE199" s="321"/>
      <c r="RAF199" s="321"/>
      <c r="RAG199" s="321"/>
      <c r="RAH199" s="376"/>
      <c r="RAI199" s="321"/>
      <c r="RAJ199" s="321"/>
      <c r="RAK199" s="321"/>
      <c r="RAL199" s="321"/>
      <c r="RAM199" s="376"/>
      <c r="RAN199" s="319"/>
      <c r="RAO199" s="319"/>
      <c r="RAP199" s="319"/>
      <c r="RAQ199" s="333"/>
      <c r="RAR199" s="376"/>
      <c r="RAS199" s="376"/>
      <c r="RAT199" s="376"/>
      <c r="RAU199" s="321"/>
      <c r="RAV199" s="321"/>
      <c r="RAW199" s="321"/>
      <c r="RAX199" s="376"/>
      <c r="RAY199" s="321"/>
      <c r="RAZ199" s="321"/>
      <c r="RBA199" s="321"/>
      <c r="RBB199" s="321"/>
      <c r="RBC199" s="376"/>
      <c r="RBD199" s="319"/>
      <c r="RBE199" s="319"/>
      <c r="RBF199" s="319"/>
      <c r="RBG199" s="333"/>
      <c r="RBH199" s="376"/>
      <c r="RBI199" s="376"/>
      <c r="RBJ199" s="376"/>
      <c r="RBK199" s="321"/>
      <c r="RBL199" s="321"/>
      <c r="RBM199" s="321"/>
      <c r="RBN199" s="376"/>
      <c r="RBO199" s="321"/>
      <c r="RBP199" s="321"/>
      <c r="RBQ199" s="321"/>
      <c r="RBR199" s="321"/>
      <c r="RBS199" s="376"/>
      <c r="RBT199" s="319"/>
      <c r="RBU199" s="319"/>
      <c r="RBV199" s="319"/>
      <c r="RBW199" s="333"/>
      <c r="RBX199" s="376"/>
      <c r="RBY199" s="376"/>
      <c r="RBZ199" s="376"/>
      <c r="RCA199" s="321"/>
      <c r="RCB199" s="321"/>
      <c r="RCC199" s="321"/>
      <c r="RCD199" s="376"/>
      <c r="RCE199" s="321"/>
      <c r="RCF199" s="321"/>
      <c r="RCG199" s="321"/>
      <c r="RCH199" s="321"/>
      <c r="RCI199" s="376"/>
      <c r="RCJ199" s="319"/>
      <c r="RCK199" s="319"/>
      <c r="RCL199" s="319"/>
      <c r="RCM199" s="333"/>
      <c r="RCN199" s="376"/>
      <c r="RCO199" s="376"/>
      <c r="RCP199" s="376"/>
      <c r="RCQ199" s="321"/>
      <c r="RCR199" s="321"/>
      <c r="RCS199" s="321"/>
      <c r="RCT199" s="376"/>
      <c r="RCU199" s="321"/>
      <c r="RCV199" s="321"/>
      <c r="RCW199" s="321"/>
      <c r="RCX199" s="321"/>
      <c r="RCY199" s="376"/>
      <c r="RCZ199" s="319"/>
      <c r="RDA199" s="319"/>
      <c r="RDB199" s="319"/>
      <c r="RDC199" s="333"/>
      <c r="RDD199" s="376"/>
      <c r="RDE199" s="376"/>
      <c r="RDF199" s="376"/>
      <c r="RDG199" s="321"/>
      <c r="RDH199" s="321"/>
      <c r="RDI199" s="321"/>
      <c r="RDJ199" s="376"/>
      <c r="RDK199" s="321"/>
      <c r="RDL199" s="321"/>
      <c r="RDM199" s="321"/>
      <c r="RDN199" s="321"/>
      <c r="RDO199" s="376"/>
      <c r="RDP199" s="319"/>
      <c r="RDQ199" s="319"/>
      <c r="RDR199" s="319"/>
      <c r="RDS199" s="333"/>
      <c r="RDT199" s="376"/>
      <c r="RDU199" s="376"/>
      <c r="RDV199" s="376"/>
      <c r="RDW199" s="321"/>
      <c r="RDX199" s="321"/>
      <c r="RDY199" s="321"/>
      <c r="RDZ199" s="376"/>
      <c r="REA199" s="321"/>
      <c r="REB199" s="321"/>
      <c r="REC199" s="321"/>
      <c r="RED199" s="321"/>
      <c r="REE199" s="376"/>
      <c r="REF199" s="319"/>
      <c r="REG199" s="319"/>
      <c r="REH199" s="319"/>
      <c r="REI199" s="333"/>
      <c r="REJ199" s="376"/>
      <c r="REK199" s="376"/>
      <c r="REL199" s="376"/>
      <c r="REM199" s="321"/>
      <c r="REN199" s="321"/>
      <c r="REO199" s="321"/>
      <c r="REP199" s="376"/>
      <c r="REQ199" s="321"/>
      <c r="RER199" s="321"/>
      <c r="RES199" s="321"/>
      <c r="RET199" s="321"/>
      <c r="REU199" s="376"/>
      <c r="REV199" s="319"/>
      <c r="REW199" s="319"/>
      <c r="REX199" s="319"/>
      <c r="REY199" s="333"/>
      <c r="REZ199" s="376"/>
      <c r="RFA199" s="376"/>
      <c r="RFB199" s="376"/>
      <c r="RFC199" s="321"/>
      <c r="RFD199" s="321"/>
      <c r="RFE199" s="321"/>
      <c r="RFF199" s="376"/>
      <c r="RFG199" s="321"/>
      <c r="RFH199" s="321"/>
      <c r="RFI199" s="321"/>
      <c r="RFJ199" s="321"/>
      <c r="RFK199" s="376"/>
      <c r="RFL199" s="319"/>
      <c r="RFM199" s="319"/>
      <c r="RFN199" s="319"/>
      <c r="RFO199" s="333"/>
      <c r="RFP199" s="376"/>
      <c r="RFQ199" s="376"/>
      <c r="RFR199" s="376"/>
      <c r="RFS199" s="321"/>
      <c r="RFT199" s="321"/>
      <c r="RFU199" s="321"/>
      <c r="RFV199" s="376"/>
      <c r="RFW199" s="321"/>
      <c r="RFX199" s="321"/>
      <c r="RFY199" s="321"/>
      <c r="RFZ199" s="321"/>
      <c r="RGA199" s="376"/>
      <c r="RGB199" s="319"/>
      <c r="RGC199" s="319"/>
      <c r="RGD199" s="319"/>
      <c r="RGE199" s="333"/>
      <c r="RGF199" s="376"/>
      <c r="RGG199" s="376"/>
      <c r="RGH199" s="376"/>
      <c r="RGI199" s="321"/>
      <c r="RGJ199" s="321"/>
      <c r="RGK199" s="321"/>
      <c r="RGL199" s="376"/>
      <c r="RGM199" s="321"/>
      <c r="RGN199" s="321"/>
      <c r="RGO199" s="321"/>
      <c r="RGP199" s="321"/>
      <c r="RGQ199" s="376"/>
      <c r="RGR199" s="319"/>
      <c r="RGS199" s="319"/>
      <c r="RGT199" s="319"/>
      <c r="RGU199" s="333"/>
      <c r="RGV199" s="376"/>
      <c r="RGW199" s="376"/>
      <c r="RGX199" s="376"/>
      <c r="RGY199" s="321"/>
      <c r="RGZ199" s="321"/>
      <c r="RHA199" s="321"/>
      <c r="RHB199" s="376"/>
      <c r="RHC199" s="321"/>
      <c r="RHD199" s="321"/>
      <c r="RHE199" s="321"/>
      <c r="RHF199" s="321"/>
      <c r="RHG199" s="376"/>
      <c r="RHH199" s="319"/>
      <c r="RHI199" s="319"/>
      <c r="RHJ199" s="319"/>
      <c r="RHK199" s="333"/>
      <c r="RHL199" s="376"/>
      <c r="RHM199" s="376"/>
      <c r="RHN199" s="376"/>
      <c r="RHO199" s="321"/>
      <c r="RHP199" s="321"/>
      <c r="RHQ199" s="321"/>
      <c r="RHR199" s="376"/>
      <c r="RHS199" s="321"/>
      <c r="RHT199" s="321"/>
      <c r="RHU199" s="321"/>
      <c r="RHV199" s="321"/>
      <c r="RHW199" s="376"/>
      <c r="RHX199" s="319"/>
      <c r="RHY199" s="319"/>
      <c r="RHZ199" s="319"/>
      <c r="RIA199" s="333"/>
      <c r="RIB199" s="376"/>
      <c r="RIC199" s="376"/>
      <c r="RID199" s="376"/>
      <c r="RIE199" s="321"/>
      <c r="RIF199" s="321"/>
      <c r="RIG199" s="321"/>
      <c r="RIH199" s="376"/>
      <c r="RII199" s="321"/>
      <c r="RIJ199" s="321"/>
      <c r="RIK199" s="321"/>
      <c r="RIL199" s="321"/>
      <c r="RIM199" s="376"/>
      <c r="RIN199" s="319"/>
      <c r="RIO199" s="319"/>
      <c r="RIP199" s="319"/>
      <c r="RIQ199" s="333"/>
      <c r="RIR199" s="376"/>
      <c r="RIS199" s="376"/>
      <c r="RIT199" s="376"/>
      <c r="RIU199" s="321"/>
      <c r="RIV199" s="321"/>
      <c r="RIW199" s="321"/>
      <c r="RIX199" s="376"/>
      <c r="RIY199" s="321"/>
      <c r="RIZ199" s="321"/>
      <c r="RJA199" s="321"/>
      <c r="RJB199" s="321"/>
      <c r="RJC199" s="376"/>
      <c r="RJD199" s="319"/>
      <c r="RJE199" s="319"/>
      <c r="RJF199" s="319"/>
      <c r="RJG199" s="333"/>
      <c r="RJH199" s="376"/>
      <c r="RJI199" s="376"/>
      <c r="RJJ199" s="376"/>
      <c r="RJK199" s="321"/>
      <c r="RJL199" s="321"/>
      <c r="RJM199" s="321"/>
      <c r="RJN199" s="376"/>
      <c r="RJO199" s="321"/>
      <c r="RJP199" s="321"/>
      <c r="RJQ199" s="321"/>
      <c r="RJR199" s="321"/>
      <c r="RJS199" s="376"/>
      <c r="RJT199" s="319"/>
      <c r="RJU199" s="319"/>
      <c r="RJV199" s="319"/>
      <c r="RJW199" s="333"/>
      <c r="RJX199" s="376"/>
      <c r="RJY199" s="376"/>
      <c r="RJZ199" s="376"/>
      <c r="RKA199" s="321"/>
      <c r="RKB199" s="321"/>
      <c r="RKC199" s="321"/>
      <c r="RKD199" s="376"/>
      <c r="RKE199" s="321"/>
      <c r="RKF199" s="321"/>
      <c r="RKG199" s="321"/>
      <c r="RKH199" s="321"/>
      <c r="RKI199" s="376"/>
      <c r="RKJ199" s="319"/>
      <c r="RKK199" s="319"/>
      <c r="RKL199" s="319"/>
      <c r="RKM199" s="333"/>
      <c r="RKN199" s="376"/>
      <c r="RKO199" s="376"/>
      <c r="RKP199" s="376"/>
      <c r="RKQ199" s="321"/>
      <c r="RKR199" s="321"/>
      <c r="RKS199" s="321"/>
      <c r="RKT199" s="376"/>
      <c r="RKU199" s="321"/>
      <c r="RKV199" s="321"/>
      <c r="RKW199" s="321"/>
      <c r="RKX199" s="321"/>
      <c r="RKY199" s="376"/>
      <c r="RKZ199" s="319"/>
      <c r="RLA199" s="319"/>
      <c r="RLB199" s="319"/>
      <c r="RLC199" s="333"/>
      <c r="RLD199" s="376"/>
      <c r="RLE199" s="376"/>
      <c r="RLF199" s="376"/>
      <c r="RLG199" s="321"/>
      <c r="RLH199" s="321"/>
      <c r="RLI199" s="321"/>
      <c r="RLJ199" s="376"/>
      <c r="RLK199" s="321"/>
      <c r="RLL199" s="321"/>
      <c r="RLM199" s="321"/>
      <c r="RLN199" s="321"/>
      <c r="RLO199" s="376"/>
      <c r="RLP199" s="319"/>
      <c r="RLQ199" s="319"/>
      <c r="RLR199" s="319"/>
      <c r="RLS199" s="333"/>
      <c r="RLT199" s="376"/>
      <c r="RLU199" s="376"/>
      <c r="RLV199" s="376"/>
      <c r="RLW199" s="321"/>
      <c r="RLX199" s="321"/>
      <c r="RLY199" s="321"/>
      <c r="RLZ199" s="376"/>
      <c r="RMA199" s="321"/>
      <c r="RMB199" s="321"/>
      <c r="RMC199" s="321"/>
      <c r="RMD199" s="321"/>
      <c r="RME199" s="376"/>
      <c r="RMF199" s="319"/>
      <c r="RMG199" s="319"/>
      <c r="RMH199" s="319"/>
      <c r="RMI199" s="333"/>
      <c r="RMJ199" s="376"/>
      <c r="RMK199" s="376"/>
      <c r="RML199" s="376"/>
      <c r="RMM199" s="321"/>
      <c r="RMN199" s="321"/>
      <c r="RMO199" s="321"/>
      <c r="RMP199" s="376"/>
      <c r="RMQ199" s="321"/>
      <c r="RMR199" s="321"/>
      <c r="RMS199" s="321"/>
      <c r="RMT199" s="321"/>
      <c r="RMU199" s="376"/>
      <c r="RMV199" s="319"/>
      <c r="RMW199" s="319"/>
      <c r="RMX199" s="319"/>
      <c r="RMY199" s="333"/>
      <c r="RMZ199" s="376"/>
      <c r="RNA199" s="376"/>
      <c r="RNB199" s="376"/>
      <c r="RNC199" s="321"/>
      <c r="RND199" s="321"/>
      <c r="RNE199" s="321"/>
      <c r="RNF199" s="376"/>
      <c r="RNG199" s="321"/>
      <c r="RNH199" s="321"/>
      <c r="RNI199" s="321"/>
      <c r="RNJ199" s="321"/>
      <c r="RNK199" s="376"/>
      <c r="RNL199" s="319"/>
      <c r="RNM199" s="319"/>
      <c r="RNN199" s="319"/>
      <c r="RNO199" s="333"/>
      <c r="RNP199" s="376"/>
      <c r="RNQ199" s="376"/>
      <c r="RNR199" s="376"/>
      <c r="RNS199" s="321"/>
      <c r="RNT199" s="321"/>
      <c r="RNU199" s="321"/>
      <c r="RNV199" s="376"/>
      <c r="RNW199" s="321"/>
      <c r="RNX199" s="321"/>
      <c r="RNY199" s="321"/>
      <c r="RNZ199" s="321"/>
      <c r="ROA199" s="376"/>
      <c r="ROB199" s="319"/>
      <c r="ROC199" s="319"/>
      <c r="ROD199" s="319"/>
      <c r="ROE199" s="333"/>
      <c r="ROF199" s="376"/>
      <c r="ROG199" s="376"/>
      <c r="ROH199" s="376"/>
      <c r="ROI199" s="321"/>
      <c r="ROJ199" s="321"/>
      <c r="ROK199" s="321"/>
      <c r="ROL199" s="376"/>
      <c r="ROM199" s="321"/>
      <c r="RON199" s="321"/>
      <c r="ROO199" s="321"/>
      <c r="ROP199" s="321"/>
      <c r="ROQ199" s="376"/>
      <c r="ROR199" s="319"/>
      <c r="ROS199" s="319"/>
      <c r="ROT199" s="319"/>
      <c r="ROU199" s="333"/>
      <c r="ROV199" s="376"/>
      <c r="ROW199" s="376"/>
      <c r="ROX199" s="376"/>
      <c r="ROY199" s="321"/>
      <c r="ROZ199" s="321"/>
      <c r="RPA199" s="321"/>
      <c r="RPB199" s="376"/>
      <c r="RPC199" s="321"/>
      <c r="RPD199" s="321"/>
      <c r="RPE199" s="321"/>
      <c r="RPF199" s="321"/>
      <c r="RPG199" s="376"/>
      <c r="RPH199" s="319"/>
      <c r="RPI199" s="319"/>
      <c r="RPJ199" s="319"/>
      <c r="RPK199" s="333"/>
      <c r="RPL199" s="376"/>
      <c r="RPM199" s="376"/>
      <c r="RPN199" s="376"/>
      <c r="RPO199" s="321"/>
      <c r="RPP199" s="321"/>
      <c r="RPQ199" s="321"/>
      <c r="RPR199" s="376"/>
      <c r="RPS199" s="321"/>
      <c r="RPT199" s="321"/>
      <c r="RPU199" s="321"/>
      <c r="RPV199" s="321"/>
      <c r="RPW199" s="376"/>
      <c r="RPX199" s="319"/>
      <c r="RPY199" s="319"/>
      <c r="RPZ199" s="319"/>
      <c r="RQA199" s="333"/>
      <c r="RQB199" s="376"/>
      <c r="RQC199" s="376"/>
      <c r="RQD199" s="376"/>
      <c r="RQE199" s="321"/>
      <c r="RQF199" s="321"/>
      <c r="RQG199" s="321"/>
      <c r="RQH199" s="376"/>
      <c r="RQI199" s="321"/>
      <c r="RQJ199" s="321"/>
      <c r="RQK199" s="321"/>
      <c r="RQL199" s="321"/>
      <c r="RQM199" s="376"/>
      <c r="RQN199" s="319"/>
      <c r="RQO199" s="319"/>
      <c r="RQP199" s="319"/>
      <c r="RQQ199" s="333"/>
      <c r="RQR199" s="376"/>
      <c r="RQS199" s="376"/>
      <c r="RQT199" s="376"/>
      <c r="RQU199" s="321"/>
      <c r="RQV199" s="321"/>
      <c r="RQW199" s="321"/>
      <c r="RQX199" s="376"/>
      <c r="RQY199" s="321"/>
      <c r="RQZ199" s="321"/>
      <c r="RRA199" s="321"/>
      <c r="RRB199" s="321"/>
      <c r="RRC199" s="376"/>
      <c r="RRD199" s="319"/>
      <c r="RRE199" s="319"/>
      <c r="RRF199" s="319"/>
      <c r="RRG199" s="333"/>
      <c r="RRH199" s="376"/>
      <c r="RRI199" s="376"/>
      <c r="RRJ199" s="376"/>
      <c r="RRK199" s="321"/>
      <c r="RRL199" s="321"/>
      <c r="RRM199" s="321"/>
      <c r="RRN199" s="376"/>
      <c r="RRO199" s="321"/>
      <c r="RRP199" s="321"/>
      <c r="RRQ199" s="321"/>
      <c r="RRR199" s="321"/>
      <c r="RRS199" s="376"/>
      <c r="RRT199" s="319"/>
      <c r="RRU199" s="319"/>
      <c r="RRV199" s="319"/>
      <c r="RRW199" s="333"/>
      <c r="RRX199" s="376"/>
      <c r="RRY199" s="376"/>
      <c r="RRZ199" s="376"/>
      <c r="RSA199" s="321"/>
      <c r="RSB199" s="321"/>
      <c r="RSC199" s="321"/>
      <c r="RSD199" s="376"/>
      <c r="RSE199" s="321"/>
      <c r="RSF199" s="321"/>
      <c r="RSG199" s="321"/>
      <c r="RSH199" s="321"/>
      <c r="RSI199" s="376"/>
      <c r="RSJ199" s="319"/>
      <c r="RSK199" s="319"/>
      <c r="RSL199" s="319"/>
      <c r="RSM199" s="333"/>
      <c r="RSN199" s="376"/>
      <c r="RSO199" s="376"/>
      <c r="RSP199" s="376"/>
      <c r="RSQ199" s="321"/>
      <c r="RSR199" s="321"/>
      <c r="RSS199" s="321"/>
      <c r="RST199" s="376"/>
      <c r="RSU199" s="321"/>
      <c r="RSV199" s="321"/>
      <c r="RSW199" s="321"/>
      <c r="RSX199" s="321"/>
      <c r="RSY199" s="376"/>
      <c r="RSZ199" s="319"/>
      <c r="RTA199" s="319"/>
      <c r="RTB199" s="319"/>
      <c r="RTC199" s="333"/>
      <c r="RTD199" s="376"/>
      <c r="RTE199" s="376"/>
      <c r="RTF199" s="376"/>
      <c r="RTG199" s="321"/>
      <c r="RTH199" s="321"/>
      <c r="RTI199" s="321"/>
      <c r="RTJ199" s="376"/>
      <c r="RTK199" s="321"/>
      <c r="RTL199" s="321"/>
      <c r="RTM199" s="321"/>
      <c r="RTN199" s="321"/>
      <c r="RTO199" s="376"/>
      <c r="RTP199" s="319"/>
      <c r="RTQ199" s="319"/>
      <c r="RTR199" s="319"/>
      <c r="RTS199" s="333"/>
      <c r="RTT199" s="376"/>
      <c r="RTU199" s="376"/>
      <c r="RTV199" s="376"/>
      <c r="RTW199" s="321"/>
      <c r="RTX199" s="321"/>
      <c r="RTY199" s="321"/>
      <c r="RTZ199" s="376"/>
      <c r="RUA199" s="321"/>
      <c r="RUB199" s="321"/>
      <c r="RUC199" s="321"/>
      <c r="RUD199" s="321"/>
      <c r="RUE199" s="376"/>
      <c r="RUF199" s="319"/>
      <c r="RUG199" s="319"/>
      <c r="RUH199" s="319"/>
      <c r="RUI199" s="333"/>
      <c r="RUJ199" s="376"/>
      <c r="RUK199" s="376"/>
      <c r="RUL199" s="376"/>
      <c r="RUM199" s="321"/>
      <c r="RUN199" s="321"/>
      <c r="RUO199" s="321"/>
      <c r="RUP199" s="376"/>
      <c r="RUQ199" s="321"/>
      <c r="RUR199" s="321"/>
      <c r="RUS199" s="321"/>
      <c r="RUT199" s="321"/>
      <c r="RUU199" s="376"/>
      <c r="RUV199" s="319"/>
      <c r="RUW199" s="319"/>
      <c r="RUX199" s="319"/>
      <c r="RUY199" s="333"/>
      <c r="RUZ199" s="376"/>
      <c r="RVA199" s="376"/>
      <c r="RVB199" s="376"/>
      <c r="RVC199" s="321"/>
      <c r="RVD199" s="321"/>
      <c r="RVE199" s="321"/>
      <c r="RVF199" s="376"/>
      <c r="RVG199" s="321"/>
      <c r="RVH199" s="321"/>
      <c r="RVI199" s="321"/>
      <c r="RVJ199" s="321"/>
      <c r="RVK199" s="376"/>
      <c r="RVL199" s="319"/>
      <c r="RVM199" s="319"/>
      <c r="RVN199" s="319"/>
      <c r="RVO199" s="333"/>
      <c r="RVP199" s="376"/>
      <c r="RVQ199" s="376"/>
      <c r="RVR199" s="376"/>
      <c r="RVS199" s="321"/>
      <c r="RVT199" s="321"/>
      <c r="RVU199" s="321"/>
      <c r="RVV199" s="376"/>
      <c r="RVW199" s="321"/>
      <c r="RVX199" s="321"/>
      <c r="RVY199" s="321"/>
      <c r="RVZ199" s="321"/>
      <c r="RWA199" s="376"/>
      <c r="RWB199" s="319"/>
      <c r="RWC199" s="319"/>
      <c r="RWD199" s="319"/>
      <c r="RWE199" s="333"/>
      <c r="RWF199" s="376"/>
      <c r="RWG199" s="376"/>
      <c r="RWH199" s="376"/>
      <c r="RWI199" s="321"/>
      <c r="RWJ199" s="321"/>
      <c r="RWK199" s="321"/>
      <c r="RWL199" s="376"/>
      <c r="RWM199" s="321"/>
      <c r="RWN199" s="321"/>
      <c r="RWO199" s="321"/>
      <c r="RWP199" s="321"/>
      <c r="RWQ199" s="376"/>
      <c r="RWR199" s="319"/>
      <c r="RWS199" s="319"/>
      <c r="RWT199" s="319"/>
      <c r="RWU199" s="333"/>
      <c r="RWV199" s="376"/>
      <c r="RWW199" s="376"/>
      <c r="RWX199" s="376"/>
      <c r="RWY199" s="321"/>
      <c r="RWZ199" s="321"/>
      <c r="RXA199" s="321"/>
      <c r="RXB199" s="376"/>
      <c r="RXC199" s="321"/>
      <c r="RXD199" s="321"/>
      <c r="RXE199" s="321"/>
      <c r="RXF199" s="321"/>
      <c r="RXG199" s="376"/>
      <c r="RXH199" s="319"/>
      <c r="RXI199" s="319"/>
      <c r="RXJ199" s="319"/>
      <c r="RXK199" s="333"/>
      <c r="RXL199" s="376"/>
      <c r="RXM199" s="376"/>
      <c r="RXN199" s="376"/>
      <c r="RXO199" s="321"/>
      <c r="RXP199" s="321"/>
      <c r="RXQ199" s="321"/>
      <c r="RXR199" s="376"/>
      <c r="RXS199" s="321"/>
      <c r="RXT199" s="321"/>
      <c r="RXU199" s="321"/>
      <c r="RXV199" s="321"/>
      <c r="RXW199" s="376"/>
      <c r="RXX199" s="319"/>
      <c r="RXY199" s="319"/>
      <c r="RXZ199" s="319"/>
      <c r="RYA199" s="333"/>
      <c r="RYB199" s="376"/>
      <c r="RYC199" s="376"/>
      <c r="RYD199" s="376"/>
      <c r="RYE199" s="321"/>
      <c r="RYF199" s="321"/>
      <c r="RYG199" s="321"/>
      <c r="RYH199" s="376"/>
      <c r="RYI199" s="321"/>
      <c r="RYJ199" s="321"/>
      <c r="RYK199" s="321"/>
      <c r="RYL199" s="321"/>
      <c r="RYM199" s="376"/>
      <c r="RYN199" s="319"/>
      <c r="RYO199" s="319"/>
      <c r="RYP199" s="319"/>
      <c r="RYQ199" s="333"/>
      <c r="RYR199" s="376"/>
      <c r="RYS199" s="376"/>
      <c r="RYT199" s="376"/>
      <c r="RYU199" s="321"/>
      <c r="RYV199" s="321"/>
      <c r="RYW199" s="321"/>
      <c r="RYX199" s="376"/>
      <c r="RYY199" s="321"/>
      <c r="RYZ199" s="321"/>
      <c r="RZA199" s="321"/>
      <c r="RZB199" s="321"/>
      <c r="RZC199" s="376"/>
      <c r="RZD199" s="319"/>
      <c r="RZE199" s="319"/>
      <c r="RZF199" s="319"/>
      <c r="RZG199" s="333"/>
      <c r="RZH199" s="376"/>
      <c r="RZI199" s="376"/>
      <c r="RZJ199" s="376"/>
      <c r="RZK199" s="321"/>
      <c r="RZL199" s="321"/>
      <c r="RZM199" s="321"/>
      <c r="RZN199" s="376"/>
      <c r="RZO199" s="321"/>
      <c r="RZP199" s="321"/>
      <c r="RZQ199" s="321"/>
      <c r="RZR199" s="321"/>
      <c r="RZS199" s="376"/>
      <c r="RZT199" s="319"/>
      <c r="RZU199" s="319"/>
      <c r="RZV199" s="319"/>
      <c r="RZW199" s="333"/>
      <c r="RZX199" s="376"/>
      <c r="RZY199" s="376"/>
      <c r="RZZ199" s="376"/>
      <c r="SAA199" s="321"/>
      <c r="SAB199" s="321"/>
      <c r="SAC199" s="321"/>
      <c r="SAD199" s="376"/>
      <c r="SAE199" s="321"/>
      <c r="SAF199" s="321"/>
      <c r="SAG199" s="321"/>
      <c r="SAH199" s="321"/>
      <c r="SAI199" s="376"/>
      <c r="SAJ199" s="319"/>
      <c r="SAK199" s="319"/>
      <c r="SAL199" s="319"/>
      <c r="SAM199" s="333"/>
      <c r="SAN199" s="376"/>
      <c r="SAO199" s="376"/>
      <c r="SAP199" s="376"/>
      <c r="SAQ199" s="321"/>
      <c r="SAR199" s="321"/>
      <c r="SAS199" s="321"/>
      <c r="SAT199" s="376"/>
      <c r="SAU199" s="321"/>
      <c r="SAV199" s="321"/>
      <c r="SAW199" s="321"/>
      <c r="SAX199" s="321"/>
      <c r="SAY199" s="376"/>
      <c r="SAZ199" s="319"/>
      <c r="SBA199" s="319"/>
      <c r="SBB199" s="319"/>
      <c r="SBC199" s="333"/>
      <c r="SBD199" s="376"/>
      <c r="SBE199" s="376"/>
      <c r="SBF199" s="376"/>
      <c r="SBG199" s="321"/>
      <c r="SBH199" s="321"/>
      <c r="SBI199" s="321"/>
      <c r="SBJ199" s="376"/>
      <c r="SBK199" s="321"/>
      <c r="SBL199" s="321"/>
      <c r="SBM199" s="321"/>
      <c r="SBN199" s="321"/>
      <c r="SBO199" s="376"/>
      <c r="SBP199" s="319"/>
      <c r="SBQ199" s="319"/>
      <c r="SBR199" s="319"/>
      <c r="SBS199" s="333"/>
      <c r="SBT199" s="376"/>
      <c r="SBU199" s="376"/>
      <c r="SBV199" s="376"/>
      <c r="SBW199" s="321"/>
      <c r="SBX199" s="321"/>
      <c r="SBY199" s="321"/>
      <c r="SBZ199" s="376"/>
      <c r="SCA199" s="321"/>
      <c r="SCB199" s="321"/>
      <c r="SCC199" s="321"/>
      <c r="SCD199" s="321"/>
      <c r="SCE199" s="376"/>
      <c r="SCF199" s="319"/>
      <c r="SCG199" s="319"/>
      <c r="SCH199" s="319"/>
      <c r="SCI199" s="333"/>
      <c r="SCJ199" s="376"/>
      <c r="SCK199" s="376"/>
      <c r="SCL199" s="376"/>
      <c r="SCM199" s="321"/>
      <c r="SCN199" s="321"/>
      <c r="SCO199" s="321"/>
      <c r="SCP199" s="376"/>
      <c r="SCQ199" s="321"/>
      <c r="SCR199" s="321"/>
      <c r="SCS199" s="321"/>
      <c r="SCT199" s="321"/>
      <c r="SCU199" s="376"/>
      <c r="SCV199" s="319"/>
      <c r="SCW199" s="319"/>
      <c r="SCX199" s="319"/>
      <c r="SCY199" s="333"/>
      <c r="SCZ199" s="376"/>
      <c r="SDA199" s="376"/>
      <c r="SDB199" s="376"/>
      <c r="SDC199" s="321"/>
      <c r="SDD199" s="321"/>
      <c r="SDE199" s="321"/>
      <c r="SDF199" s="376"/>
      <c r="SDG199" s="321"/>
      <c r="SDH199" s="321"/>
      <c r="SDI199" s="321"/>
      <c r="SDJ199" s="321"/>
      <c r="SDK199" s="376"/>
      <c r="SDL199" s="319"/>
      <c r="SDM199" s="319"/>
      <c r="SDN199" s="319"/>
      <c r="SDO199" s="333"/>
      <c r="SDP199" s="376"/>
      <c r="SDQ199" s="376"/>
      <c r="SDR199" s="376"/>
      <c r="SDS199" s="321"/>
      <c r="SDT199" s="321"/>
      <c r="SDU199" s="321"/>
      <c r="SDV199" s="376"/>
      <c r="SDW199" s="321"/>
      <c r="SDX199" s="321"/>
      <c r="SDY199" s="321"/>
      <c r="SDZ199" s="321"/>
      <c r="SEA199" s="376"/>
      <c r="SEB199" s="319"/>
      <c r="SEC199" s="319"/>
      <c r="SED199" s="319"/>
      <c r="SEE199" s="333"/>
      <c r="SEF199" s="376"/>
      <c r="SEG199" s="376"/>
      <c r="SEH199" s="376"/>
      <c r="SEI199" s="321"/>
      <c r="SEJ199" s="321"/>
      <c r="SEK199" s="321"/>
      <c r="SEL199" s="376"/>
      <c r="SEM199" s="321"/>
      <c r="SEN199" s="321"/>
      <c r="SEO199" s="321"/>
      <c r="SEP199" s="321"/>
      <c r="SEQ199" s="376"/>
      <c r="SER199" s="319"/>
      <c r="SES199" s="319"/>
      <c r="SET199" s="319"/>
      <c r="SEU199" s="333"/>
      <c r="SEV199" s="376"/>
      <c r="SEW199" s="376"/>
      <c r="SEX199" s="376"/>
      <c r="SEY199" s="321"/>
      <c r="SEZ199" s="321"/>
      <c r="SFA199" s="321"/>
      <c r="SFB199" s="376"/>
      <c r="SFC199" s="321"/>
      <c r="SFD199" s="321"/>
      <c r="SFE199" s="321"/>
      <c r="SFF199" s="321"/>
      <c r="SFG199" s="376"/>
      <c r="SFH199" s="319"/>
      <c r="SFI199" s="319"/>
      <c r="SFJ199" s="319"/>
      <c r="SFK199" s="333"/>
      <c r="SFL199" s="376"/>
      <c r="SFM199" s="376"/>
      <c r="SFN199" s="376"/>
      <c r="SFO199" s="321"/>
      <c r="SFP199" s="321"/>
      <c r="SFQ199" s="321"/>
      <c r="SFR199" s="376"/>
      <c r="SFS199" s="321"/>
      <c r="SFT199" s="321"/>
      <c r="SFU199" s="321"/>
      <c r="SFV199" s="321"/>
      <c r="SFW199" s="376"/>
      <c r="SFX199" s="319"/>
      <c r="SFY199" s="319"/>
      <c r="SFZ199" s="319"/>
      <c r="SGA199" s="333"/>
      <c r="SGB199" s="376"/>
      <c r="SGC199" s="376"/>
      <c r="SGD199" s="376"/>
      <c r="SGE199" s="321"/>
      <c r="SGF199" s="321"/>
      <c r="SGG199" s="321"/>
      <c r="SGH199" s="376"/>
      <c r="SGI199" s="321"/>
      <c r="SGJ199" s="321"/>
      <c r="SGK199" s="321"/>
      <c r="SGL199" s="321"/>
      <c r="SGM199" s="376"/>
      <c r="SGN199" s="319"/>
      <c r="SGO199" s="319"/>
      <c r="SGP199" s="319"/>
      <c r="SGQ199" s="333"/>
      <c r="SGR199" s="376"/>
      <c r="SGS199" s="376"/>
      <c r="SGT199" s="376"/>
      <c r="SGU199" s="321"/>
      <c r="SGV199" s="321"/>
      <c r="SGW199" s="321"/>
      <c r="SGX199" s="376"/>
      <c r="SGY199" s="321"/>
      <c r="SGZ199" s="321"/>
      <c r="SHA199" s="321"/>
      <c r="SHB199" s="321"/>
      <c r="SHC199" s="376"/>
      <c r="SHD199" s="319"/>
      <c r="SHE199" s="319"/>
      <c r="SHF199" s="319"/>
      <c r="SHG199" s="333"/>
      <c r="SHH199" s="376"/>
      <c r="SHI199" s="376"/>
      <c r="SHJ199" s="376"/>
      <c r="SHK199" s="321"/>
      <c r="SHL199" s="321"/>
      <c r="SHM199" s="321"/>
      <c r="SHN199" s="376"/>
      <c r="SHO199" s="321"/>
      <c r="SHP199" s="321"/>
      <c r="SHQ199" s="321"/>
      <c r="SHR199" s="321"/>
      <c r="SHS199" s="376"/>
      <c r="SHT199" s="319"/>
      <c r="SHU199" s="319"/>
      <c r="SHV199" s="319"/>
      <c r="SHW199" s="333"/>
      <c r="SHX199" s="376"/>
      <c r="SHY199" s="376"/>
      <c r="SHZ199" s="376"/>
      <c r="SIA199" s="321"/>
      <c r="SIB199" s="321"/>
      <c r="SIC199" s="321"/>
      <c r="SID199" s="376"/>
      <c r="SIE199" s="321"/>
      <c r="SIF199" s="321"/>
      <c r="SIG199" s="321"/>
      <c r="SIH199" s="321"/>
      <c r="SII199" s="376"/>
      <c r="SIJ199" s="319"/>
      <c r="SIK199" s="319"/>
      <c r="SIL199" s="319"/>
      <c r="SIM199" s="333"/>
      <c r="SIN199" s="376"/>
      <c r="SIO199" s="376"/>
      <c r="SIP199" s="376"/>
      <c r="SIQ199" s="321"/>
      <c r="SIR199" s="321"/>
      <c r="SIS199" s="321"/>
      <c r="SIT199" s="376"/>
      <c r="SIU199" s="321"/>
      <c r="SIV199" s="321"/>
      <c r="SIW199" s="321"/>
      <c r="SIX199" s="321"/>
      <c r="SIY199" s="376"/>
      <c r="SIZ199" s="319"/>
      <c r="SJA199" s="319"/>
      <c r="SJB199" s="319"/>
      <c r="SJC199" s="333"/>
      <c r="SJD199" s="376"/>
      <c r="SJE199" s="376"/>
      <c r="SJF199" s="376"/>
      <c r="SJG199" s="321"/>
      <c r="SJH199" s="321"/>
      <c r="SJI199" s="321"/>
      <c r="SJJ199" s="376"/>
      <c r="SJK199" s="321"/>
      <c r="SJL199" s="321"/>
      <c r="SJM199" s="321"/>
      <c r="SJN199" s="321"/>
      <c r="SJO199" s="376"/>
      <c r="SJP199" s="319"/>
      <c r="SJQ199" s="319"/>
      <c r="SJR199" s="319"/>
      <c r="SJS199" s="333"/>
      <c r="SJT199" s="376"/>
      <c r="SJU199" s="376"/>
      <c r="SJV199" s="376"/>
      <c r="SJW199" s="321"/>
      <c r="SJX199" s="321"/>
      <c r="SJY199" s="321"/>
      <c r="SJZ199" s="376"/>
      <c r="SKA199" s="321"/>
      <c r="SKB199" s="321"/>
      <c r="SKC199" s="321"/>
      <c r="SKD199" s="321"/>
      <c r="SKE199" s="376"/>
      <c r="SKF199" s="319"/>
      <c r="SKG199" s="319"/>
      <c r="SKH199" s="319"/>
      <c r="SKI199" s="333"/>
      <c r="SKJ199" s="376"/>
      <c r="SKK199" s="376"/>
      <c r="SKL199" s="376"/>
      <c r="SKM199" s="321"/>
      <c r="SKN199" s="321"/>
      <c r="SKO199" s="321"/>
      <c r="SKP199" s="376"/>
      <c r="SKQ199" s="321"/>
      <c r="SKR199" s="321"/>
      <c r="SKS199" s="321"/>
      <c r="SKT199" s="321"/>
      <c r="SKU199" s="376"/>
      <c r="SKV199" s="319"/>
      <c r="SKW199" s="319"/>
      <c r="SKX199" s="319"/>
      <c r="SKY199" s="333"/>
      <c r="SKZ199" s="376"/>
      <c r="SLA199" s="376"/>
      <c r="SLB199" s="376"/>
      <c r="SLC199" s="321"/>
      <c r="SLD199" s="321"/>
      <c r="SLE199" s="321"/>
      <c r="SLF199" s="376"/>
      <c r="SLG199" s="321"/>
      <c r="SLH199" s="321"/>
      <c r="SLI199" s="321"/>
      <c r="SLJ199" s="321"/>
      <c r="SLK199" s="376"/>
      <c r="SLL199" s="319"/>
      <c r="SLM199" s="319"/>
      <c r="SLN199" s="319"/>
      <c r="SLO199" s="333"/>
      <c r="SLP199" s="376"/>
      <c r="SLQ199" s="376"/>
      <c r="SLR199" s="376"/>
      <c r="SLS199" s="321"/>
      <c r="SLT199" s="321"/>
      <c r="SLU199" s="321"/>
      <c r="SLV199" s="376"/>
      <c r="SLW199" s="321"/>
      <c r="SLX199" s="321"/>
      <c r="SLY199" s="321"/>
      <c r="SLZ199" s="321"/>
      <c r="SMA199" s="376"/>
      <c r="SMB199" s="319"/>
      <c r="SMC199" s="319"/>
      <c r="SMD199" s="319"/>
      <c r="SME199" s="333"/>
      <c r="SMF199" s="376"/>
      <c r="SMG199" s="376"/>
      <c r="SMH199" s="376"/>
      <c r="SMI199" s="321"/>
      <c r="SMJ199" s="321"/>
      <c r="SMK199" s="321"/>
      <c r="SML199" s="376"/>
      <c r="SMM199" s="321"/>
      <c r="SMN199" s="321"/>
      <c r="SMO199" s="321"/>
      <c r="SMP199" s="321"/>
      <c r="SMQ199" s="376"/>
      <c r="SMR199" s="319"/>
      <c r="SMS199" s="319"/>
      <c r="SMT199" s="319"/>
      <c r="SMU199" s="333"/>
      <c r="SMV199" s="376"/>
      <c r="SMW199" s="376"/>
      <c r="SMX199" s="376"/>
      <c r="SMY199" s="321"/>
      <c r="SMZ199" s="321"/>
      <c r="SNA199" s="321"/>
      <c r="SNB199" s="376"/>
      <c r="SNC199" s="321"/>
      <c r="SND199" s="321"/>
      <c r="SNE199" s="321"/>
      <c r="SNF199" s="321"/>
      <c r="SNG199" s="376"/>
      <c r="SNH199" s="319"/>
      <c r="SNI199" s="319"/>
      <c r="SNJ199" s="319"/>
      <c r="SNK199" s="333"/>
      <c r="SNL199" s="376"/>
      <c r="SNM199" s="376"/>
      <c r="SNN199" s="376"/>
      <c r="SNO199" s="321"/>
      <c r="SNP199" s="321"/>
      <c r="SNQ199" s="321"/>
      <c r="SNR199" s="376"/>
      <c r="SNS199" s="321"/>
      <c r="SNT199" s="321"/>
      <c r="SNU199" s="321"/>
      <c r="SNV199" s="321"/>
      <c r="SNW199" s="376"/>
      <c r="SNX199" s="319"/>
      <c r="SNY199" s="319"/>
      <c r="SNZ199" s="319"/>
      <c r="SOA199" s="333"/>
      <c r="SOB199" s="376"/>
      <c r="SOC199" s="376"/>
      <c r="SOD199" s="376"/>
      <c r="SOE199" s="321"/>
      <c r="SOF199" s="321"/>
      <c r="SOG199" s="321"/>
      <c r="SOH199" s="376"/>
      <c r="SOI199" s="321"/>
      <c r="SOJ199" s="321"/>
      <c r="SOK199" s="321"/>
      <c r="SOL199" s="321"/>
      <c r="SOM199" s="376"/>
      <c r="SON199" s="319"/>
      <c r="SOO199" s="319"/>
      <c r="SOP199" s="319"/>
      <c r="SOQ199" s="333"/>
      <c r="SOR199" s="376"/>
      <c r="SOS199" s="376"/>
      <c r="SOT199" s="376"/>
      <c r="SOU199" s="321"/>
      <c r="SOV199" s="321"/>
      <c r="SOW199" s="321"/>
      <c r="SOX199" s="376"/>
      <c r="SOY199" s="321"/>
      <c r="SOZ199" s="321"/>
      <c r="SPA199" s="321"/>
      <c r="SPB199" s="321"/>
      <c r="SPC199" s="376"/>
      <c r="SPD199" s="319"/>
      <c r="SPE199" s="319"/>
      <c r="SPF199" s="319"/>
      <c r="SPG199" s="333"/>
      <c r="SPH199" s="376"/>
      <c r="SPI199" s="376"/>
      <c r="SPJ199" s="376"/>
      <c r="SPK199" s="321"/>
      <c r="SPL199" s="321"/>
      <c r="SPM199" s="321"/>
      <c r="SPN199" s="376"/>
      <c r="SPO199" s="321"/>
      <c r="SPP199" s="321"/>
      <c r="SPQ199" s="321"/>
      <c r="SPR199" s="321"/>
      <c r="SPS199" s="376"/>
      <c r="SPT199" s="319"/>
      <c r="SPU199" s="319"/>
      <c r="SPV199" s="319"/>
      <c r="SPW199" s="333"/>
      <c r="SPX199" s="376"/>
      <c r="SPY199" s="376"/>
      <c r="SPZ199" s="376"/>
      <c r="SQA199" s="321"/>
      <c r="SQB199" s="321"/>
      <c r="SQC199" s="321"/>
      <c r="SQD199" s="376"/>
      <c r="SQE199" s="321"/>
      <c r="SQF199" s="321"/>
      <c r="SQG199" s="321"/>
      <c r="SQH199" s="321"/>
      <c r="SQI199" s="376"/>
      <c r="SQJ199" s="319"/>
      <c r="SQK199" s="319"/>
      <c r="SQL199" s="319"/>
      <c r="SQM199" s="333"/>
      <c r="SQN199" s="376"/>
      <c r="SQO199" s="376"/>
      <c r="SQP199" s="376"/>
      <c r="SQQ199" s="321"/>
      <c r="SQR199" s="321"/>
      <c r="SQS199" s="321"/>
      <c r="SQT199" s="376"/>
      <c r="SQU199" s="321"/>
      <c r="SQV199" s="321"/>
      <c r="SQW199" s="321"/>
      <c r="SQX199" s="321"/>
      <c r="SQY199" s="376"/>
      <c r="SQZ199" s="319"/>
      <c r="SRA199" s="319"/>
      <c r="SRB199" s="319"/>
      <c r="SRC199" s="333"/>
      <c r="SRD199" s="376"/>
      <c r="SRE199" s="376"/>
      <c r="SRF199" s="376"/>
      <c r="SRG199" s="321"/>
      <c r="SRH199" s="321"/>
      <c r="SRI199" s="321"/>
      <c r="SRJ199" s="376"/>
      <c r="SRK199" s="321"/>
      <c r="SRL199" s="321"/>
      <c r="SRM199" s="321"/>
      <c r="SRN199" s="321"/>
      <c r="SRO199" s="376"/>
      <c r="SRP199" s="319"/>
      <c r="SRQ199" s="319"/>
      <c r="SRR199" s="319"/>
      <c r="SRS199" s="333"/>
      <c r="SRT199" s="376"/>
      <c r="SRU199" s="376"/>
      <c r="SRV199" s="376"/>
      <c r="SRW199" s="321"/>
      <c r="SRX199" s="321"/>
      <c r="SRY199" s="321"/>
      <c r="SRZ199" s="376"/>
      <c r="SSA199" s="321"/>
      <c r="SSB199" s="321"/>
      <c r="SSC199" s="321"/>
      <c r="SSD199" s="321"/>
      <c r="SSE199" s="376"/>
      <c r="SSF199" s="319"/>
      <c r="SSG199" s="319"/>
      <c r="SSH199" s="319"/>
      <c r="SSI199" s="333"/>
      <c r="SSJ199" s="376"/>
      <c r="SSK199" s="376"/>
      <c r="SSL199" s="376"/>
      <c r="SSM199" s="321"/>
      <c r="SSN199" s="321"/>
      <c r="SSO199" s="321"/>
      <c r="SSP199" s="376"/>
      <c r="SSQ199" s="321"/>
      <c r="SSR199" s="321"/>
      <c r="SSS199" s="321"/>
      <c r="SST199" s="321"/>
      <c r="SSU199" s="376"/>
      <c r="SSV199" s="319"/>
      <c r="SSW199" s="319"/>
      <c r="SSX199" s="319"/>
      <c r="SSY199" s="333"/>
      <c r="SSZ199" s="376"/>
      <c r="STA199" s="376"/>
      <c r="STB199" s="376"/>
      <c r="STC199" s="321"/>
      <c r="STD199" s="321"/>
      <c r="STE199" s="321"/>
      <c r="STF199" s="376"/>
      <c r="STG199" s="321"/>
      <c r="STH199" s="321"/>
      <c r="STI199" s="321"/>
      <c r="STJ199" s="321"/>
      <c r="STK199" s="376"/>
      <c r="STL199" s="319"/>
      <c r="STM199" s="319"/>
      <c r="STN199" s="319"/>
      <c r="STO199" s="333"/>
      <c r="STP199" s="376"/>
      <c r="STQ199" s="376"/>
      <c r="STR199" s="376"/>
      <c r="STS199" s="321"/>
      <c r="STT199" s="321"/>
      <c r="STU199" s="321"/>
      <c r="STV199" s="376"/>
      <c r="STW199" s="321"/>
      <c r="STX199" s="321"/>
      <c r="STY199" s="321"/>
      <c r="STZ199" s="321"/>
      <c r="SUA199" s="376"/>
      <c r="SUB199" s="319"/>
      <c r="SUC199" s="319"/>
      <c r="SUD199" s="319"/>
      <c r="SUE199" s="333"/>
      <c r="SUF199" s="376"/>
      <c r="SUG199" s="376"/>
      <c r="SUH199" s="376"/>
      <c r="SUI199" s="321"/>
      <c r="SUJ199" s="321"/>
      <c r="SUK199" s="321"/>
      <c r="SUL199" s="376"/>
      <c r="SUM199" s="321"/>
      <c r="SUN199" s="321"/>
      <c r="SUO199" s="321"/>
      <c r="SUP199" s="321"/>
      <c r="SUQ199" s="376"/>
      <c r="SUR199" s="319"/>
      <c r="SUS199" s="319"/>
      <c r="SUT199" s="319"/>
      <c r="SUU199" s="333"/>
      <c r="SUV199" s="376"/>
      <c r="SUW199" s="376"/>
      <c r="SUX199" s="376"/>
      <c r="SUY199" s="321"/>
      <c r="SUZ199" s="321"/>
      <c r="SVA199" s="321"/>
      <c r="SVB199" s="376"/>
      <c r="SVC199" s="321"/>
      <c r="SVD199" s="321"/>
      <c r="SVE199" s="321"/>
      <c r="SVF199" s="321"/>
      <c r="SVG199" s="376"/>
      <c r="SVH199" s="319"/>
      <c r="SVI199" s="319"/>
      <c r="SVJ199" s="319"/>
      <c r="SVK199" s="333"/>
      <c r="SVL199" s="376"/>
      <c r="SVM199" s="376"/>
      <c r="SVN199" s="376"/>
      <c r="SVO199" s="321"/>
      <c r="SVP199" s="321"/>
      <c r="SVQ199" s="321"/>
      <c r="SVR199" s="376"/>
      <c r="SVS199" s="321"/>
      <c r="SVT199" s="321"/>
      <c r="SVU199" s="321"/>
      <c r="SVV199" s="321"/>
      <c r="SVW199" s="376"/>
      <c r="SVX199" s="319"/>
      <c r="SVY199" s="319"/>
      <c r="SVZ199" s="319"/>
      <c r="SWA199" s="333"/>
      <c r="SWB199" s="376"/>
      <c r="SWC199" s="376"/>
      <c r="SWD199" s="376"/>
      <c r="SWE199" s="321"/>
      <c r="SWF199" s="321"/>
      <c r="SWG199" s="321"/>
      <c r="SWH199" s="376"/>
      <c r="SWI199" s="321"/>
      <c r="SWJ199" s="321"/>
      <c r="SWK199" s="321"/>
      <c r="SWL199" s="321"/>
      <c r="SWM199" s="376"/>
      <c r="SWN199" s="319"/>
      <c r="SWO199" s="319"/>
      <c r="SWP199" s="319"/>
      <c r="SWQ199" s="333"/>
      <c r="SWR199" s="376"/>
      <c r="SWS199" s="376"/>
      <c r="SWT199" s="376"/>
      <c r="SWU199" s="321"/>
      <c r="SWV199" s="321"/>
      <c r="SWW199" s="321"/>
      <c r="SWX199" s="376"/>
      <c r="SWY199" s="321"/>
      <c r="SWZ199" s="321"/>
      <c r="SXA199" s="321"/>
      <c r="SXB199" s="321"/>
      <c r="SXC199" s="376"/>
      <c r="SXD199" s="319"/>
      <c r="SXE199" s="319"/>
      <c r="SXF199" s="319"/>
      <c r="SXG199" s="333"/>
      <c r="SXH199" s="376"/>
      <c r="SXI199" s="376"/>
      <c r="SXJ199" s="376"/>
      <c r="SXK199" s="321"/>
      <c r="SXL199" s="321"/>
      <c r="SXM199" s="321"/>
      <c r="SXN199" s="376"/>
      <c r="SXO199" s="321"/>
      <c r="SXP199" s="321"/>
      <c r="SXQ199" s="321"/>
      <c r="SXR199" s="321"/>
      <c r="SXS199" s="376"/>
      <c r="SXT199" s="319"/>
      <c r="SXU199" s="319"/>
      <c r="SXV199" s="319"/>
      <c r="SXW199" s="333"/>
      <c r="SXX199" s="376"/>
      <c r="SXY199" s="376"/>
      <c r="SXZ199" s="376"/>
      <c r="SYA199" s="321"/>
      <c r="SYB199" s="321"/>
      <c r="SYC199" s="321"/>
      <c r="SYD199" s="376"/>
      <c r="SYE199" s="321"/>
      <c r="SYF199" s="321"/>
      <c r="SYG199" s="321"/>
      <c r="SYH199" s="321"/>
      <c r="SYI199" s="376"/>
      <c r="SYJ199" s="319"/>
      <c r="SYK199" s="319"/>
      <c r="SYL199" s="319"/>
      <c r="SYM199" s="333"/>
      <c r="SYN199" s="376"/>
      <c r="SYO199" s="376"/>
      <c r="SYP199" s="376"/>
      <c r="SYQ199" s="321"/>
      <c r="SYR199" s="321"/>
      <c r="SYS199" s="321"/>
      <c r="SYT199" s="376"/>
      <c r="SYU199" s="321"/>
      <c r="SYV199" s="321"/>
      <c r="SYW199" s="321"/>
      <c r="SYX199" s="321"/>
      <c r="SYY199" s="376"/>
      <c r="SYZ199" s="319"/>
      <c r="SZA199" s="319"/>
      <c r="SZB199" s="319"/>
      <c r="SZC199" s="333"/>
      <c r="SZD199" s="376"/>
      <c r="SZE199" s="376"/>
      <c r="SZF199" s="376"/>
      <c r="SZG199" s="321"/>
      <c r="SZH199" s="321"/>
      <c r="SZI199" s="321"/>
      <c r="SZJ199" s="376"/>
      <c r="SZK199" s="321"/>
      <c r="SZL199" s="321"/>
      <c r="SZM199" s="321"/>
      <c r="SZN199" s="321"/>
      <c r="SZO199" s="376"/>
      <c r="SZP199" s="319"/>
      <c r="SZQ199" s="319"/>
      <c r="SZR199" s="319"/>
      <c r="SZS199" s="333"/>
      <c r="SZT199" s="376"/>
      <c r="SZU199" s="376"/>
      <c r="SZV199" s="376"/>
      <c r="SZW199" s="321"/>
      <c r="SZX199" s="321"/>
      <c r="SZY199" s="321"/>
      <c r="SZZ199" s="376"/>
      <c r="TAA199" s="321"/>
      <c r="TAB199" s="321"/>
      <c r="TAC199" s="321"/>
      <c r="TAD199" s="321"/>
      <c r="TAE199" s="376"/>
      <c r="TAF199" s="319"/>
      <c r="TAG199" s="319"/>
      <c r="TAH199" s="319"/>
      <c r="TAI199" s="333"/>
      <c r="TAJ199" s="376"/>
      <c r="TAK199" s="376"/>
      <c r="TAL199" s="376"/>
      <c r="TAM199" s="321"/>
      <c r="TAN199" s="321"/>
      <c r="TAO199" s="321"/>
      <c r="TAP199" s="376"/>
      <c r="TAQ199" s="321"/>
      <c r="TAR199" s="321"/>
      <c r="TAS199" s="321"/>
      <c r="TAT199" s="321"/>
      <c r="TAU199" s="376"/>
      <c r="TAV199" s="319"/>
      <c r="TAW199" s="319"/>
      <c r="TAX199" s="319"/>
      <c r="TAY199" s="333"/>
      <c r="TAZ199" s="376"/>
      <c r="TBA199" s="376"/>
      <c r="TBB199" s="376"/>
      <c r="TBC199" s="321"/>
      <c r="TBD199" s="321"/>
      <c r="TBE199" s="321"/>
      <c r="TBF199" s="376"/>
      <c r="TBG199" s="321"/>
      <c r="TBH199" s="321"/>
      <c r="TBI199" s="321"/>
      <c r="TBJ199" s="321"/>
      <c r="TBK199" s="376"/>
      <c r="TBL199" s="319"/>
      <c r="TBM199" s="319"/>
      <c r="TBN199" s="319"/>
      <c r="TBO199" s="333"/>
      <c r="TBP199" s="376"/>
      <c r="TBQ199" s="376"/>
      <c r="TBR199" s="376"/>
      <c r="TBS199" s="321"/>
      <c r="TBT199" s="321"/>
      <c r="TBU199" s="321"/>
      <c r="TBV199" s="376"/>
      <c r="TBW199" s="321"/>
      <c r="TBX199" s="321"/>
      <c r="TBY199" s="321"/>
      <c r="TBZ199" s="321"/>
      <c r="TCA199" s="376"/>
      <c r="TCB199" s="319"/>
      <c r="TCC199" s="319"/>
      <c r="TCD199" s="319"/>
      <c r="TCE199" s="333"/>
      <c r="TCF199" s="376"/>
      <c r="TCG199" s="376"/>
      <c r="TCH199" s="376"/>
      <c r="TCI199" s="321"/>
      <c r="TCJ199" s="321"/>
      <c r="TCK199" s="321"/>
      <c r="TCL199" s="376"/>
      <c r="TCM199" s="321"/>
      <c r="TCN199" s="321"/>
      <c r="TCO199" s="321"/>
      <c r="TCP199" s="321"/>
      <c r="TCQ199" s="376"/>
      <c r="TCR199" s="319"/>
      <c r="TCS199" s="319"/>
      <c r="TCT199" s="319"/>
      <c r="TCU199" s="333"/>
      <c r="TCV199" s="376"/>
      <c r="TCW199" s="376"/>
      <c r="TCX199" s="376"/>
      <c r="TCY199" s="321"/>
      <c r="TCZ199" s="321"/>
      <c r="TDA199" s="321"/>
      <c r="TDB199" s="376"/>
      <c r="TDC199" s="321"/>
      <c r="TDD199" s="321"/>
      <c r="TDE199" s="321"/>
      <c r="TDF199" s="321"/>
      <c r="TDG199" s="376"/>
      <c r="TDH199" s="319"/>
      <c r="TDI199" s="319"/>
      <c r="TDJ199" s="319"/>
      <c r="TDK199" s="333"/>
      <c r="TDL199" s="376"/>
      <c r="TDM199" s="376"/>
      <c r="TDN199" s="376"/>
      <c r="TDO199" s="321"/>
      <c r="TDP199" s="321"/>
      <c r="TDQ199" s="321"/>
      <c r="TDR199" s="376"/>
      <c r="TDS199" s="321"/>
      <c r="TDT199" s="321"/>
      <c r="TDU199" s="321"/>
      <c r="TDV199" s="321"/>
      <c r="TDW199" s="376"/>
      <c r="TDX199" s="319"/>
      <c r="TDY199" s="319"/>
      <c r="TDZ199" s="319"/>
      <c r="TEA199" s="333"/>
      <c r="TEB199" s="376"/>
      <c r="TEC199" s="376"/>
      <c r="TED199" s="376"/>
      <c r="TEE199" s="321"/>
      <c r="TEF199" s="321"/>
      <c r="TEG199" s="321"/>
      <c r="TEH199" s="376"/>
      <c r="TEI199" s="321"/>
      <c r="TEJ199" s="321"/>
      <c r="TEK199" s="321"/>
      <c r="TEL199" s="321"/>
      <c r="TEM199" s="376"/>
      <c r="TEN199" s="319"/>
      <c r="TEO199" s="319"/>
      <c r="TEP199" s="319"/>
      <c r="TEQ199" s="333"/>
      <c r="TER199" s="376"/>
      <c r="TES199" s="376"/>
      <c r="TET199" s="376"/>
      <c r="TEU199" s="321"/>
      <c r="TEV199" s="321"/>
      <c r="TEW199" s="321"/>
      <c r="TEX199" s="376"/>
      <c r="TEY199" s="321"/>
      <c r="TEZ199" s="321"/>
      <c r="TFA199" s="321"/>
      <c r="TFB199" s="321"/>
      <c r="TFC199" s="376"/>
      <c r="TFD199" s="319"/>
      <c r="TFE199" s="319"/>
      <c r="TFF199" s="319"/>
      <c r="TFG199" s="333"/>
      <c r="TFH199" s="376"/>
      <c r="TFI199" s="376"/>
      <c r="TFJ199" s="376"/>
      <c r="TFK199" s="321"/>
      <c r="TFL199" s="321"/>
      <c r="TFM199" s="321"/>
      <c r="TFN199" s="376"/>
      <c r="TFO199" s="321"/>
      <c r="TFP199" s="321"/>
      <c r="TFQ199" s="321"/>
      <c r="TFR199" s="321"/>
      <c r="TFS199" s="376"/>
      <c r="TFT199" s="319"/>
      <c r="TFU199" s="319"/>
      <c r="TFV199" s="319"/>
      <c r="TFW199" s="333"/>
      <c r="TFX199" s="376"/>
      <c r="TFY199" s="376"/>
      <c r="TFZ199" s="376"/>
      <c r="TGA199" s="321"/>
      <c r="TGB199" s="321"/>
      <c r="TGC199" s="321"/>
      <c r="TGD199" s="376"/>
      <c r="TGE199" s="321"/>
      <c r="TGF199" s="321"/>
      <c r="TGG199" s="321"/>
      <c r="TGH199" s="321"/>
      <c r="TGI199" s="376"/>
      <c r="TGJ199" s="319"/>
      <c r="TGK199" s="319"/>
      <c r="TGL199" s="319"/>
      <c r="TGM199" s="333"/>
      <c r="TGN199" s="376"/>
      <c r="TGO199" s="376"/>
      <c r="TGP199" s="376"/>
      <c r="TGQ199" s="321"/>
      <c r="TGR199" s="321"/>
      <c r="TGS199" s="321"/>
      <c r="TGT199" s="376"/>
      <c r="TGU199" s="321"/>
      <c r="TGV199" s="321"/>
      <c r="TGW199" s="321"/>
      <c r="TGX199" s="321"/>
      <c r="TGY199" s="376"/>
      <c r="TGZ199" s="319"/>
      <c r="THA199" s="319"/>
      <c r="THB199" s="319"/>
      <c r="THC199" s="333"/>
      <c r="THD199" s="376"/>
      <c r="THE199" s="376"/>
      <c r="THF199" s="376"/>
      <c r="THG199" s="321"/>
      <c r="THH199" s="321"/>
      <c r="THI199" s="321"/>
      <c r="THJ199" s="376"/>
      <c r="THK199" s="321"/>
      <c r="THL199" s="321"/>
      <c r="THM199" s="321"/>
      <c r="THN199" s="321"/>
      <c r="THO199" s="376"/>
      <c r="THP199" s="319"/>
      <c r="THQ199" s="319"/>
      <c r="THR199" s="319"/>
      <c r="THS199" s="333"/>
      <c r="THT199" s="376"/>
      <c r="THU199" s="376"/>
      <c r="THV199" s="376"/>
      <c r="THW199" s="321"/>
      <c r="THX199" s="321"/>
      <c r="THY199" s="321"/>
      <c r="THZ199" s="376"/>
      <c r="TIA199" s="321"/>
      <c r="TIB199" s="321"/>
      <c r="TIC199" s="321"/>
      <c r="TID199" s="321"/>
      <c r="TIE199" s="376"/>
      <c r="TIF199" s="319"/>
      <c r="TIG199" s="319"/>
      <c r="TIH199" s="319"/>
      <c r="TII199" s="333"/>
      <c r="TIJ199" s="376"/>
      <c r="TIK199" s="376"/>
      <c r="TIL199" s="376"/>
      <c r="TIM199" s="321"/>
      <c r="TIN199" s="321"/>
      <c r="TIO199" s="321"/>
      <c r="TIP199" s="376"/>
      <c r="TIQ199" s="321"/>
      <c r="TIR199" s="321"/>
      <c r="TIS199" s="321"/>
      <c r="TIT199" s="321"/>
      <c r="TIU199" s="376"/>
      <c r="TIV199" s="319"/>
      <c r="TIW199" s="319"/>
      <c r="TIX199" s="319"/>
      <c r="TIY199" s="333"/>
      <c r="TIZ199" s="376"/>
      <c r="TJA199" s="376"/>
      <c r="TJB199" s="376"/>
      <c r="TJC199" s="321"/>
      <c r="TJD199" s="321"/>
      <c r="TJE199" s="321"/>
      <c r="TJF199" s="376"/>
      <c r="TJG199" s="321"/>
      <c r="TJH199" s="321"/>
      <c r="TJI199" s="321"/>
      <c r="TJJ199" s="321"/>
      <c r="TJK199" s="376"/>
      <c r="TJL199" s="319"/>
      <c r="TJM199" s="319"/>
      <c r="TJN199" s="319"/>
      <c r="TJO199" s="333"/>
      <c r="TJP199" s="376"/>
      <c r="TJQ199" s="376"/>
      <c r="TJR199" s="376"/>
      <c r="TJS199" s="321"/>
      <c r="TJT199" s="321"/>
      <c r="TJU199" s="321"/>
      <c r="TJV199" s="376"/>
      <c r="TJW199" s="321"/>
      <c r="TJX199" s="321"/>
      <c r="TJY199" s="321"/>
      <c r="TJZ199" s="321"/>
      <c r="TKA199" s="376"/>
      <c r="TKB199" s="319"/>
      <c r="TKC199" s="319"/>
      <c r="TKD199" s="319"/>
      <c r="TKE199" s="333"/>
      <c r="TKF199" s="376"/>
      <c r="TKG199" s="376"/>
      <c r="TKH199" s="376"/>
      <c r="TKI199" s="321"/>
      <c r="TKJ199" s="321"/>
      <c r="TKK199" s="321"/>
      <c r="TKL199" s="376"/>
      <c r="TKM199" s="321"/>
      <c r="TKN199" s="321"/>
      <c r="TKO199" s="321"/>
      <c r="TKP199" s="321"/>
      <c r="TKQ199" s="376"/>
      <c r="TKR199" s="319"/>
      <c r="TKS199" s="319"/>
      <c r="TKT199" s="319"/>
      <c r="TKU199" s="333"/>
      <c r="TKV199" s="376"/>
      <c r="TKW199" s="376"/>
      <c r="TKX199" s="376"/>
      <c r="TKY199" s="321"/>
      <c r="TKZ199" s="321"/>
      <c r="TLA199" s="321"/>
      <c r="TLB199" s="376"/>
      <c r="TLC199" s="321"/>
      <c r="TLD199" s="321"/>
      <c r="TLE199" s="321"/>
      <c r="TLF199" s="321"/>
      <c r="TLG199" s="376"/>
      <c r="TLH199" s="319"/>
      <c r="TLI199" s="319"/>
      <c r="TLJ199" s="319"/>
      <c r="TLK199" s="333"/>
      <c r="TLL199" s="376"/>
      <c r="TLM199" s="376"/>
      <c r="TLN199" s="376"/>
      <c r="TLO199" s="321"/>
      <c r="TLP199" s="321"/>
      <c r="TLQ199" s="321"/>
      <c r="TLR199" s="376"/>
      <c r="TLS199" s="321"/>
      <c r="TLT199" s="321"/>
      <c r="TLU199" s="321"/>
      <c r="TLV199" s="321"/>
      <c r="TLW199" s="376"/>
      <c r="TLX199" s="319"/>
      <c r="TLY199" s="319"/>
      <c r="TLZ199" s="319"/>
      <c r="TMA199" s="333"/>
      <c r="TMB199" s="376"/>
      <c r="TMC199" s="376"/>
      <c r="TMD199" s="376"/>
      <c r="TME199" s="321"/>
      <c r="TMF199" s="321"/>
      <c r="TMG199" s="321"/>
      <c r="TMH199" s="376"/>
      <c r="TMI199" s="321"/>
      <c r="TMJ199" s="321"/>
      <c r="TMK199" s="321"/>
      <c r="TML199" s="321"/>
      <c r="TMM199" s="376"/>
      <c r="TMN199" s="319"/>
      <c r="TMO199" s="319"/>
      <c r="TMP199" s="319"/>
      <c r="TMQ199" s="333"/>
      <c r="TMR199" s="376"/>
      <c r="TMS199" s="376"/>
      <c r="TMT199" s="376"/>
      <c r="TMU199" s="321"/>
      <c r="TMV199" s="321"/>
      <c r="TMW199" s="321"/>
      <c r="TMX199" s="376"/>
      <c r="TMY199" s="321"/>
      <c r="TMZ199" s="321"/>
      <c r="TNA199" s="321"/>
      <c r="TNB199" s="321"/>
      <c r="TNC199" s="376"/>
      <c r="TND199" s="319"/>
      <c r="TNE199" s="319"/>
      <c r="TNF199" s="319"/>
      <c r="TNG199" s="333"/>
      <c r="TNH199" s="376"/>
      <c r="TNI199" s="376"/>
      <c r="TNJ199" s="376"/>
      <c r="TNK199" s="321"/>
      <c r="TNL199" s="321"/>
      <c r="TNM199" s="321"/>
      <c r="TNN199" s="376"/>
      <c r="TNO199" s="321"/>
      <c r="TNP199" s="321"/>
      <c r="TNQ199" s="321"/>
      <c r="TNR199" s="321"/>
      <c r="TNS199" s="376"/>
      <c r="TNT199" s="319"/>
      <c r="TNU199" s="319"/>
      <c r="TNV199" s="319"/>
      <c r="TNW199" s="333"/>
      <c r="TNX199" s="376"/>
      <c r="TNY199" s="376"/>
      <c r="TNZ199" s="376"/>
      <c r="TOA199" s="321"/>
      <c r="TOB199" s="321"/>
      <c r="TOC199" s="321"/>
      <c r="TOD199" s="376"/>
      <c r="TOE199" s="321"/>
      <c r="TOF199" s="321"/>
      <c r="TOG199" s="321"/>
      <c r="TOH199" s="321"/>
      <c r="TOI199" s="376"/>
      <c r="TOJ199" s="319"/>
      <c r="TOK199" s="319"/>
      <c r="TOL199" s="319"/>
      <c r="TOM199" s="333"/>
      <c r="TON199" s="376"/>
      <c r="TOO199" s="376"/>
      <c r="TOP199" s="376"/>
      <c r="TOQ199" s="321"/>
      <c r="TOR199" s="321"/>
      <c r="TOS199" s="321"/>
      <c r="TOT199" s="376"/>
      <c r="TOU199" s="321"/>
      <c r="TOV199" s="321"/>
      <c r="TOW199" s="321"/>
      <c r="TOX199" s="321"/>
      <c r="TOY199" s="376"/>
      <c r="TOZ199" s="319"/>
      <c r="TPA199" s="319"/>
      <c r="TPB199" s="319"/>
      <c r="TPC199" s="333"/>
      <c r="TPD199" s="376"/>
      <c r="TPE199" s="376"/>
      <c r="TPF199" s="376"/>
      <c r="TPG199" s="321"/>
      <c r="TPH199" s="321"/>
      <c r="TPI199" s="321"/>
      <c r="TPJ199" s="376"/>
      <c r="TPK199" s="321"/>
      <c r="TPL199" s="321"/>
      <c r="TPM199" s="321"/>
      <c r="TPN199" s="321"/>
      <c r="TPO199" s="376"/>
      <c r="TPP199" s="319"/>
      <c r="TPQ199" s="319"/>
      <c r="TPR199" s="319"/>
      <c r="TPS199" s="333"/>
      <c r="TPT199" s="376"/>
      <c r="TPU199" s="376"/>
      <c r="TPV199" s="376"/>
      <c r="TPW199" s="321"/>
      <c r="TPX199" s="321"/>
      <c r="TPY199" s="321"/>
      <c r="TPZ199" s="376"/>
      <c r="TQA199" s="321"/>
      <c r="TQB199" s="321"/>
      <c r="TQC199" s="321"/>
      <c r="TQD199" s="321"/>
      <c r="TQE199" s="376"/>
      <c r="TQF199" s="319"/>
      <c r="TQG199" s="319"/>
      <c r="TQH199" s="319"/>
      <c r="TQI199" s="333"/>
      <c r="TQJ199" s="376"/>
      <c r="TQK199" s="376"/>
      <c r="TQL199" s="376"/>
      <c r="TQM199" s="321"/>
      <c r="TQN199" s="321"/>
      <c r="TQO199" s="321"/>
      <c r="TQP199" s="376"/>
      <c r="TQQ199" s="321"/>
      <c r="TQR199" s="321"/>
      <c r="TQS199" s="321"/>
      <c r="TQT199" s="321"/>
      <c r="TQU199" s="376"/>
      <c r="TQV199" s="319"/>
      <c r="TQW199" s="319"/>
      <c r="TQX199" s="319"/>
      <c r="TQY199" s="333"/>
      <c r="TQZ199" s="376"/>
      <c r="TRA199" s="376"/>
      <c r="TRB199" s="376"/>
      <c r="TRC199" s="321"/>
      <c r="TRD199" s="321"/>
      <c r="TRE199" s="321"/>
      <c r="TRF199" s="376"/>
      <c r="TRG199" s="321"/>
      <c r="TRH199" s="321"/>
      <c r="TRI199" s="321"/>
      <c r="TRJ199" s="321"/>
      <c r="TRK199" s="376"/>
      <c r="TRL199" s="319"/>
      <c r="TRM199" s="319"/>
      <c r="TRN199" s="319"/>
      <c r="TRO199" s="333"/>
      <c r="TRP199" s="376"/>
      <c r="TRQ199" s="376"/>
      <c r="TRR199" s="376"/>
      <c r="TRS199" s="321"/>
      <c r="TRT199" s="321"/>
      <c r="TRU199" s="321"/>
      <c r="TRV199" s="376"/>
      <c r="TRW199" s="321"/>
      <c r="TRX199" s="321"/>
      <c r="TRY199" s="321"/>
      <c r="TRZ199" s="321"/>
      <c r="TSA199" s="376"/>
      <c r="TSB199" s="319"/>
      <c r="TSC199" s="319"/>
      <c r="TSD199" s="319"/>
      <c r="TSE199" s="333"/>
      <c r="TSF199" s="376"/>
      <c r="TSG199" s="376"/>
      <c r="TSH199" s="376"/>
      <c r="TSI199" s="321"/>
      <c r="TSJ199" s="321"/>
      <c r="TSK199" s="321"/>
      <c r="TSL199" s="376"/>
      <c r="TSM199" s="321"/>
      <c r="TSN199" s="321"/>
      <c r="TSO199" s="321"/>
      <c r="TSP199" s="321"/>
      <c r="TSQ199" s="376"/>
      <c r="TSR199" s="319"/>
      <c r="TSS199" s="319"/>
      <c r="TST199" s="319"/>
      <c r="TSU199" s="333"/>
      <c r="TSV199" s="376"/>
      <c r="TSW199" s="376"/>
      <c r="TSX199" s="376"/>
      <c r="TSY199" s="321"/>
      <c r="TSZ199" s="321"/>
      <c r="TTA199" s="321"/>
      <c r="TTB199" s="376"/>
      <c r="TTC199" s="321"/>
      <c r="TTD199" s="321"/>
      <c r="TTE199" s="321"/>
      <c r="TTF199" s="321"/>
      <c r="TTG199" s="376"/>
      <c r="TTH199" s="319"/>
      <c r="TTI199" s="319"/>
      <c r="TTJ199" s="319"/>
      <c r="TTK199" s="333"/>
      <c r="TTL199" s="376"/>
      <c r="TTM199" s="376"/>
      <c r="TTN199" s="376"/>
      <c r="TTO199" s="321"/>
      <c r="TTP199" s="321"/>
      <c r="TTQ199" s="321"/>
      <c r="TTR199" s="376"/>
      <c r="TTS199" s="321"/>
      <c r="TTT199" s="321"/>
      <c r="TTU199" s="321"/>
      <c r="TTV199" s="321"/>
      <c r="TTW199" s="376"/>
      <c r="TTX199" s="319"/>
      <c r="TTY199" s="319"/>
      <c r="TTZ199" s="319"/>
      <c r="TUA199" s="333"/>
      <c r="TUB199" s="376"/>
      <c r="TUC199" s="376"/>
      <c r="TUD199" s="376"/>
      <c r="TUE199" s="321"/>
      <c r="TUF199" s="321"/>
      <c r="TUG199" s="321"/>
      <c r="TUH199" s="376"/>
      <c r="TUI199" s="321"/>
      <c r="TUJ199" s="321"/>
      <c r="TUK199" s="321"/>
      <c r="TUL199" s="321"/>
      <c r="TUM199" s="376"/>
      <c r="TUN199" s="319"/>
      <c r="TUO199" s="319"/>
      <c r="TUP199" s="319"/>
      <c r="TUQ199" s="333"/>
      <c r="TUR199" s="376"/>
      <c r="TUS199" s="376"/>
      <c r="TUT199" s="376"/>
      <c r="TUU199" s="321"/>
      <c r="TUV199" s="321"/>
      <c r="TUW199" s="321"/>
      <c r="TUX199" s="376"/>
      <c r="TUY199" s="321"/>
      <c r="TUZ199" s="321"/>
      <c r="TVA199" s="321"/>
      <c r="TVB199" s="321"/>
      <c r="TVC199" s="376"/>
      <c r="TVD199" s="319"/>
      <c r="TVE199" s="319"/>
      <c r="TVF199" s="319"/>
      <c r="TVG199" s="333"/>
      <c r="TVH199" s="376"/>
      <c r="TVI199" s="376"/>
      <c r="TVJ199" s="376"/>
      <c r="TVK199" s="321"/>
      <c r="TVL199" s="321"/>
      <c r="TVM199" s="321"/>
      <c r="TVN199" s="376"/>
      <c r="TVO199" s="321"/>
      <c r="TVP199" s="321"/>
      <c r="TVQ199" s="321"/>
      <c r="TVR199" s="321"/>
      <c r="TVS199" s="376"/>
      <c r="TVT199" s="319"/>
      <c r="TVU199" s="319"/>
      <c r="TVV199" s="319"/>
      <c r="TVW199" s="333"/>
      <c r="TVX199" s="376"/>
      <c r="TVY199" s="376"/>
      <c r="TVZ199" s="376"/>
      <c r="TWA199" s="321"/>
      <c r="TWB199" s="321"/>
      <c r="TWC199" s="321"/>
      <c r="TWD199" s="376"/>
      <c r="TWE199" s="321"/>
      <c r="TWF199" s="321"/>
      <c r="TWG199" s="321"/>
      <c r="TWH199" s="321"/>
      <c r="TWI199" s="376"/>
      <c r="TWJ199" s="319"/>
      <c r="TWK199" s="319"/>
      <c r="TWL199" s="319"/>
      <c r="TWM199" s="333"/>
      <c r="TWN199" s="376"/>
      <c r="TWO199" s="376"/>
      <c r="TWP199" s="376"/>
      <c r="TWQ199" s="321"/>
      <c r="TWR199" s="321"/>
      <c r="TWS199" s="321"/>
      <c r="TWT199" s="376"/>
      <c r="TWU199" s="321"/>
      <c r="TWV199" s="321"/>
      <c r="TWW199" s="321"/>
      <c r="TWX199" s="321"/>
      <c r="TWY199" s="376"/>
      <c r="TWZ199" s="319"/>
      <c r="TXA199" s="319"/>
      <c r="TXB199" s="319"/>
      <c r="TXC199" s="333"/>
      <c r="TXD199" s="376"/>
      <c r="TXE199" s="376"/>
      <c r="TXF199" s="376"/>
      <c r="TXG199" s="321"/>
      <c r="TXH199" s="321"/>
      <c r="TXI199" s="321"/>
      <c r="TXJ199" s="376"/>
      <c r="TXK199" s="321"/>
      <c r="TXL199" s="321"/>
      <c r="TXM199" s="321"/>
      <c r="TXN199" s="321"/>
      <c r="TXO199" s="376"/>
      <c r="TXP199" s="319"/>
      <c r="TXQ199" s="319"/>
      <c r="TXR199" s="319"/>
      <c r="TXS199" s="333"/>
      <c r="TXT199" s="376"/>
      <c r="TXU199" s="376"/>
      <c r="TXV199" s="376"/>
      <c r="TXW199" s="321"/>
      <c r="TXX199" s="321"/>
      <c r="TXY199" s="321"/>
      <c r="TXZ199" s="376"/>
      <c r="TYA199" s="321"/>
      <c r="TYB199" s="321"/>
      <c r="TYC199" s="321"/>
      <c r="TYD199" s="321"/>
      <c r="TYE199" s="376"/>
      <c r="TYF199" s="319"/>
      <c r="TYG199" s="319"/>
      <c r="TYH199" s="319"/>
      <c r="TYI199" s="333"/>
      <c r="TYJ199" s="376"/>
      <c r="TYK199" s="376"/>
      <c r="TYL199" s="376"/>
      <c r="TYM199" s="321"/>
      <c r="TYN199" s="321"/>
      <c r="TYO199" s="321"/>
      <c r="TYP199" s="376"/>
      <c r="TYQ199" s="321"/>
      <c r="TYR199" s="321"/>
      <c r="TYS199" s="321"/>
      <c r="TYT199" s="321"/>
      <c r="TYU199" s="376"/>
      <c r="TYV199" s="319"/>
      <c r="TYW199" s="319"/>
      <c r="TYX199" s="319"/>
      <c r="TYY199" s="333"/>
      <c r="TYZ199" s="376"/>
      <c r="TZA199" s="376"/>
      <c r="TZB199" s="376"/>
      <c r="TZC199" s="321"/>
      <c r="TZD199" s="321"/>
      <c r="TZE199" s="321"/>
      <c r="TZF199" s="376"/>
      <c r="TZG199" s="321"/>
      <c r="TZH199" s="321"/>
      <c r="TZI199" s="321"/>
      <c r="TZJ199" s="321"/>
      <c r="TZK199" s="376"/>
      <c r="TZL199" s="319"/>
      <c r="TZM199" s="319"/>
      <c r="TZN199" s="319"/>
      <c r="TZO199" s="333"/>
      <c r="TZP199" s="376"/>
      <c r="TZQ199" s="376"/>
      <c r="TZR199" s="376"/>
      <c r="TZS199" s="321"/>
      <c r="TZT199" s="321"/>
      <c r="TZU199" s="321"/>
      <c r="TZV199" s="376"/>
      <c r="TZW199" s="321"/>
      <c r="TZX199" s="321"/>
      <c r="TZY199" s="321"/>
      <c r="TZZ199" s="321"/>
      <c r="UAA199" s="376"/>
      <c r="UAB199" s="319"/>
      <c r="UAC199" s="319"/>
      <c r="UAD199" s="319"/>
      <c r="UAE199" s="333"/>
      <c r="UAF199" s="376"/>
      <c r="UAG199" s="376"/>
      <c r="UAH199" s="376"/>
      <c r="UAI199" s="321"/>
      <c r="UAJ199" s="321"/>
      <c r="UAK199" s="321"/>
      <c r="UAL199" s="376"/>
      <c r="UAM199" s="321"/>
      <c r="UAN199" s="321"/>
      <c r="UAO199" s="321"/>
      <c r="UAP199" s="321"/>
      <c r="UAQ199" s="376"/>
      <c r="UAR199" s="319"/>
      <c r="UAS199" s="319"/>
      <c r="UAT199" s="319"/>
      <c r="UAU199" s="333"/>
      <c r="UAV199" s="376"/>
      <c r="UAW199" s="376"/>
      <c r="UAX199" s="376"/>
      <c r="UAY199" s="321"/>
      <c r="UAZ199" s="321"/>
      <c r="UBA199" s="321"/>
      <c r="UBB199" s="376"/>
      <c r="UBC199" s="321"/>
      <c r="UBD199" s="321"/>
      <c r="UBE199" s="321"/>
      <c r="UBF199" s="321"/>
      <c r="UBG199" s="376"/>
      <c r="UBH199" s="319"/>
      <c r="UBI199" s="319"/>
      <c r="UBJ199" s="319"/>
      <c r="UBK199" s="333"/>
      <c r="UBL199" s="376"/>
      <c r="UBM199" s="376"/>
      <c r="UBN199" s="376"/>
      <c r="UBO199" s="321"/>
      <c r="UBP199" s="321"/>
      <c r="UBQ199" s="321"/>
      <c r="UBR199" s="376"/>
      <c r="UBS199" s="321"/>
      <c r="UBT199" s="321"/>
      <c r="UBU199" s="321"/>
      <c r="UBV199" s="321"/>
      <c r="UBW199" s="376"/>
      <c r="UBX199" s="319"/>
      <c r="UBY199" s="319"/>
      <c r="UBZ199" s="319"/>
      <c r="UCA199" s="333"/>
      <c r="UCB199" s="376"/>
      <c r="UCC199" s="376"/>
      <c r="UCD199" s="376"/>
      <c r="UCE199" s="321"/>
      <c r="UCF199" s="321"/>
      <c r="UCG199" s="321"/>
      <c r="UCH199" s="376"/>
      <c r="UCI199" s="321"/>
      <c r="UCJ199" s="321"/>
      <c r="UCK199" s="321"/>
      <c r="UCL199" s="321"/>
      <c r="UCM199" s="376"/>
      <c r="UCN199" s="319"/>
      <c r="UCO199" s="319"/>
      <c r="UCP199" s="319"/>
      <c r="UCQ199" s="333"/>
      <c r="UCR199" s="376"/>
      <c r="UCS199" s="376"/>
      <c r="UCT199" s="376"/>
      <c r="UCU199" s="321"/>
      <c r="UCV199" s="321"/>
      <c r="UCW199" s="321"/>
      <c r="UCX199" s="376"/>
      <c r="UCY199" s="321"/>
      <c r="UCZ199" s="321"/>
      <c r="UDA199" s="321"/>
      <c r="UDB199" s="321"/>
      <c r="UDC199" s="376"/>
      <c r="UDD199" s="319"/>
      <c r="UDE199" s="319"/>
      <c r="UDF199" s="319"/>
      <c r="UDG199" s="333"/>
      <c r="UDH199" s="376"/>
      <c r="UDI199" s="376"/>
      <c r="UDJ199" s="376"/>
      <c r="UDK199" s="321"/>
      <c r="UDL199" s="321"/>
      <c r="UDM199" s="321"/>
      <c r="UDN199" s="376"/>
      <c r="UDO199" s="321"/>
      <c r="UDP199" s="321"/>
      <c r="UDQ199" s="321"/>
      <c r="UDR199" s="321"/>
      <c r="UDS199" s="376"/>
      <c r="UDT199" s="319"/>
      <c r="UDU199" s="319"/>
      <c r="UDV199" s="319"/>
      <c r="UDW199" s="333"/>
      <c r="UDX199" s="376"/>
      <c r="UDY199" s="376"/>
      <c r="UDZ199" s="376"/>
      <c r="UEA199" s="321"/>
      <c r="UEB199" s="321"/>
      <c r="UEC199" s="321"/>
      <c r="UED199" s="376"/>
      <c r="UEE199" s="321"/>
      <c r="UEF199" s="321"/>
      <c r="UEG199" s="321"/>
      <c r="UEH199" s="321"/>
      <c r="UEI199" s="376"/>
      <c r="UEJ199" s="319"/>
      <c r="UEK199" s="319"/>
      <c r="UEL199" s="319"/>
      <c r="UEM199" s="333"/>
      <c r="UEN199" s="376"/>
      <c r="UEO199" s="376"/>
      <c r="UEP199" s="376"/>
      <c r="UEQ199" s="321"/>
      <c r="UER199" s="321"/>
      <c r="UES199" s="321"/>
      <c r="UET199" s="376"/>
      <c r="UEU199" s="321"/>
      <c r="UEV199" s="321"/>
      <c r="UEW199" s="321"/>
      <c r="UEX199" s="321"/>
      <c r="UEY199" s="376"/>
      <c r="UEZ199" s="319"/>
      <c r="UFA199" s="319"/>
      <c r="UFB199" s="319"/>
      <c r="UFC199" s="333"/>
      <c r="UFD199" s="376"/>
      <c r="UFE199" s="376"/>
      <c r="UFF199" s="376"/>
      <c r="UFG199" s="321"/>
      <c r="UFH199" s="321"/>
      <c r="UFI199" s="321"/>
      <c r="UFJ199" s="376"/>
      <c r="UFK199" s="321"/>
      <c r="UFL199" s="321"/>
      <c r="UFM199" s="321"/>
      <c r="UFN199" s="321"/>
      <c r="UFO199" s="376"/>
      <c r="UFP199" s="319"/>
      <c r="UFQ199" s="319"/>
      <c r="UFR199" s="319"/>
      <c r="UFS199" s="333"/>
      <c r="UFT199" s="376"/>
      <c r="UFU199" s="376"/>
      <c r="UFV199" s="376"/>
      <c r="UFW199" s="321"/>
      <c r="UFX199" s="321"/>
      <c r="UFY199" s="321"/>
      <c r="UFZ199" s="376"/>
      <c r="UGA199" s="321"/>
      <c r="UGB199" s="321"/>
      <c r="UGC199" s="321"/>
      <c r="UGD199" s="321"/>
      <c r="UGE199" s="376"/>
      <c r="UGF199" s="319"/>
      <c r="UGG199" s="319"/>
      <c r="UGH199" s="319"/>
      <c r="UGI199" s="333"/>
      <c r="UGJ199" s="376"/>
      <c r="UGK199" s="376"/>
      <c r="UGL199" s="376"/>
      <c r="UGM199" s="321"/>
      <c r="UGN199" s="321"/>
      <c r="UGO199" s="321"/>
      <c r="UGP199" s="376"/>
      <c r="UGQ199" s="321"/>
      <c r="UGR199" s="321"/>
      <c r="UGS199" s="321"/>
      <c r="UGT199" s="321"/>
      <c r="UGU199" s="376"/>
      <c r="UGV199" s="319"/>
      <c r="UGW199" s="319"/>
      <c r="UGX199" s="319"/>
      <c r="UGY199" s="333"/>
      <c r="UGZ199" s="376"/>
      <c r="UHA199" s="376"/>
      <c r="UHB199" s="376"/>
      <c r="UHC199" s="321"/>
      <c r="UHD199" s="321"/>
      <c r="UHE199" s="321"/>
      <c r="UHF199" s="376"/>
      <c r="UHG199" s="321"/>
      <c r="UHH199" s="321"/>
      <c r="UHI199" s="321"/>
      <c r="UHJ199" s="321"/>
      <c r="UHK199" s="376"/>
      <c r="UHL199" s="319"/>
      <c r="UHM199" s="319"/>
      <c r="UHN199" s="319"/>
      <c r="UHO199" s="333"/>
      <c r="UHP199" s="376"/>
      <c r="UHQ199" s="376"/>
      <c r="UHR199" s="376"/>
      <c r="UHS199" s="321"/>
      <c r="UHT199" s="321"/>
      <c r="UHU199" s="321"/>
      <c r="UHV199" s="376"/>
      <c r="UHW199" s="321"/>
      <c r="UHX199" s="321"/>
      <c r="UHY199" s="321"/>
      <c r="UHZ199" s="321"/>
      <c r="UIA199" s="376"/>
      <c r="UIB199" s="319"/>
      <c r="UIC199" s="319"/>
      <c r="UID199" s="319"/>
      <c r="UIE199" s="333"/>
      <c r="UIF199" s="376"/>
      <c r="UIG199" s="376"/>
      <c r="UIH199" s="376"/>
      <c r="UII199" s="321"/>
      <c r="UIJ199" s="321"/>
      <c r="UIK199" s="321"/>
      <c r="UIL199" s="376"/>
      <c r="UIM199" s="321"/>
      <c r="UIN199" s="321"/>
      <c r="UIO199" s="321"/>
      <c r="UIP199" s="321"/>
      <c r="UIQ199" s="376"/>
      <c r="UIR199" s="319"/>
      <c r="UIS199" s="319"/>
      <c r="UIT199" s="319"/>
      <c r="UIU199" s="333"/>
      <c r="UIV199" s="376"/>
      <c r="UIW199" s="376"/>
      <c r="UIX199" s="376"/>
      <c r="UIY199" s="321"/>
      <c r="UIZ199" s="321"/>
      <c r="UJA199" s="321"/>
      <c r="UJB199" s="376"/>
      <c r="UJC199" s="321"/>
      <c r="UJD199" s="321"/>
      <c r="UJE199" s="321"/>
      <c r="UJF199" s="321"/>
      <c r="UJG199" s="376"/>
      <c r="UJH199" s="319"/>
      <c r="UJI199" s="319"/>
      <c r="UJJ199" s="319"/>
      <c r="UJK199" s="333"/>
      <c r="UJL199" s="376"/>
      <c r="UJM199" s="376"/>
      <c r="UJN199" s="376"/>
      <c r="UJO199" s="321"/>
      <c r="UJP199" s="321"/>
      <c r="UJQ199" s="321"/>
      <c r="UJR199" s="376"/>
      <c r="UJS199" s="321"/>
      <c r="UJT199" s="321"/>
      <c r="UJU199" s="321"/>
      <c r="UJV199" s="321"/>
      <c r="UJW199" s="376"/>
      <c r="UJX199" s="319"/>
      <c r="UJY199" s="319"/>
      <c r="UJZ199" s="319"/>
      <c r="UKA199" s="333"/>
      <c r="UKB199" s="376"/>
      <c r="UKC199" s="376"/>
      <c r="UKD199" s="376"/>
      <c r="UKE199" s="321"/>
      <c r="UKF199" s="321"/>
      <c r="UKG199" s="321"/>
      <c r="UKH199" s="376"/>
      <c r="UKI199" s="321"/>
      <c r="UKJ199" s="321"/>
      <c r="UKK199" s="321"/>
      <c r="UKL199" s="321"/>
      <c r="UKM199" s="376"/>
      <c r="UKN199" s="319"/>
      <c r="UKO199" s="319"/>
      <c r="UKP199" s="319"/>
      <c r="UKQ199" s="333"/>
      <c r="UKR199" s="376"/>
      <c r="UKS199" s="376"/>
      <c r="UKT199" s="376"/>
      <c r="UKU199" s="321"/>
      <c r="UKV199" s="321"/>
      <c r="UKW199" s="321"/>
      <c r="UKX199" s="376"/>
      <c r="UKY199" s="321"/>
      <c r="UKZ199" s="321"/>
      <c r="ULA199" s="321"/>
      <c r="ULB199" s="321"/>
      <c r="ULC199" s="376"/>
      <c r="ULD199" s="319"/>
      <c r="ULE199" s="319"/>
      <c r="ULF199" s="319"/>
      <c r="ULG199" s="333"/>
      <c r="ULH199" s="376"/>
      <c r="ULI199" s="376"/>
      <c r="ULJ199" s="376"/>
      <c r="ULK199" s="321"/>
      <c r="ULL199" s="321"/>
      <c r="ULM199" s="321"/>
      <c r="ULN199" s="376"/>
      <c r="ULO199" s="321"/>
      <c r="ULP199" s="321"/>
      <c r="ULQ199" s="321"/>
      <c r="ULR199" s="321"/>
      <c r="ULS199" s="376"/>
      <c r="ULT199" s="319"/>
      <c r="ULU199" s="319"/>
      <c r="ULV199" s="319"/>
      <c r="ULW199" s="333"/>
      <c r="ULX199" s="376"/>
      <c r="ULY199" s="376"/>
      <c r="ULZ199" s="376"/>
      <c r="UMA199" s="321"/>
      <c r="UMB199" s="321"/>
      <c r="UMC199" s="321"/>
      <c r="UMD199" s="376"/>
      <c r="UME199" s="321"/>
      <c r="UMF199" s="321"/>
      <c r="UMG199" s="321"/>
      <c r="UMH199" s="321"/>
      <c r="UMI199" s="376"/>
      <c r="UMJ199" s="319"/>
      <c r="UMK199" s="319"/>
      <c r="UML199" s="319"/>
      <c r="UMM199" s="333"/>
      <c r="UMN199" s="376"/>
      <c r="UMO199" s="376"/>
      <c r="UMP199" s="376"/>
      <c r="UMQ199" s="321"/>
      <c r="UMR199" s="321"/>
      <c r="UMS199" s="321"/>
      <c r="UMT199" s="376"/>
      <c r="UMU199" s="321"/>
      <c r="UMV199" s="321"/>
      <c r="UMW199" s="321"/>
      <c r="UMX199" s="321"/>
      <c r="UMY199" s="376"/>
      <c r="UMZ199" s="319"/>
      <c r="UNA199" s="319"/>
      <c r="UNB199" s="319"/>
      <c r="UNC199" s="333"/>
      <c r="UND199" s="376"/>
      <c r="UNE199" s="376"/>
      <c r="UNF199" s="376"/>
      <c r="UNG199" s="321"/>
      <c r="UNH199" s="321"/>
      <c r="UNI199" s="321"/>
      <c r="UNJ199" s="376"/>
      <c r="UNK199" s="321"/>
      <c r="UNL199" s="321"/>
      <c r="UNM199" s="321"/>
      <c r="UNN199" s="321"/>
      <c r="UNO199" s="376"/>
      <c r="UNP199" s="319"/>
      <c r="UNQ199" s="319"/>
      <c r="UNR199" s="319"/>
      <c r="UNS199" s="333"/>
      <c r="UNT199" s="376"/>
      <c r="UNU199" s="376"/>
      <c r="UNV199" s="376"/>
      <c r="UNW199" s="321"/>
      <c r="UNX199" s="321"/>
      <c r="UNY199" s="321"/>
      <c r="UNZ199" s="376"/>
      <c r="UOA199" s="321"/>
      <c r="UOB199" s="321"/>
      <c r="UOC199" s="321"/>
      <c r="UOD199" s="321"/>
      <c r="UOE199" s="376"/>
      <c r="UOF199" s="319"/>
      <c r="UOG199" s="319"/>
      <c r="UOH199" s="319"/>
      <c r="UOI199" s="333"/>
      <c r="UOJ199" s="376"/>
      <c r="UOK199" s="376"/>
      <c r="UOL199" s="376"/>
      <c r="UOM199" s="321"/>
      <c r="UON199" s="321"/>
      <c r="UOO199" s="321"/>
      <c r="UOP199" s="376"/>
      <c r="UOQ199" s="321"/>
      <c r="UOR199" s="321"/>
      <c r="UOS199" s="321"/>
      <c r="UOT199" s="321"/>
      <c r="UOU199" s="376"/>
      <c r="UOV199" s="319"/>
      <c r="UOW199" s="319"/>
      <c r="UOX199" s="319"/>
      <c r="UOY199" s="333"/>
      <c r="UOZ199" s="376"/>
      <c r="UPA199" s="376"/>
      <c r="UPB199" s="376"/>
      <c r="UPC199" s="321"/>
      <c r="UPD199" s="321"/>
      <c r="UPE199" s="321"/>
      <c r="UPF199" s="376"/>
      <c r="UPG199" s="321"/>
      <c r="UPH199" s="321"/>
      <c r="UPI199" s="321"/>
      <c r="UPJ199" s="321"/>
      <c r="UPK199" s="376"/>
      <c r="UPL199" s="319"/>
      <c r="UPM199" s="319"/>
      <c r="UPN199" s="319"/>
      <c r="UPO199" s="333"/>
      <c r="UPP199" s="376"/>
      <c r="UPQ199" s="376"/>
      <c r="UPR199" s="376"/>
      <c r="UPS199" s="321"/>
      <c r="UPT199" s="321"/>
      <c r="UPU199" s="321"/>
      <c r="UPV199" s="376"/>
      <c r="UPW199" s="321"/>
      <c r="UPX199" s="321"/>
      <c r="UPY199" s="321"/>
      <c r="UPZ199" s="321"/>
      <c r="UQA199" s="376"/>
      <c r="UQB199" s="319"/>
      <c r="UQC199" s="319"/>
      <c r="UQD199" s="319"/>
      <c r="UQE199" s="333"/>
      <c r="UQF199" s="376"/>
      <c r="UQG199" s="376"/>
      <c r="UQH199" s="376"/>
      <c r="UQI199" s="321"/>
      <c r="UQJ199" s="321"/>
      <c r="UQK199" s="321"/>
      <c r="UQL199" s="376"/>
      <c r="UQM199" s="321"/>
      <c r="UQN199" s="321"/>
      <c r="UQO199" s="321"/>
      <c r="UQP199" s="321"/>
      <c r="UQQ199" s="376"/>
      <c r="UQR199" s="319"/>
      <c r="UQS199" s="319"/>
      <c r="UQT199" s="319"/>
      <c r="UQU199" s="333"/>
      <c r="UQV199" s="376"/>
      <c r="UQW199" s="376"/>
      <c r="UQX199" s="376"/>
      <c r="UQY199" s="321"/>
      <c r="UQZ199" s="321"/>
      <c r="URA199" s="321"/>
      <c r="URB199" s="376"/>
      <c r="URC199" s="321"/>
      <c r="URD199" s="321"/>
      <c r="URE199" s="321"/>
      <c r="URF199" s="321"/>
      <c r="URG199" s="376"/>
      <c r="URH199" s="319"/>
      <c r="URI199" s="319"/>
      <c r="URJ199" s="319"/>
      <c r="URK199" s="333"/>
      <c r="URL199" s="376"/>
      <c r="URM199" s="376"/>
      <c r="URN199" s="376"/>
      <c r="URO199" s="321"/>
      <c r="URP199" s="321"/>
      <c r="URQ199" s="321"/>
      <c r="URR199" s="376"/>
      <c r="URS199" s="321"/>
      <c r="URT199" s="321"/>
      <c r="URU199" s="321"/>
      <c r="URV199" s="321"/>
      <c r="URW199" s="376"/>
      <c r="URX199" s="319"/>
      <c r="URY199" s="319"/>
      <c r="URZ199" s="319"/>
      <c r="USA199" s="333"/>
      <c r="USB199" s="376"/>
      <c r="USC199" s="376"/>
      <c r="USD199" s="376"/>
      <c r="USE199" s="321"/>
      <c r="USF199" s="321"/>
      <c r="USG199" s="321"/>
      <c r="USH199" s="376"/>
      <c r="USI199" s="321"/>
      <c r="USJ199" s="321"/>
      <c r="USK199" s="321"/>
      <c r="USL199" s="321"/>
      <c r="USM199" s="376"/>
      <c r="USN199" s="319"/>
      <c r="USO199" s="319"/>
      <c r="USP199" s="319"/>
      <c r="USQ199" s="333"/>
      <c r="USR199" s="376"/>
      <c r="USS199" s="376"/>
      <c r="UST199" s="376"/>
      <c r="USU199" s="321"/>
      <c r="USV199" s="321"/>
      <c r="USW199" s="321"/>
      <c r="USX199" s="376"/>
      <c r="USY199" s="321"/>
      <c r="USZ199" s="321"/>
      <c r="UTA199" s="321"/>
      <c r="UTB199" s="321"/>
      <c r="UTC199" s="376"/>
      <c r="UTD199" s="319"/>
      <c r="UTE199" s="319"/>
      <c r="UTF199" s="319"/>
      <c r="UTG199" s="333"/>
      <c r="UTH199" s="376"/>
      <c r="UTI199" s="376"/>
      <c r="UTJ199" s="376"/>
      <c r="UTK199" s="321"/>
      <c r="UTL199" s="321"/>
      <c r="UTM199" s="321"/>
      <c r="UTN199" s="376"/>
      <c r="UTO199" s="321"/>
      <c r="UTP199" s="321"/>
      <c r="UTQ199" s="321"/>
      <c r="UTR199" s="321"/>
      <c r="UTS199" s="376"/>
      <c r="UTT199" s="319"/>
      <c r="UTU199" s="319"/>
      <c r="UTV199" s="319"/>
      <c r="UTW199" s="333"/>
      <c r="UTX199" s="376"/>
      <c r="UTY199" s="376"/>
      <c r="UTZ199" s="376"/>
      <c r="UUA199" s="321"/>
      <c r="UUB199" s="321"/>
      <c r="UUC199" s="321"/>
      <c r="UUD199" s="376"/>
      <c r="UUE199" s="321"/>
      <c r="UUF199" s="321"/>
      <c r="UUG199" s="321"/>
      <c r="UUH199" s="321"/>
      <c r="UUI199" s="376"/>
      <c r="UUJ199" s="319"/>
      <c r="UUK199" s="319"/>
      <c r="UUL199" s="319"/>
      <c r="UUM199" s="333"/>
      <c r="UUN199" s="376"/>
      <c r="UUO199" s="376"/>
      <c r="UUP199" s="376"/>
      <c r="UUQ199" s="321"/>
      <c r="UUR199" s="321"/>
      <c r="UUS199" s="321"/>
      <c r="UUT199" s="376"/>
      <c r="UUU199" s="321"/>
      <c r="UUV199" s="321"/>
      <c r="UUW199" s="321"/>
      <c r="UUX199" s="321"/>
      <c r="UUY199" s="376"/>
      <c r="UUZ199" s="319"/>
      <c r="UVA199" s="319"/>
      <c r="UVB199" s="319"/>
      <c r="UVC199" s="333"/>
      <c r="UVD199" s="376"/>
      <c r="UVE199" s="376"/>
      <c r="UVF199" s="376"/>
      <c r="UVG199" s="321"/>
      <c r="UVH199" s="321"/>
      <c r="UVI199" s="321"/>
      <c r="UVJ199" s="376"/>
      <c r="UVK199" s="321"/>
      <c r="UVL199" s="321"/>
      <c r="UVM199" s="321"/>
      <c r="UVN199" s="321"/>
      <c r="UVO199" s="376"/>
      <c r="UVP199" s="319"/>
      <c r="UVQ199" s="319"/>
      <c r="UVR199" s="319"/>
      <c r="UVS199" s="333"/>
      <c r="UVT199" s="376"/>
      <c r="UVU199" s="376"/>
      <c r="UVV199" s="376"/>
      <c r="UVW199" s="321"/>
      <c r="UVX199" s="321"/>
      <c r="UVY199" s="321"/>
      <c r="UVZ199" s="376"/>
      <c r="UWA199" s="321"/>
      <c r="UWB199" s="321"/>
      <c r="UWC199" s="321"/>
      <c r="UWD199" s="321"/>
      <c r="UWE199" s="376"/>
      <c r="UWF199" s="319"/>
      <c r="UWG199" s="319"/>
      <c r="UWH199" s="319"/>
      <c r="UWI199" s="333"/>
      <c r="UWJ199" s="376"/>
      <c r="UWK199" s="376"/>
      <c r="UWL199" s="376"/>
      <c r="UWM199" s="321"/>
      <c r="UWN199" s="321"/>
      <c r="UWO199" s="321"/>
      <c r="UWP199" s="376"/>
      <c r="UWQ199" s="321"/>
      <c r="UWR199" s="321"/>
      <c r="UWS199" s="321"/>
      <c r="UWT199" s="321"/>
      <c r="UWU199" s="376"/>
      <c r="UWV199" s="319"/>
      <c r="UWW199" s="319"/>
      <c r="UWX199" s="319"/>
      <c r="UWY199" s="333"/>
      <c r="UWZ199" s="376"/>
      <c r="UXA199" s="376"/>
      <c r="UXB199" s="376"/>
      <c r="UXC199" s="321"/>
      <c r="UXD199" s="321"/>
      <c r="UXE199" s="321"/>
      <c r="UXF199" s="376"/>
      <c r="UXG199" s="321"/>
      <c r="UXH199" s="321"/>
      <c r="UXI199" s="321"/>
      <c r="UXJ199" s="321"/>
      <c r="UXK199" s="376"/>
      <c r="UXL199" s="319"/>
      <c r="UXM199" s="319"/>
      <c r="UXN199" s="319"/>
      <c r="UXO199" s="333"/>
      <c r="UXP199" s="376"/>
      <c r="UXQ199" s="376"/>
      <c r="UXR199" s="376"/>
      <c r="UXS199" s="321"/>
      <c r="UXT199" s="321"/>
      <c r="UXU199" s="321"/>
      <c r="UXV199" s="376"/>
      <c r="UXW199" s="321"/>
      <c r="UXX199" s="321"/>
      <c r="UXY199" s="321"/>
      <c r="UXZ199" s="321"/>
      <c r="UYA199" s="376"/>
      <c r="UYB199" s="319"/>
      <c r="UYC199" s="319"/>
      <c r="UYD199" s="319"/>
      <c r="UYE199" s="333"/>
      <c r="UYF199" s="376"/>
      <c r="UYG199" s="376"/>
      <c r="UYH199" s="376"/>
      <c r="UYI199" s="321"/>
      <c r="UYJ199" s="321"/>
      <c r="UYK199" s="321"/>
      <c r="UYL199" s="376"/>
      <c r="UYM199" s="321"/>
      <c r="UYN199" s="321"/>
      <c r="UYO199" s="321"/>
      <c r="UYP199" s="321"/>
      <c r="UYQ199" s="376"/>
      <c r="UYR199" s="319"/>
      <c r="UYS199" s="319"/>
      <c r="UYT199" s="319"/>
      <c r="UYU199" s="333"/>
      <c r="UYV199" s="376"/>
      <c r="UYW199" s="376"/>
      <c r="UYX199" s="376"/>
      <c r="UYY199" s="321"/>
      <c r="UYZ199" s="321"/>
      <c r="UZA199" s="321"/>
      <c r="UZB199" s="376"/>
      <c r="UZC199" s="321"/>
      <c r="UZD199" s="321"/>
      <c r="UZE199" s="321"/>
      <c r="UZF199" s="321"/>
      <c r="UZG199" s="376"/>
      <c r="UZH199" s="319"/>
      <c r="UZI199" s="319"/>
      <c r="UZJ199" s="319"/>
      <c r="UZK199" s="333"/>
      <c r="UZL199" s="376"/>
      <c r="UZM199" s="376"/>
      <c r="UZN199" s="376"/>
      <c r="UZO199" s="321"/>
      <c r="UZP199" s="321"/>
      <c r="UZQ199" s="321"/>
      <c r="UZR199" s="376"/>
      <c r="UZS199" s="321"/>
      <c r="UZT199" s="321"/>
      <c r="UZU199" s="321"/>
      <c r="UZV199" s="321"/>
      <c r="UZW199" s="376"/>
      <c r="UZX199" s="319"/>
      <c r="UZY199" s="319"/>
      <c r="UZZ199" s="319"/>
      <c r="VAA199" s="333"/>
      <c r="VAB199" s="376"/>
      <c r="VAC199" s="376"/>
      <c r="VAD199" s="376"/>
      <c r="VAE199" s="321"/>
      <c r="VAF199" s="321"/>
      <c r="VAG199" s="321"/>
      <c r="VAH199" s="376"/>
      <c r="VAI199" s="321"/>
      <c r="VAJ199" s="321"/>
      <c r="VAK199" s="321"/>
      <c r="VAL199" s="321"/>
      <c r="VAM199" s="376"/>
      <c r="VAN199" s="319"/>
      <c r="VAO199" s="319"/>
      <c r="VAP199" s="319"/>
      <c r="VAQ199" s="333"/>
      <c r="VAR199" s="376"/>
      <c r="VAS199" s="376"/>
      <c r="VAT199" s="376"/>
      <c r="VAU199" s="321"/>
      <c r="VAV199" s="321"/>
      <c r="VAW199" s="321"/>
      <c r="VAX199" s="376"/>
      <c r="VAY199" s="321"/>
      <c r="VAZ199" s="321"/>
      <c r="VBA199" s="321"/>
      <c r="VBB199" s="321"/>
      <c r="VBC199" s="376"/>
      <c r="VBD199" s="319"/>
      <c r="VBE199" s="319"/>
      <c r="VBF199" s="319"/>
      <c r="VBG199" s="333"/>
      <c r="VBH199" s="376"/>
      <c r="VBI199" s="376"/>
      <c r="VBJ199" s="376"/>
      <c r="VBK199" s="321"/>
      <c r="VBL199" s="321"/>
      <c r="VBM199" s="321"/>
      <c r="VBN199" s="376"/>
      <c r="VBO199" s="321"/>
      <c r="VBP199" s="321"/>
      <c r="VBQ199" s="321"/>
      <c r="VBR199" s="321"/>
      <c r="VBS199" s="376"/>
      <c r="VBT199" s="319"/>
      <c r="VBU199" s="319"/>
      <c r="VBV199" s="319"/>
      <c r="VBW199" s="333"/>
      <c r="VBX199" s="376"/>
      <c r="VBY199" s="376"/>
      <c r="VBZ199" s="376"/>
      <c r="VCA199" s="321"/>
      <c r="VCB199" s="321"/>
      <c r="VCC199" s="321"/>
      <c r="VCD199" s="376"/>
      <c r="VCE199" s="321"/>
      <c r="VCF199" s="321"/>
      <c r="VCG199" s="321"/>
      <c r="VCH199" s="321"/>
      <c r="VCI199" s="376"/>
      <c r="VCJ199" s="319"/>
      <c r="VCK199" s="319"/>
      <c r="VCL199" s="319"/>
      <c r="VCM199" s="333"/>
      <c r="VCN199" s="376"/>
      <c r="VCO199" s="376"/>
      <c r="VCP199" s="376"/>
      <c r="VCQ199" s="321"/>
      <c r="VCR199" s="321"/>
      <c r="VCS199" s="321"/>
      <c r="VCT199" s="376"/>
      <c r="VCU199" s="321"/>
      <c r="VCV199" s="321"/>
      <c r="VCW199" s="321"/>
      <c r="VCX199" s="321"/>
      <c r="VCY199" s="376"/>
      <c r="VCZ199" s="319"/>
      <c r="VDA199" s="319"/>
      <c r="VDB199" s="319"/>
      <c r="VDC199" s="333"/>
      <c r="VDD199" s="376"/>
      <c r="VDE199" s="376"/>
      <c r="VDF199" s="376"/>
      <c r="VDG199" s="321"/>
      <c r="VDH199" s="321"/>
      <c r="VDI199" s="321"/>
      <c r="VDJ199" s="376"/>
      <c r="VDK199" s="321"/>
      <c r="VDL199" s="321"/>
      <c r="VDM199" s="321"/>
      <c r="VDN199" s="321"/>
      <c r="VDO199" s="376"/>
      <c r="VDP199" s="319"/>
      <c r="VDQ199" s="319"/>
      <c r="VDR199" s="319"/>
      <c r="VDS199" s="333"/>
      <c r="VDT199" s="376"/>
      <c r="VDU199" s="376"/>
      <c r="VDV199" s="376"/>
      <c r="VDW199" s="321"/>
      <c r="VDX199" s="321"/>
      <c r="VDY199" s="321"/>
      <c r="VDZ199" s="376"/>
      <c r="VEA199" s="321"/>
      <c r="VEB199" s="321"/>
      <c r="VEC199" s="321"/>
      <c r="VED199" s="321"/>
      <c r="VEE199" s="376"/>
      <c r="VEF199" s="319"/>
      <c r="VEG199" s="319"/>
      <c r="VEH199" s="319"/>
      <c r="VEI199" s="333"/>
      <c r="VEJ199" s="376"/>
      <c r="VEK199" s="376"/>
      <c r="VEL199" s="376"/>
      <c r="VEM199" s="321"/>
      <c r="VEN199" s="321"/>
      <c r="VEO199" s="321"/>
      <c r="VEP199" s="376"/>
      <c r="VEQ199" s="321"/>
      <c r="VER199" s="321"/>
      <c r="VES199" s="321"/>
      <c r="VET199" s="321"/>
      <c r="VEU199" s="376"/>
      <c r="VEV199" s="319"/>
      <c r="VEW199" s="319"/>
      <c r="VEX199" s="319"/>
      <c r="VEY199" s="333"/>
      <c r="VEZ199" s="376"/>
      <c r="VFA199" s="376"/>
      <c r="VFB199" s="376"/>
      <c r="VFC199" s="321"/>
      <c r="VFD199" s="321"/>
      <c r="VFE199" s="321"/>
      <c r="VFF199" s="376"/>
      <c r="VFG199" s="321"/>
      <c r="VFH199" s="321"/>
      <c r="VFI199" s="321"/>
      <c r="VFJ199" s="321"/>
      <c r="VFK199" s="376"/>
      <c r="VFL199" s="319"/>
      <c r="VFM199" s="319"/>
      <c r="VFN199" s="319"/>
      <c r="VFO199" s="333"/>
      <c r="VFP199" s="376"/>
      <c r="VFQ199" s="376"/>
      <c r="VFR199" s="376"/>
      <c r="VFS199" s="321"/>
      <c r="VFT199" s="321"/>
      <c r="VFU199" s="321"/>
      <c r="VFV199" s="376"/>
      <c r="VFW199" s="321"/>
      <c r="VFX199" s="321"/>
      <c r="VFY199" s="321"/>
      <c r="VFZ199" s="321"/>
      <c r="VGA199" s="376"/>
      <c r="VGB199" s="319"/>
      <c r="VGC199" s="319"/>
      <c r="VGD199" s="319"/>
      <c r="VGE199" s="333"/>
      <c r="VGF199" s="376"/>
      <c r="VGG199" s="376"/>
      <c r="VGH199" s="376"/>
      <c r="VGI199" s="321"/>
      <c r="VGJ199" s="321"/>
      <c r="VGK199" s="321"/>
      <c r="VGL199" s="376"/>
      <c r="VGM199" s="321"/>
      <c r="VGN199" s="321"/>
      <c r="VGO199" s="321"/>
      <c r="VGP199" s="321"/>
      <c r="VGQ199" s="376"/>
      <c r="VGR199" s="319"/>
      <c r="VGS199" s="319"/>
      <c r="VGT199" s="319"/>
      <c r="VGU199" s="333"/>
      <c r="VGV199" s="376"/>
      <c r="VGW199" s="376"/>
      <c r="VGX199" s="376"/>
      <c r="VGY199" s="321"/>
      <c r="VGZ199" s="321"/>
      <c r="VHA199" s="321"/>
      <c r="VHB199" s="376"/>
      <c r="VHC199" s="321"/>
      <c r="VHD199" s="321"/>
      <c r="VHE199" s="321"/>
      <c r="VHF199" s="321"/>
      <c r="VHG199" s="376"/>
      <c r="VHH199" s="319"/>
      <c r="VHI199" s="319"/>
      <c r="VHJ199" s="319"/>
      <c r="VHK199" s="333"/>
      <c r="VHL199" s="376"/>
      <c r="VHM199" s="376"/>
      <c r="VHN199" s="376"/>
      <c r="VHO199" s="321"/>
      <c r="VHP199" s="321"/>
      <c r="VHQ199" s="321"/>
      <c r="VHR199" s="376"/>
      <c r="VHS199" s="321"/>
      <c r="VHT199" s="321"/>
      <c r="VHU199" s="321"/>
      <c r="VHV199" s="321"/>
      <c r="VHW199" s="376"/>
      <c r="VHX199" s="319"/>
      <c r="VHY199" s="319"/>
      <c r="VHZ199" s="319"/>
      <c r="VIA199" s="333"/>
      <c r="VIB199" s="376"/>
      <c r="VIC199" s="376"/>
      <c r="VID199" s="376"/>
      <c r="VIE199" s="321"/>
      <c r="VIF199" s="321"/>
      <c r="VIG199" s="321"/>
      <c r="VIH199" s="376"/>
      <c r="VII199" s="321"/>
      <c r="VIJ199" s="321"/>
      <c r="VIK199" s="321"/>
      <c r="VIL199" s="321"/>
      <c r="VIM199" s="376"/>
      <c r="VIN199" s="319"/>
      <c r="VIO199" s="319"/>
      <c r="VIP199" s="319"/>
      <c r="VIQ199" s="333"/>
      <c r="VIR199" s="376"/>
      <c r="VIS199" s="376"/>
      <c r="VIT199" s="376"/>
      <c r="VIU199" s="321"/>
      <c r="VIV199" s="321"/>
      <c r="VIW199" s="321"/>
      <c r="VIX199" s="376"/>
      <c r="VIY199" s="321"/>
      <c r="VIZ199" s="321"/>
      <c r="VJA199" s="321"/>
      <c r="VJB199" s="321"/>
      <c r="VJC199" s="376"/>
      <c r="VJD199" s="319"/>
      <c r="VJE199" s="319"/>
      <c r="VJF199" s="319"/>
      <c r="VJG199" s="333"/>
      <c r="VJH199" s="376"/>
      <c r="VJI199" s="376"/>
      <c r="VJJ199" s="376"/>
      <c r="VJK199" s="321"/>
      <c r="VJL199" s="321"/>
      <c r="VJM199" s="321"/>
      <c r="VJN199" s="376"/>
      <c r="VJO199" s="321"/>
      <c r="VJP199" s="321"/>
      <c r="VJQ199" s="321"/>
      <c r="VJR199" s="321"/>
      <c r="VJS199" s="376"/>
      <c r="VJT199" s="319"/>
      <c r="VJU199" s="319"/>
      <c r="VJV199" s="319"/>
      <c r="VJW199" s="333"/>
      <c r="VJX199" s="376"/>
      <c r="VJY199" s="376"/>
      <c r="VJZ199" s="376"/>
      <c r="VKA199" s="321"/>
      <c r="VKB199" s="321"/>
      <c r="VKC199" s="321"/>
      <c r="VKD199" s="376"/>
      <c r="VKE199" s="321"/>
      <c r="VKF199" s="321"/>
      <c r="VKG199" s="321"/>
      <c r="VKH199" s="321"/>
      <c r="VKI199" s="376"/>
      <c r="VKJ199" s="319"/>
      <c r="VKK199" s="319"/>
      <c r="VKL199" s="319"/>
      <c r="VKM199" s="333"/>
      <c r="VKN199" s="376"/>
      <c r="VKO199" s="376"/>
      <c r="VKP199" s="376"/>
      <c r="VKQ199" s="321"/>
      <c r="VKR199" s="321"/>
      <c r="VKS199" s="321"/>
      <c r="VKT199" s="376"/>
      <c r="VKU199" s="321"/>
      <c r="VKV199" s="321"/>
      <c r="VKW199" s="321"/>
      <c r="VKX199" s="321"/>
      <c r="VKY199" s="376"/>
      <c r="VKZ199" s="319"/>
      <c r="VLA199" s="319"/>
      <c r="VLB199" s="319"/>
      <c r="VLC199" s="333"/>
      <c r="VLD199" s="376"/>
      <c r="VLE199" s="376"/>
      <c r="VLF199" s="376"/>
      <c r="VLG199" s="321"/>
      <c r="VLH199" s="321"/>
      <c r="VLI199" s="321"/>
      <c r="VLJ199" s="376"/>
      <c r="VLK199" s="321"/>
      <c r="VLL199" s="321"/>
      <c r="VLM199" s="321"/>
      <c r="VLN199" s="321"/>
      <c r="VLO199" s="376"/>
      <c r="VLP199" s="319"/>
      <c r="VLQ199" s="319"/>
      <c r="VLR199" s="319"/>
      <c r="VLS199" s="333"/>
      <c r="VLT199" s="376"/>
      <c r="VLU199" s="376"/>
      <c r="VLV199" s="376"/>
      <c r="VLW199" s="321"/>
      <c r="VLX199" s="321"/>
      <c r="VLY199" s="321"/>
      <c r="VLZ199" s="376"/>
      <c r="VMA199" s="321"/>
      <c r="VMB199" s="321"/>
      <c r="VMC199" s="321"/>
      <c r="VMD199" s="321"/>
      <c r="VME199" s="376"/>
      <c r="VMF199" s="319"/>
      <c r="VMG199" s="319"/>
      <c r="VMH199" s="319"/>
      <c r="VMI199" s="333"/>
      <c r="VMJ199" s="376"/>
      <c r="VMK199" s="376"/>
      <c r="VML199" s="376"/>
      <c r="VMM199" s="321"/>
      <c r="VMN199" s="321"/>
      <c r="VMO199" s="321"/>
      <c r="VMP199" s="376"/>
      <c r="VMQ199" s="321"/>
      <c r="VMR199" s="321"/>
      <c r="VMS199" s="321"/>
      <c r="VMT199" s="321"/>
      <c r="VMU199" s="376"/>
      <c r="VMV199" s="319"/>
      <c r="VMW199" s="319"/>
      <c r="VMX199" s="319"/>
      <c r="VMY199" s="333"/>
      <c r="VMZ199" s="376"/>
      <c r="VNA199" s="376"/>
      <c r="VNB199" s="376"/>
      <c r="VNC199" s="321"/>
      <c r="VND199" s="321"/>
      <c r="VNE199" s="321"/>
      <c r="VNF199" s="376"/>
      <c r="VNG199" s="321"/>
      <c r="VNH199" s="321"/>
      <c r="VNI199" s="321"/>
      <c r="VNJ199" s="321"/>
      <c r="VNK199" s="376"/>
      <c r="VNL199" s="319"/>
      <c r="VNM199" s="319"/>
      <c r="VNN199" s="319"/>
      <c r="VNO199" s="333"/>
      <c r="VNP199" s="376"/>
      <c r="VNQ199" s="376"/>
      <c r="VNR199" s="376"/>
      <c r="VNS199" s="321"/>
      <c r="VNT199" s="321"/>
      <c r="VNU199" s="321"/>
      <c r="VNV199" s="376"/>
      <c r="VNW199" s="321"/>
      <c r="VNX199" s="321"/>
      <c r="VNY199" s="321"/>
      <c r="VNZ199" s="321"/>
      <c r="VOA199" s="376"/>
      <c r="VOB199" s="319"/>
      <c r="VOC199" s="319"/>
      <c r="VOD199" s="319"/>
      <c r="VOE199" s="333"/>
      <c r="VOF199" s="376"/>
      <c r="VOG199" s="376"/>
      <c r="VOH199" s="376"/>
      <c r="VOI199" s="321"/>
      <c r="VOJ199" s="321"/>
      <c r="VOK199" s="321"/>
      <c r="VOL199" s="376"/>
      <c r="VOM199" s="321"/>
      <c r="VON199" s="321"/>
      <c r="VOO199" s="321"/>
      <c r="VOP199" s="321"/>
      <c r="VOQ199" s="376"/>
      <c r="VOR199" s="319"/>
      <c r="VOS199" s="319"/>
      <c r="VOT199" s="319"/>
      <c r="VOU199" s="333"/>
      <c r="VOV199" s="376"/>
      <c r="VOW199" s="376"/>
      <c r="VOX199" s="376"/>
      <c r="VOY199" s="321"/>
      <c r="VOZ199" s="321"/>
      <c r="VPA199" s="321"/>
      <c r="VPB199" s="376"/>
      <c r="VPC199" s="321"/>
      <c r="VPD199" s="321"/>
      <c r="VPE199" s="321"/>
      <c r="VPF199" s="321"/>
      <c r="VPG199" s="376"/>
      <c r="VPH199" s="319"/>
      <c r="VPI199" s="319"/>
      <c r="VPJ199" s="319"/>
      <c r="VPK199" s="333"/>
      <c r="VPL199" s="376"/>
      <c r="VPM199" s="376"/>
      <c r="VPN199" s="376"/>
      <c r="VPO199" s="321"/>
      <c r="VPP199" s="321"/>
      <c r="VPQ199" s="321"/>
      <c r="VPR199" s="376"/>
      <c r="VPS199" s="321"/>
      <c r="VPT199" s="321"/>
      <c r="VPU199" s="321"/>
      <c r="VPV199" s="321"/>
      <c r="VPW199" s="376"/>
      <c r="VPX199" s="319"/>
      <c r="VPY199" s="319"/>
      <c r="VPZ199" s="319"/>
      <c r="VQA199" s="333"/>
      <c r="VQB199" s="376"/>
      <c r="VQC199" s="376"/>
      <c r="VQD199" s="376"/>
      <c r="VQE199" s="321"/>
      <c r="VQF199" s="321"/>
      <c r="VQG199" s="321"/>
      <c r="VQH199" s="376"/>
      <c r="VQI199" s="321"/>
      <c r="VQJ199" s="321"/>
      <c r="VQK199" s="321"/>
      <c r="VQL199" s="321"/>
      <c r="VQM199" s="376"/>
      <c r="VQN199" s="319"/>
      <c r="VQO199" s="319"/>
      <c r="VQP199" s="319"/>
      <c r="VQQ199" s="333"/>
      <c r="VQR199" s="376"/>
      <c r="VQS199" s="376"/>
      <c r="VQT199" s="376"/>
      <c r="VQU199" s="321"/>
      <c r="VQV199" s="321"/>
      <c r="VQW199" s="321"/>
      <c r="VQX199" s="376"/>
      <c r="VQY199" s="321"/>
      <c r="VQZ199" s="321"/>
      <c r="VRA199" s="321"/>
      <c r="VRB199" s="321"/>
      <c r="VRC199" s="376"/>
      <c r="VRD199" s="319"/>
      <c r="VRE199" s="319"/>
      <c r="VRF199" s="319"/>
      <c r="VRG199" s="333"/>
      <c r="VRH199" s="376"/>
      <c r="VRI199" s="376"/>
      <c r="VRJ199" s="376"/>
      <c r="VRK199" s="321"/>
      <c r="VRL199" s="321"/>
      <c r="VRM199" s="321"/>
      <c r="VRN199" s="376"/>
      <c r="VRO199" s="321"/>
      <c r="VRP199" s="321"/>
      <c r="VRQ199" s="321"/>
      <c r="VRR199" s="321"/>
      <c r="VRS199" s="376"/>
      <c r="VRT199" s="319"/>
      <c r="VRU199" s="319"/>
      <c r="VRV199" s="319"/>
      <c r="VRW199" s="333"/>
      <c r="VRX199" s="376"/>
      <c r="VRY199" s="376"/>
      <c r="VRZ199" s="376"/>
      <c r="VSA199" s="321"/>
      <c r="VSB199" s="321"/>
      <c r="VSC199" s="321"/>
      <c r="VSD199" s="376"/>
      <c r="VSE199" s="321"/>
      <c r="VSF199" s="321"/>
      <c r="VSG199" s="321"/>
      <c r="VSH199" s="321"/>
      <c r="VSI199" s="376"/>
      <c r="VSJ199" s="319"/>
      <c r="VSK199" s="319"/>
      <c r="VSL199" s="319"/>
      <c r="VSM199" s="333"/>
      <c r="VSN199" s="376"/>
      <c r="VSO199" s="376"/>
      <c r="VSP199" s="376"/>
      <c r="VSQ199" s="321"/>
      <c r="VSR199" s="321"/>
      <c r="VSS199" s="321"/>
      <c r="VST199" s="376"/>
      <c r="VSU199" s="321"/>
      <c r="VSV199" s="321"/>
      <c r="VSW199" s="321"/>
      <c r="VSX199" s="321"/>
      <c r="VSY199" s="376"/>
      <c r="VSZ199" s="319"/>
      <c r="VTA199" s="319"/>
      <c r="VTB199" s="319"/>
      <c r="VTC199" s="333"/>
      <c r="VTD199" s="376"/>
      <c r="VTE199" s="376"/>
      <c r="VTF199" s="376"/>
      <c r="VTG199" s="321"/>
      <c r="VTH199" s="321"/>
      <c r="VTI199" s="321"/>
      <c r="VTJ199" s="376"/>
      <c r="VTK199" s="321"/>
      <c r="VTL199" s="321"/>
      <c r="VTM199" s="321"/>
      <c r="VTN199" s="321"/>
      <c r="VTO199" s="376"/>
      <c r="VTP199" s="319"/>
      <c r="VTQ199" s="319"/>
      <c r="VTR199" s="319"/>
      <c r="VTS199" s="333"/>
      <c r="VTT199" s="376"/>
      <c r="VTU199" s="376"/>
      <c r="VTV199" s="376"/>
      <c r="VTW199" s="321"/>
      <c r="VTX199" s="321"/>
      <c r="VTY199" s="321"/>
      <c r="VTZ199" s="376"/>
      <c r="VUA199" s="321"/>
      <c r="VUB199" s="321"/>
      <c r="VUC199" s="321"/>
      <c r="VUD199" s="321"/>
      <c r="VUE199" s="376"/>
      <c r="VUF199" s="319"/>
      <c r="VUG199" s="319"/>
      <c r="VUH199" s="319"/>
      <c r="VUI199" s="333"/>
      <c r="VUJ199" s="376"/>
      <c r="VUK199" s="376"/>
      <c r="VUL199" s="376"/>
      <c r="VUM199" s="321"/>
      <c r="VUN199" s="321"/>
      <c r="VUO199" s="321"/>
      <c r="VUP199" s="376"/>
      <c r="VUQ199" s="321"/>
      <c r="VUR199" s="321"/>
      <c r="VUS199" s="321"/>
      <c r="VUT199" s="321"/>
      <c r="VUU199" s="376"/>
      <c r="VUV199" s="319"/>
      <c r="VUW199" s="319"/>
      <c r="VUX199" s="319"/>
      <c r="VUY199" s="333"/>
      <c r="VUZ199" s="376"/>
      <c r="VVA199" s="376"/>
      <c r="VVB199" s="376"/>
      <c r="VVC199" s="321"/>
      <c r="VVD199" s="321"/>
      <c r="VVE199" s="321"/>
      <c r="VVF199" s="376"/>
      <c r="VVG199" s="321"/>
      <c r="VVH199" s="321"/>
      <c r="VVI199" s="321"/>
      <c r="VVJ199" s="321"/>
      <c r="VVK199" s="376"/>
      <c r="VVL199" s="319"/>
      <c r="VVM199" s="319"/>
      <c r="VVN199" s="319"/>
      <c r="VVO199" s="333"/>
      <c r="VVP199" s="376"/>
      <c r="VVQ199" s="376"/>
      <c r="VVR199" s="376"/>
      <c r="VVS199" s="321"/>
      <c r="VVT199" s="321"/>
      <c r="VVU199" s="321"/>
      <c r="VVV199" s="376"/>
      <c r="VVW199" s="321"/>
      <c r="VVX199" s="321"/>
      <c r="VVY199" s="321"/>
      <c r="VVZ199" s="321"/>
      <c r="VWA199" s="376"/>
      <c r="VWB199" s="319"/>
      <c r="VWC199" s="319"/>
      <c r="VWD199" s="319"/>
      <c r="VWE199" s="333"/>
      <c r="VWF199" s="376"/>
      <c r="VWG199" s="376"/>
      <c r="VWH199" s="376"/>
      <c r="VWI199" s="321"/>
      <c r="VWJ199" s="321"/>
      <c r="VWK199" s="321"/>
      <c r="VWL199" s="376"/>
      <c r="VWM199" s="321"/>
      <c r="VWN199" s="321"/>
      <c r="VWO199" s="321"/>
      <c r="VWP199" s="321"/>
      <c r="VWQ199" s="376"/>
      <c r="VWR199" s="319"/>
      <c r="VWS199" s="319"/>
      <c r="VWT199" s="319"/>
      <c r="VWU199" s="333"/>
      <c r="VWV199" s="376"/>
      <c r="VWW199" s="376"/>
      <c r="VWX199" s="376"/>
      <c r="VWY199" s="321"/>
      <c r="VWZ199" s="321"/>
      <c r="VXA199" s="321"/>
      <c r="VXB199" s="376"/>
      <c r="VXC199" s="321"/>
      <c r="VXD199" s="321"/>
      <c r="VXE199" s="321"/>
      <c r="VXF199" s="321"/>
      <c r="VXG199" s="376"/>
      <c r="VXH199" s="319"/>
      <c r="VXI199" s="319"/>
      <c r="VXJ199" s="319"/>
      <c r="VXK199" s="333"/>
      <c r="VXL199" s="376"/>
      <c r="VXM199" s="376"/>
      <c r="VXN199" s="376"/>
      <c r="VXO199" s="321"/>
      <c r="VXP199" s="321"/>
      <c r="VXQ199" s="321"/>
      <c r="VXR199" s="376"/>
      <c r="VXS199" s="321"/>
      <c r="VXT199" s="321"/>
      <c r="VXU199" s="321"/>
      <c r="VXV199" s="321"/>
      <c r="VXW199" s="376"/>
      <c r="VXX199" s="319"/>
      <c r="VXY199" s="319"/>
      <c r="VXZ199" s="319"/>
      <c r="VYA199" s="333"/>
      <c r="VYB199" s="376"/>
      <c r="VYC199" s="376"/>
      <c r="VYD199" s="376"/>
      <c r="VYE199" s="321"/>
      <c r="VYF199" s="321"/>
      <c r="VYG199" s="321"/>
      <c r="VYH199" s="376"/>
      <c r="VYI199" s="321"/>
      <c r="VYJ199" s="321"/>
      <c r="VYK199" s="321"/>
      <c r="VYL199" s="321"/>
      <c r="VYM199" s="376"/>
      <c r="VYN199" s="319"/>
      <c r="VYO199" s="319"/>
      <c r="VYP199" s="319"/>
      <c r="VYQ199" s="333"/>
      <c r="VYR199" s="376"/>
      <c r="VYS199" s="376"/>
      <c r="VYT199" s="376"/>
      <c r="VYU199" s="321"/>
      <c r="VYV199" s="321"/>
      <c r="VYW199" s="321"/>
      <c r="VYX199" s="376"/>
      <c r="VYY199" s="321"/>
      <c r="VYZ199" s="321"/>
      <c r="VZA199" s="321"/>
      <c r="VZB199" s="321"/>
      <c r="VZC199" s="376"/>
      <c r="VZD199" s="319"/>
      <c r="VZE199" s="319"/>
      <c r="VZF199" s="319"/>
      <c r="VZG199" s="333"/>
      <c r="VZH199" s="376"/>
      <c r="VZI199" s="376"/>
      <c r="VZJ199" s="376"/>
      <c r="VZK199" s="321"/>
      <c r="VZL199" s="321"/>
      <c r="VZM199" s="321"/>
      <c r="VZN199" s="376"/>
      <c r="VZO199" s="321"/>
      <c r="VZP199" s="321"/>
      <c r="VZQ199" s="321"/>
      <c r="VZR199" s="321"/>
      <c r="VZS199" s="376"/>
      <c r="VZT199" s="319"/>
      <c r="VZU199" s="319"/>
      <c r="VZV199" s="319"/>
      <c r="VZW199" s="333"/>
      <c r="VZX199" s="376"/>
      <c r="VZY199" s="376"/>
      <c r="VZZ199" s="376"/>
      <c r="WAA199" s="321"/>
      <c r="WAB199" s="321"/>
      <c r="WAC199" s="321"/>
      <c r="WAD199" s="376"/>
      <c r="WAE199" s="321"/>
      <c r="WAF199" s="321"/>
      <c r="WAG199" s="321"/>
      <c r="WAH199" s="321"/>
      <c r="WAI199" s="376"/>
      <c r="WAJ199" s="319"/>
      <c r="WAK199" s="319"/>
      <c r="WAL199" s="319"/>
      <c r="WAM199" s="333"/>
      <c r="WAN199" s="376"/>
      <c r="WAO199" s="376"/>
      <c r="WAP199" s="376"/>
      <c r="WAQ199" s="321"/>
      <c r="WAR199" s="321"/>
      <c r="WAS199" s="321"/>
      <c r="WAT199" s="376"/>
      <c r="WAU199" s="321"/>
      <c r="WAV199" s="321"/>
      <c r="WAW199" s="321"/>
      <c r="WAX199" s="321"/>
      <c r="WAY199" s="376"/>
      <c r="WAZ199" s="319"/>
      <c r="WBA199" s="319"/>
      <c r="WBB199" s="319"/>
      <c r="WBC199" s="333"/>
      <c r="WBD199" s="376"/>
      <c r="WBE199" s="376"/>
      <c r="WBF199" s="376"/>
      <c r="WBG199" s="321"/>
      <c r="WBH199" s="321"/>
      <c r="WBI199" s="321"/>
      <c r="WBJ199" s="376"/>
      <c r="WBK199" s="321"/>
      <c r="WBL199" s="321"/>
      <c r="WBM199" s="321"/>
      <c r="WBN199" s="321"/>
      <c r="WBO199" s="376"/>
      <c r="WBP199" s="319"/>
      <c r="WBQ199" s="319"/>
      <c r="WBR199" s="319"/>
      <c r="WBS199" s="333"/>
      <c r="WBT199" s="376"/>
      <c r="WBU199" s="376"/>
      <c r="WBV199" s="376"/>
      <c r="WBW199" s="321"/>
      <c r="WBX199" s="321"/>
      <c r="WBY199" s="321"/>
      <c r="WBZ199" s="376"/>
      <c r="WCA199" s="321"/>
      <c r="WCB199" s="321"/>
      <c r="WCC199" s="321"/>
      <c r="WCD199" s="321"/>
      <c r="WCE199" s="376"/>
      <c r="WCF199" s="319"/>
      <c r="WCG199" s="319"/>
      <c r="WCH199" s="319"/>
      <c r="WCI199" s="333"/>
      <c r="WCJ199" s="376"/>
      <c r="WCK199" s="376"/>
      <c r="WCL199" s="376"/>
      <c r="WCM199" s="321"/>
      <c r="WCN199" s="321"/>
      <c r="WCO199" s="321"/>
      <c r="WCP199" s="376"/>
      <c r="WCQ199" s="321"/>
      <c r="WCR199" s="321"/>
      <c r="WCS199" s="321"/>
      <c r="WCT199" s="321"/>
      <c r="WCU199" s="376"/>
      <c r="WCV199" s="319"/>
      <c r="WCW199" s="319"/>
      <c r="WCX199" s="319"/>
      <c r="WCY199" s="333"/>
      <c r="WCZ199" s="376"/>
      <c r="WDA199" s="376"/>
      <c r="WDB199" s="376"/>
      <c r="WDC199" s="321"/>
      <c r="WDD199" s="321"/>
      <c r="WDE199" s="321"/>
      <c r="WDF199" s="376"/>
      <c r="WDG199" s="321"/>
      <c r="WDH199" s="321"/>
      <c r="WDI199" s="321"/>
      <c r="WDJ199" s="321"/>
      <c r="WDK199" s="376"/>
      <c r="WDL199" s="319"/>
      <c r="WDM199" s="319"/>
      <c r="WDN199" s="319"/>
      <c r="WDO199" s="333"/>
      <c r="WDP199" s="376"/>
      <c r="WDQ199" s="376"/>
      <c r="WDR199" s="376"/>
      <c r="WDS199" s="321"/>
      <c r="WDT199" s="321"/>
      <c r="WDU199" s="321"/>
      <c r="WDV199" s="376"/>
      <c r="WDW199" s="321"/>
      <c r="WDX199" s="321"/>
      <c r="WDY199" s="321"/>
      <c r="WDZ199" s="321"/>
      <c r="WEA199" s="376"/>
      <c r="WEB199" s="319"/>
      <c r="WEC199" s="319"/>
      <c r="WED199" s="319"/>
      <c r="WEE199" s="333"/>
      <c r="WEF199" s="376"/>
      <c r="WEG199" s="376"/>
      <c r="WEH199" s="376"/>
      <c r="WEI199" s="321"/>
      <c r="WEJ199" s="321"/>
      <c r="WEK199" s="321"/>
      <c r="WEL199" s="376"/>
      <c r="WEM199" s="321"/>
      <c r="WEN199" s="321"/>
      <c r="WEO199" s="321"/>
      <c r="WEP199" s="321"/>
      <c r="WEQ199" s="376"/>
      <c r="WER199" s="319"/>
      <c r="WES199" s="319"/>
      <c r="WET199" s="319"/>
      <c r="WEU199" s="333"/>
      <c r="WEV199" s="376"/>
      <c r="WEW199" s="376"/>
      <c r="WEX199" s="376"/>
      <c r="WEY199" s="321"/>
      <c r="WEZ199" s="321"/>
      <c r="WFA199" s="321"/>
      <c r="WFB199" s="376"/>
      <c r="WFC199" s="321"/>
      <c r="WFD199" s="321"/>
      <c r="WFE199" s="321"/>
      <c r="WFF199" s="321"/>
      <c r="WFG199" s="376"/>
      <c r="WFH199" s="319"/>
      <c r="WFI199" s="319"/>
      <c r="WFJ199" s="319"/>
      <c r="WFK199" s="333"/>
      <c r="WFL199" s="376"/>
      <c r="WFM199" s="376"/>
      <c r="WFN199" s="376"/>
      <c r="WFO199" s="321"/>
      <c r="WFP199" s="321"/>
      <c r="WFQ199" s="321"/>
      <c r="WFR199" s="376"/>
      <c r="WFS199" s="321"/>
      <c r="WFT199" s="321"/>
      <c r="WFU199" s="321"/>
      <c r="WFV199" s="321"/>
      <c r="WFW199" s="376"/>
      <c r="WFX199" s="319"/>
      <c r="WFY199" s="319"/>
      <c r="WFZ199" s="319"/>
      <c r="WGA199" s="333"/>
      <c r="WGB199" s="376"/>
      <c r="WGC199" s="376"/>
      <c r="WGD199" s="376"/>
      <c r="WGE199" s="321"/>
      <c r="WGF199" s="321"/>
      <c r="WGG199" s="321"/>
      <c r="WGH199" s="376"/>
      <c r="WGI199" s="321"/>
      <c r="WGJ199" s="321"/>
      <c r="WGK199" s="321"/>
      <c r="WGL199" s="321"/>
      <c r="WGM199" s="376"/>
      <c r="WGN199" s="319"/>
      <c r="WGO199" s="319"/>
      <c r="WGP199" s="319"/>
      <c r="WGQ199" s="333"/>
      <c r="WGR199" s="376"/>
      <c r="WGS199" s="376"/>
      <c r="WGT199" s="376"/>
      <c r="WGU199" s="321"/>
      <c r="WGV199" s="321"/>
      <c r="WGW199" s="321"/>
      <c r="WGX199" s="376"/>
      <c r="WGY199" s="321"/>
      <c r="WGZ199" s="321"/>
      <c r="WHA199" s="321"/>
      <c r="WHB199" s="321"/>
      <c r="WHC199" s="376"/>
      <c r="WHD199" s="319"/>
      <c r="WHE199" s="319"/>
      <c r="WHF199" s="319"/>
      <c r="WHG199" s="333"/>
      <c r="WHH199" s="376"/>
      <c r="WHI199" s="376"/>
      <c r="WHJ199" s="376"/>
      <c r="WHK199" s="321"/>
      <c r="WHL199" s="321"/>
      <c r="WHM199" s="321"/>
      <c r="WHN199" s="376"/>
      <c r="WHO199" s="321"/>
      <c r="WHP199" s="321"/>
      <c r="WHQ199" s="321"/>
      <c r="WHR199" s="321"/>
      <c r="WHS199" s="376"/>
      <c r="WHT199" s="319"/>
      <c r="WHU199" s="319"/>
      <c r="WHV199" s="319"/>
      <c r="WHW199" s="333"/>
      <c r="WHX199" s="376"/>
      <c r="WHY199" s="376"/>
      <c r="WHZ199" s="376"/>
      <c r="WIA199" s="321"/>
      <c r="WIB199" s="321"/>
      <c r="WIC199" s="321"/>
      <c r="WID199" s="376"/>
      <c r="WIE199" s="321"/>
      <c r="WIF199" s="321"/>
      <c r="WIG199" s="321"/>
      <c r="WIH199" s="321"/>
      <c r="WII199" s="376"/>
      <c r="WIJ199" s="319"/>
      <c r="WIK199" s="319"/>
      <c r="WIL199" s="319"/>
      <c r="WIM199" s="333"/>
      <c r="WIN199" s="376"/>
      <c r="WIO199" s="376"/>
      <c r="WIP199" s="376"/>
      <c r="WIQ199" s="321"/>
      <c r="WIR199" s="321"/>
      <c r="WIS199" s="321"/>
      <c r="WIT199" s="376"/>
      <c r="WIU199" s="321"/>
      <c r="WIV199" s="321"/>
      <c r="WIW199" s="321"/>
      <c r="WIX199" s="321"/>
      <c r="WIY199" s="376"/>
      <c r="WIZ199" s="319"/>
      <c r="WJA199" s="319"/>
      <c r="WJB199" s="319"/>
      <c r="WJC199" s="333"/>
      <c r="WJD199" s="376"/>
      <c r="WJE199" s="376"/>
      <c r="WJF199" s="376"/>
      <c r="WJG199" s="321"/>
      <c r="WJH199" s="321"/>
      <c r="WJI199" s="321"/>
      <c r="WJJ199" s="376"/>
      <c r="WJK199" s="321"/>
      <c r="WJL199" s="321"/>
      <c r="WJM199" s="321"/>
      <c r="WJN199" s="321"/>
      <c r="WJO199" s="376"/>
      <c r="WJP199" s="319"/>
      <c r="WJQ199" s="319"/>
      <c r="WJR199" s="319"/>
      <c r="WJS199" s="333"/>
      <c r="WJT199" s="376"/>
      <c r="WJU199" s="376"/>
      <c r="WJV199" s="376"/>
      <c r="WJW199" s="321"/>
      <c r="WJX199" s="321"/>
      <c r="WJY199" s="321"/>
      <c r="WJZ199" s="376"/>
      <c r="WKA199" s="321"/>
      <c r="WKB199" s="321"/>
      <c r="WKC199" s="321"/>
      <c r="WKD199" s="321"/>
      <c r="WKE199" s="376"/>
      <c r="WKF199" s="319"/>
      <c r="WKG199" s="319"/>
      <c r="WKH199" s="319"/>
      <c r="WKI199" s="333"/>
      <c r="WKJ199" s="376"/>
      <c r="WKK199" s="376"/>
      <c r="WKL199" s="376"/>
      <c r="WKM199" s="321"/>
      <c r="WKN199" s="321"/>
      <c r="WKO199" s="321"/>
      <c r="WKP199" s="376"/>
      <c r="WKQ199" s="321"/>
      <c r="WKR199" s="321"/>
      <c r="WKS199" s="321"/>
      <c r="WKT199" s="321"/>
      <c r="WKU199" s="376"/>
      <c r="WKV199" s="319"/>
      <c r="WKW199" s="319"/>
      <c r="WKX199" s="319"/>
      <c r="WKY199" s="333"/>
      <c r="WKZ199" s="376"/>
      <c r="WLA199" s="376"/>
      <c r="WLB199" s="376"/>
      <c r="WLC199" s="321"/>
      <c r="WLD199" s="321"/>
      <c r="WLE199" s="321"/>
      <c r="WLF199" s="376"/>
      <c r="WLG199" s="321"/>
      <c r="WLH199" s="321"/>
      <c r="WLI199" s="321"/>
      <c r="WLJ199" s="321"/>
      <c r="WLK199" s="376"/>
      <c r="WLL199" s="319"/>
      <c r="WLM199" s="319"/>
      <c r="WLN199" s="319"/>
      <c r="WLO199" s="333"/>
      <c r="WLP199" s="376"/>
      <c r="WLQ199" s="376"/>
      <c r="WLR199" s="376"/>
      <c r="WLS199" s="321"/>
      <c r="WLT199" s="321"/>
      <c r="WLU199" s="321"/>
      <c r="WLV199" s="376"/>
      <c r="WLW199" s="321"/>
      <c r="WLX199" s="321"/>
      <c r="WLY199" s="321"/>
      <c r="WLZ199" s="321"/>
      <c r="WMA199" s="376"/>
      <c r="WMB199" s="319"/>
      <c r="WMC199" s="319"/>
      <c r="WMD199" s="319"/>
      <c r="WME199" s="333"/>
      <c r="WMF199" s="376"/>
      <c r="WMG199" s="376"/>
      <c r="WMH199" s="376"/>
      <c r="WMI199" s="321"/>
      <c r="WMJ199" s="321"/>
      <c r="WMK199" s="321"/>
      <c r="WML199" s="376"/>
      <c r="WMM199" s="321"/>
      <c r="WMN199" s="321"/>
      <c r="WMO199" s="321"/>
      <c r="WMP199" s="321"/>
      <c r="WMQ199" s="376"/>
      <c r="WMR199" s="319"/>
      <c r="WMS199" s="319"/>
      <c r="WMT199" s="319"/>
      <c r="WMU199" s="333"/>
      <c r="WMV199" s="376"/>
      <c r="WMW199" s="376"/>
      <c r="WMX199" s="376"/>
      <c r="WMY199" s="321"/>
      <c r="WMZ199" s="321"/>
      <c r="WNA199" s="321"/>
      <c r="WNB199" s="376"/>
      <c r="WNC199" s="321"/>
      <c r="WND199" s="321"/>
      <c r="WNE199" s="321"/>
      <c r="WNF199" s="321"/>
      <c r="WNG199" s="376"/>
      <c r="WNH199" s="319"/>
      <c r="WNI199" s="319"/>
      <c r="WNJ199" s="319"/>
      <c r="WNK199" s="333"/>
      <c r="WNL199" s="376"/>
      <c r="WNM199" s="376"/>
      <c r="WNN199" s="376"/>
      <c r="WNO199" s="321"/>
      <c r="WNP199" s="321"/>
      <c r="WNQ199" s="321"/>
      <c r="WNR199" s="376"/>
      <c r="WNS199" s="321"/>
      <c r="WNT199" s="321"/>
      <c r="WNU199" s="321"/>
      <c r="WNV199" s="321"/>
      <c r="WNW199" s="376"/>
      <c r="WNX199" s="319"/>
      <c r="WNY199" s="319"/>
      <c r="WNZ199" s="319"/>
      <c r="WOA199" s="333"/>
      <c r="WOB199" s="376"/>
      <c r="WOC199" s="376"/>
      <c r="WOD199" s="376"/>
      <c r="WOE199" s="321"/>
      <c r="WOF199" s="321"/>
      <c r="WOG199" s="321"/>
      <c r="WOH199" s="376"/>
      <c r="WOI199" s="321"/>
      <c r="WOJ199" s="321"/>
      <c r="WOK199" s="321"/>
      <c r="WOL199" s="321"/>
      <c r="WOM199" s="376"/>
      <c r="WON199" s="319"/>
      <c r="WOO199" s="319"/>
      <c r="WOP199" s="319"/>
      <c r="WOQ199" s="333"/>
      <c r="WOR199" s="376"/>
      <c r="WOS199" s="376"/>
      <c r="WOT199" s="376"/>
      <c r="WOU199" s="321"/>
      <c r="WOV199" s="321"/>
      <c r="WOW199" s="321"/>
      <c r="WOX199" s="376"/>
      <c r="WOY199" s="321"/>
      <c r="WOZ199" s="321"/>
      <c r="WPA199" s="321"/>
      <c r="WPB199" s="321"/>
      <c r="WPC199" s="376"/>
      <c r="WPD199" s="319"/>
      <c r="WPE199" s="319"/>
      <c r="WPF199" s="319"/>
      <c r="WPG199" s="333"/>
      <c r="WPH199" s="376"/>
      <c r="WPI199" s="376"/>
      <c r="WPJ199" s="376"/>
      <c r="WPK199" s="321"/>
      <c r="WPL199" s="321"/>
      <c r="WPM199" s="321"/>
      <c r="WPN199" s="376"/>
      <c r="WPO199" s="321"/>
      <c r="WPP199" s="321"/>
      <c r="WPQ199" s="321"/>
      <c r="WPR199" s="321"/>
      <c r="WPS199" s="376"/>
      <c r="WPT199" s="319"/>
      <c r="WPU199" s="319"/>
      <c r="WPV199" s="319"/>
      <c r="WPW199" s="333"/>
      <c r="WPX199" s="376"/>
      <c r="WPY199" s="376"/>
      <c r="WPZ199" s="376"/>
      <c r="WQA199" s="321"/>
      <c r="WQB199" s="321"/>
      <c r="WQC199" s="321"/>
      <c r="WQD199" s="376"/>
      <c r="WQE199" s="321"/>
      <c r="WQF199" s="321"/>
      <c r="WQG199" s="321"/>
      <c r="WQH199" s="321"/>
      <c r="WQI199" s="376"/>
      <c r="WQJ199" s="319"/>
      <c r="WQK199" s="319"/>
      <c r="WQL199" s="319"/>
      <c r="WQM199" s="333"/>
      <c r="WQN199" s="376"/>
      <c r="WQO199" s="376"/>
      <c r="WQP199" s="376"/>
      <c r="WQQ199" s="321"/>
      <c r="WQR199" s="321"/>
      <c r="WQS199" s="321"/>
      <c r="WQT199" s="376"/>
      <c r="WQU199" s="321"/>
      <c r="WQV199" s="321"/>
      <c r="WQW199" s="321"/>
      <c r="WQX199" s="321"/>
      <c r="WQY199" s="376"/>
      <c r="WQZ199" s="319"/>
      <c r="WRA199" s="319"/>
      <c r="WRB199" s="319"/>
      <c r="WRC199" s="333"/>
      <c r="WRD199" s="376"/>
      <c r="WRE199" s="376"/>
      <c r="WRF199" s="376"/>
      <c r="WRG199" s="321"/>
      <c r="WRH199" s="321"/>
      <c r="WRI199" s="321"/>
      <c r="WRJ199" s="376"/>
      <c r="WRK199" s="321"/>
      <c r="WRL199" s="321"/>
      <c r="WRM199" s="321"/>
      <c r="WRN199" s="321"/>
      <c r="WRO199" s="376"/>
      <c r="WRP199" s="319"/>
      <c r="WRQ199" s="319"/>
      <c r="WRR199" s="319"/>
      <c r="WRS199" s="333"/>
      <c r="WRT199" s="376"/>
      <c r="WRU199" s="376"/>
      <c r="WRV199" s="376"/>
      <c r="WRW199" s="321"/>
      <c r="WRX199" s="321"/>
      <c r="WRY199" s="321"/>
      <c r="WRZ199" s="376"/>
      <c r="WSA199" s="321"/>
      <c r="WSB199" s="321"/>
      <c r="WSC199" s="321"/>
      <c r="WSD199" s="321"/>
      <c r="WSE199" s="376"/>
      <c r="WSF199" s="319"/>
      <c r="WSG199" s="319"/>
      <c r="WSH199" s="319"/>
      <c r="WSI199" s="333"/>
      <c r="WSJ199" s="376"/>
      <c r="WSK199" s="376"/>
      <c r="WSL199" s="376"/>
      <c r="WSM199" s="321"/>
      <c r="WSN199" s="321"/>
      <c r="WSO199" s="321"/>
      <c r="WSP199" s="376"/>
      <c r="WSQ199" s="321"/>
      <c r="WSR199" s="321"/>
      <c r="WSS199" s="321"/>
      <c r="WST199" s="321"/>
      <c r="WSU199" s="376"/>
      <c r="WSV199" s="319"/>
      <c r="WSW199" s="319"/>
      <c r="WSX199" s="319"/>
      <c r="WSY199" s="333"/>
      <c r="WSZ199" s="376"/>
      <c r="WTA199" s="376"/>
      <c r="WTB199" s="376"/>
      <c r="WTC199" s="321"/>
      <c r="WTD199" s="321"/>
      <c r="WTE199" s="321"/>
      <c r="WTF199" s="376"/>
      <c r="WTG199" s="321"/>
      <c r="WTH199" s="321"/>
      <c r="WTI199" s="321"/>
      <c r="WTJ199" s="321"/>
      <c r="WTK199" s="376"/>
      <c r="WTL199" s="319"/>
      <c r="WTM199" s="319"/>
      <c r="WTN199" s="319"/>
      <c r="WTO199" s="333"/>
      <c r="WTP199" s="376"/>
      <c r="WTQ199" s="376"/>
      <c r="WTR199" s="376"/>
      <c r="WTS199" s="321"/>
      <c r="WTT199" s="321"/>
      <c r="WTU199" s="321"/>
      <c r="WTV199" s="376"/>
      <c r="WTW199" s="321"/>
      <c r="WTX199" s="321"/>
      <c r="WTY199" s="321"/>
      <c r="WTZ199" s="321"/>
      <c r="WUA199" s="376"/>
      <c r="WUB199" s="319"/>
      <c r="WUC199" s="319"/>
      <c r="WUD199" s="319"/>
      <c r="WUE199" s="333"/>
      <c r="WUF199" s="376"/>
      <c r="WUG199" s="376"/>
      <c r="WUH199" s="376"/>
      <c r="WUI199" s="321"/>
      <c r="WUJ199" s="321"/>
      <c r="WUK199" s="321"/>
      <c r="WUL199" s="376"/>
      <c r="WUM199" s="321"/>
      <c r="WUN199" s="321"/>
      <c r="WUO199" s="321"/>
      <c r="WUP199" s="321"/>
      <c r="WUQ199" s="376"/>
      <c r="WUR199" s="319"/>
      <c r="WUS199" s="319"/>
      <c r="WUT199" s="319"/>
      <c r="WUU199" s="333"/>
      <c r="WUV199" s="376"/>
      <c r="WUW199" s="376"/>
      <c r="WUX199" s="376"/>
      <c r="WUY199" s="321"/>
      <c r="WUZ199" s="321"/>
      <c r="WVA199" s="321"/>
      <c r="WVB199" s="376"/>
      <c r="WVC199" s="321"/>
      <c r="WVD199" s="321"/>
      <c r="WVE199" s="321"/>
      <c r="WVF199" s="321"/>
      <c r="WVG199" s="376"/>
      <c r="WVH199" s="319"/>
      <c r="WVI199" s="319"/>
      <c r="WVJ199" s="319"/>
      <c r="WVK199" s="333"/>
      <c r="WVL199" s="376"/>
      <c r="WVM199" s="376"/>
      <c r="WVN199" s="376"/>
      <c r="WVO199" s="321"/>
      <c r="WVP199" s="321"/>
      <c r="WVQ199" s="321"/>
      <c r="WVR199" s="376"/>
      <c r="WVS199" s="321"/>
      <c r="WVT199" s="321"/>
      <c r="WVU199" s="321"/>
      <c r="WVV199" s="321"/>
      <c r="WVW199" s="376"/>
      <c r="WVX199" s="319"/>
      <c r="WVY199" s="319"/>
      <c r="WVZ199" s="319"/>
      <c r="WWA199" s="333"/>
      <c r="WWB199" s="376"/>
      <c r="WWC199" s="376"/>
      <c r="WWD199" s="376"/>
      <c r="WWE199" s="321"/>
      <c r="WWF199" s="321"/>
      <c r="WWG199" s="321"/>
      <c r="WWH199" s="376"/>
      <c r="WWI199" s="321"/>
      <c r="WWJ199" s="321"/>
      <c r="WWK199" s="321"/>
      <c r="WWL199" s="321"/>
      <c r="WWM199" s="376"/>
      <c r="WWN199" s="319"/>
      <c r="WWO199" s="319"/>
      <c r="WWP199" s="319"/>
      <c r="WWQ199" s="333"/>
      <c r="WWR199" s="376"/>
      <c r="WWS199" s="376"/>
      <c r="WWT199" s="376"/>
      <c r="WWU199" s="321"/>
      <c r="WWV199" s="321"/>
      <c r="WWW199" s="321"/>
      <c r="WWX199" s="376"/>
      <c r="WWY199" s="321"/>
      <c r="WWZ199" s="321"/>
      <c r="WXA199" s="321"/>
      <c r="WXB199" s="321"/>
      <c r="WXC199" s="376"/>
      <c r="WXD199" s="319"/>
      <c r="WXE199" s="319"/>
      <c r="WXF199" s="319"/>
      <c r="WXG199" s="333"/>
      <c r="WXH199" s="376"/>
      <c r="WXI199" s="376"/>
      <c r="WXJ199" s="376"/>
      <c r="WXK199" s="321"/>
      <c r="WXL199" s="321"/>
      <c r="WXM199" s="321"/>
      <c r="WXN199" s="376"/>
      <c r="WXO199" s="321"/>
      <c r="WXP199" s="321"/>
      <c r="WXQ199" s="321"/>
      <c r="WXR199" s="321"/>
      <c r="WXS199" s="376"/>
      <c r="WXT199" s="319"/>
      <c r="WXU199" s="319"/>
      <c r="WXV199" s="319"/>
      <c r="WXW199" s="333"/>
      <c r="WXX199" s="376"/>
      <c r="WXY199" s="376"/>
      <c r="WXZ199" s="376"/>
      <c r="WYA199" s="321"/>
      <c r="WYB199" s="321"/>
      <c r="WYC199" s="321"/>
      <c r="WYD199" s="376"/>
      <c r="WYE199" s="321"/>
      <c r="WYF199" s="321"/>
      <c r="WYG199" s="321"/>
      <c r="WYH199" s="321"/>
      <c r="WYI199" s="376"/>
      <c r="WYJ199" s="319"/>
      <c r="WYK199" s="319"/>
      <c r="WYL199" s="319"/>
      <c r="WYM199" s="333"/>
      <c r="WYN199" s="376"/>
      <c r="WYO199" s="376"/>
      <c r="WYP199" s="376"/>
      <c r="WYQ199" s="321"/>
      <c r="WYR199" s="321"/>
      <c r="WYS199" s="321"/>
      <c r="WYT199" s="376"/>
      <c r="WYU199" s="321"/>
      <c r="WYV199" s="321"/>
      <c r="WYW199" s="321"/>
      <c r="WYX199" s="321"/>
      <c r="WYY199" s="376"/>
      <c r="WYZ199" s="319"/>
      <c r="WZA199" s="319"/>
      <c r="WZB199" s="319"/>
      <c r="WZC199" s="333"/>
      <c r="WZD199" s="376"/>
      <c r="WZE199" s="376"/>
      <c r="WZF199" s="376"/>
      <c r="WZG199" s="321"/>
      <c r="WZH199" s="321"/>
      <c r="WZI199" s="321"/>
      <c r="WZJ199" s="376"/>
      <c r="WZK199" s="321"/>
      <c r="WZL199" s="321"/>
      <c r="WZM199" s="321"/>
      <c r="WZN199" s="321"/>
      <c r="WZO199" s="376"/>
      <c r="WZP199" s="319"/>
      <c r="WZQ199" s="319"/>
      <c r="WZR199" s="319"/>
      <c r="WZS199" s="333"/>
      <c r="WZT199" s="376"/>
      <c r="WZU199" s="376"/>
      <c r="WZV199" s="376"/>
      <c r="WZW199" s="321"/>
      <c r="WZX199" s="321"/>
      <c r="WZY199" s="321"/>
      <c r="WZZ199" s="376"/>
      <c r="XAA199" s="321"/>
      <c r="XAB199" s="321"/>
      <c r="XAC199" s="321"/>
      <c r="XAD199" s="321"/>
      <c r="XAE199" s="376"/>
      <c r="XAF199" s="319"/>
      <c r="XAG199" s="319"/>
      <c r="XAH199" s="319"/>
      <c r="XAI199" s="333"/>
      <c r="XAJ199" s="376"/>
      <c r="XAK199" s="376"/>
      <c r="XAL199" s="376"/>
      <c r="XAM199" s="321"/>
      <c r="XAN199" s="321"/>
      <c r="XAO199" s="321"/>
      <c r="XAP199" s="376"/>
      <c r="XAQ199" s="321"/>
      <c r="XAR199" s="321"/>
      <c r="XAS199" s="321"/>
      <c r="XAT199" s="321"/>
      <c r="XAU199" s="376"/>
      <c r="XAV199" s="319"/>
      <c r="XAW199" s="319"/>
      <c r="XAX199" s="319"/>
      <c r="XAY199" s="333"/>
      <c r="XAZ199" s="376"/>
      <c r="XBA199" s="376"/>
      <c r="XBB199" s="376"/>
      <c r="XBC199" s="321"/>
      <c r="XBD199" s="321"/>
      <c r="XBE199" s="321"/>
      <c r="XBF199" s="376"/>
      <c r="XBG199" s="321"/>
      <c r="XBH199" s="321"/>
      <c r="XBI199" s="321"/>
      <c r="XBJ199" s="321"/>
      <c r="XBK199" s="376"/>
      <c r="XBL199" s="319"/>
      <c r="XBM199" s="319"/>
      <c r="XBN199" s="319"/>
      <c r="XBO199" s="333"/>
      <c r="XBP199" s="376"/>
      <c r="XBQ199" s="376"/>
      <c r="XBR199" s="376"/>
      <c r="XBS199" s="321"/>
      <c r="XBT199" s="321"/>
      <c r="XBU199" s="321"/>
      <c r="XBV199" s="376"/>
      <c r="XBW199" s="321"/>
      <c r="XBX199" s="321"/>
      <c r="XBY199" s="321"/>
      <c r="XBZ199" s="321"/>
      <c r="XCA199" s="376"/>
      <c r="XCB199" s="319"/>
      <c r="XCC199" s="319"/>
      <c r="XCD199" s="319"/>
      <c r="XCE199" s="333"/>
      <c r="XCF199" s="376"/>
      <c r="XCG199" s="376"/>
      <c r="XCH199" s="376"/>
      <c r="XCI199" s="321"/>
      <c r="XCJ199" s="321"/>
      <c r="XCK199" s="321"/>
      <c r="XCL199" s="376"/>
      <c r="XCM199" s="321"/>
      <c r="XCN199" s="321"/>
      <c r="XCO199" s="321"/>
      <c r="XCP199" s="321"/>
      <c r="XCQ199" s="376"/>
      <c r="XCR199" s="319"/>
      <c r="XCS199" s="319"/>
      <c r="XCT199" s="319"/>
      <c r="XCU199" s="333"/>
      <c r="XCV199" s="376"/>
      <c r="XCW199" s="376"/>
      <c r="XCX199" s="376"/>
      <c r="XCY199" s="321"/>
      <c r="XCZ199" s="321"/>
      <c r="XDA199" s="321"/>
      <c r="XDB199" s="376"/>
      <c r="XDC199" s="321"/>
      <c r="XDD199" s="321"/>
      <c r="XDE199" s="321"/>
      <c r="XDF199" s="321"/>
      <c r="XDG199" s="376"/>
      <c r="XDH199" s="319"/>
      <c r="XDI199" s="319"/>
      <c r="XDJ199" s="319"/>
      <c r="XDK199" s="333"/>
      <c r="XDL199" s="376"/>
      <c r="XDM199" s="376"/>
      <c r="XDN199" s="376"/>
      <c r="XDO199" s="321"/>
      <c r="XDP199" s="321"/>
      <c r="XDQ199" s="321"/>
      <c r="XDR199" s="376"/>
      <c r="XDS199" s="321"/>
      <c r="XDT199" s="321"/>
      <c r="XDU199" s="321"/>
      <c r="XDV199" s="321"/>
      <c r="XDW199" s="376"/>
      <c r="XDX199" s="319"/>
      <c r="XDY199" s="319"/>
      <c r="XDZ199" s="319"/>
      <c r="XEA199" s="333"/>
      <c r="XEB199" s="376"/>
      <c r="XEC199" s="376"/>
      <c r="XED199" s="376"/>
      <c r="XEE199" s="321"/>
      <c r="XEF199" s="321"/>
      <c r="XEG199" s="321"/>
      <c r="XEH199" s="376"/>
      <c r="XEI199" s="321"/>
      <c r="XEJ199" s="321"/>
      <c r="XEK199" s="321"/>
      <c r="XEL199" s="321"/>
      <c r="XEM199" s="376"/>
      <c r="XEN199" s="319"/>
      <c r="XEO199" s="319"/>
      <c r="XEP199" s="319"/>
      <c r="XEQ199" s="333"/>
      <c r="XER199" s="376"/>
      <c r="XES199" s="376"/>
      <c r="XET199" s="376"/>
      <c r="XEU199" s="321"/>
      <c r="XEV199" s="321"/>
      <c r="XEW199" s="321"/>
      <c r="XEX199" s="376"/>
      <c r="XEY199" s="321"/>
      <c r="XEZ199" s="321"/>
      <c r="XFA199" s="321"/>
      <c r="XFB199" s="321"/>
      <c r="XFC199" s="376"/>
    </row>
    <row r="200" spans="1:16383" s="314" customFormat="1" ht="16.5">
      <c r="A200" s="310" t="s">
        <v>270</v>
      </c>
      <c r="B200" s="310"/>
      <c r="C200" s="310"/>
      <c r="D200" s="311" t="s">
        <v>151</v>
      </c>
      <c r="E200" s="312">
        <f>E202+E210+E211+E241+E242+E244+E245+E246+E248+E252+E253+E203+E212+E228+E249</f>
        <v>2069664100</v>
      </c>
      <c r="F200" s="312">
        <f t="shared" ref="F200:P200" si="78">F202+F210+F211+F241+F242+F244+F245+F246+F248+F252+F253+F203+F212+F228+F249</f>
        <v>2069664100</v>
      </c>
      <c r="G200" s="312">
        <f t="shared" si="78"/>
        <v>96342100</v>
      </c>
      <c r="H200" s="312">
        <f t="shared" si="78"/>
        <v>5679000</v>
      </c>
      <c r="I200" s="312">
        <f t="shared" si="78"/>
        <v>0</v>
      </c>
      <c r="J200" s="312">
        <f t="shared" si="78"/>
        <v>88200</v>
      </c>
      <c r="K200" s="312">
        <f t="shared" si="78"/>
        <v>0</v>
      </c>
      <c r="L200" s="312">
        <f t="shared" si="78"/>
        <v>88200</v>
      </c>
      <c r="M200" s="312">
        <f t="shared" si="78"/>
        <v>55750</v>
      </c>
      <c r="N200" s="312">
        <f t="shared" si="78"/>
        <v>0</v>
      </c>
      <c r="O200" s="312">
        <f t="shared" si="78"/>
        <v>0</v>
      </c>
      <c r="P200" s="312">
        <f t="shared" si="78"/>
        <v>2069752300</v>
      </c>
      <c r="Q200" s="354"/>
      <c r="R200" s="313"/>
      <c r="S200" s="313"/>
      <c r="T200" s="313"/>
      <c r="U200" s="313"/>
    </row>
    <row r="201" spans="1:16383" s="314" customFormat="1" ht="16.5">
      <c r="A201" s="310" t="s">
        <v>278</v>
      </c>
      <c r="B201" s="310"/>
      <c r="C201" s="310"/>
      <c r="D201" s="315" t="s">
        <v>151</v>
      </c>
      <c r="E201" s="312"/>
      <c r="F201" s="312"/>
      <c r="G201" s="312"/>
      <c r="H201" s="312"/>
      <c r="I201" s="312"/>
      <c r="J201" s="312"/>
      <c r="K201" s="312"/>
      <c r="L201" s="312"/>
      <c r="M201" s="312"/>
      <c r="N201" s="312"/>
      <c r="O201" s="312"/>
      <c r="P201" s="312"/>
      <c r="Q201" s="313"/>
      <c r="R201" s="313"/>
      <c r="S201" s="313"/>
      <c r="T201" s="313"/>
      <c r="U201" s="313"/>
    </row>
    <row r="202" spans="1:16383" s="314" customFormat="1" ht="30">
      <c r="A202" s="316" t="s">
        <v>340</v>
      </c>
      <c r="B202" s="316" t="s">
        <v>337</v>
      </c>
      <c r="C202" s="316" t="s">
        <v>29</v>
      </c>
      <c r="D202" s="317" t="s">
        <v>247</v>
      </c>
      <c r="E202" s="318">
        <v>73514100</v>
      </c>
      <c r="F202" s="318">
        <f t="shared" si="68"/>
        <v>73514100</v>
      </c>
      <c r="G202" s="318">
        <v>56564500</v>
      </c>
      <c r="H202" s="318">
        <v>2186500</v>
      </c>
      <c r="I202" s="318">
        <v>0</v>
      </c>
      <c r="J202" s="318">
        <v>0</v>
      </c>
      <c r="K202" s="318">
        <v>0</v>
      </c>
      <c r="L202" s="318">
        <f t="shared" si="58"/>
        <v>0</v>
      </c>
      <c r="M202" s="318">
        <v>0</v>
      </c>
      <c r="N202" s="318">
        <f>J202</f>
        <v>0</v>
      </c>
      <c r="O202" s="318">
        <f>N202</f>
        <v>0</v>
      </c>
      <c r="P202" s="318">
        <f>J202+E202</f>
        <v>73514100</v>
      </c>
      <c r="Q202" s="313"/>
      <c r="R202" s="313"/>
      <c r="S202" s="313"/>
      <c r="T202" s="313"/>
      <c r="U202" s="313"/>
    </row>
    <row r="203" spans="1:16383" s="314" customFormat="1" ht="63" customHeight="1">
      <c r="A203" s="384" t="s">
        <v>898</v>
      </c>
      <c r="B203" s="384" t="s">
        <v>899</v>
      </c>
      <c r="C203" s="384"/>
      <c r="D203" s="387" t="s">
        <v>900</v>
      </c>
      <c r="E203" s="386">
        <f>E205+E207</f>
        <v>799847800</v>
      </c>
      <c r="F203" s="386">
        <f t="shared" ref="F203:P203" si="79">F205+F207</f>
        <v>799847800</v>
      </c>
      <c r="G203" s="386">
        <f t="shared" si="79"/>
        <v>0</v>
      </c>
      <c r="H203" s="386">
        <f t="shared" si="79"/>
        <v>0</v>
      </c>
      <c r="I203" s="386">
        <f t="shared" si="79"/>
        <v>0</v>
      </c>
      <c r="J203" s="386">
        <f t="shared" si="79"/>
        <v>0</v>
      </c>
      <c r="K203" s="386">
        <f t="shared" si="79"/>
        <v>0</v>
      </c>
      <c r="L203" s="386">
        <f t="shared" si="79"/>
        <v>0</v>
      </c>
      <c r="M203" s="386">
        <f t="shared" si="79"/>
        <v>0</v>
      </c>
      <c r="N203" s="386">
        <f t="shared" si="79"/>
        <v>0</v>
      </c>
      <c r="O203" s="386">
        <f t="shared" si="79"/>
        <v>0</v>
      </c>
      <c r="P203" s="386">
        <f t="shared" si="79"/>
        <v>799847800</v>
      </c>
      <c r="Q203" s="313"/>
      <c r="R203" s="313"/>
      <c r="S203" s="313"/>
      <c r="T203" s="313"/>
      <c r="U203" s="313"/>
    </row>
    <row r="204" spans="1:16383" s="314" customFormat="1" ht="16.5">
      <c r="A204" s="358"/>
      <c r="B204" s="358"/>
      <c r="C204" s="384"/>
      <c r="D204" s="385" t="s">
        <v>901</v>
      </c>
      <c r="E204" s="362">
        <f>F204</f>
        <v>799847800</v>
      </c>
      <c r="F204" s="362">
        <f>F206+F208</f>
        <v>799847800</v>
      </c>
      <c r="G204" s="386">
        <v>0</v>
      </c>
      <c r="H204" s="386">
        <v>0</v>
      </c>
      <c r="I204" s="386">
        <v>0</v>
      </c>
      <c r="J204" s="386">
        <v>0</v>
      </c>
      <c r="K204" s="386">
        <v>0</v>
      </c>
      <c r="L204" s="318">
        <f t="shared" si="58"/>
        <v>0</v>
      </c>
      <c r="M204" s="386">
        <v>0</v>
      </c>
      <c r="N204" s="386">
        <v>0</v>
      </c>
      <c r="O204" s="386">
        <v>0</v>
      </c>
      <c r="P204" s="318">
        <f t="shared" ref="P204:P253" si="80">J204+E204</f>
        <v>799847800</v>
      </c>
      <c r="Q204" s="313"/>
      <c r="R204" s="313"/>
      <c r="S204" s="313"/>
      <c r="T204" s="313"/>
      <c r="U204" s="313"/>
    </row>
    <row r="205" spans="1:16383" s="314" customFormat="1" ht="32.25" customHeight="1">
      <c r="A205" s="384" t="s">
        <v>902</v>
      </c>
      <c r="B205" s="384" t="s">
        <v>903</v>
      </c>
      <c r="C205" s="384" t="s">
        <v>175</v>
      </c>
      <c r="D205" s="387" t="s">
        <v>904</v>
      </c>
      <c r="E205" s="386">
        <f>E206</f>
        <v>141837700</v>
      </c>
      <c r="F205" s="386">
        <f t="shared" ref="F205:O205" si="81">F206</f>
        <v>141837700</v>
      </c>
      <c r="G205" s="386">
        <f t="shared" si="81"/>
        <v>0</v>
      </c>
      <c r="H205" s="386">
        <f t="shared" si="81"/>
        <v>0</v>
      </c>
      <c r="I205" s="386">
        <f t="shared" si="81"/>
        <v>0</v>
      </c>
      <c r="J205" s="386">
        <f t="shared" si="81"/>
        <v>0</v>
      </c>
      <c r="K205" s="386">
        <f t="shared" si="81"/>
        <v>0</v>
      </c>
      <c r="L205" s="318">
        <f t="shared" si="58"/>
        <v>0</v>
      </c>
      <c r="M205" s="386">
        <f t="shared" si="81"/>
        <v>0</v>
      </c>
      <c r="N205" s="386">
        <f t="shared" si="81"/>
        <v>0</v>
      </c>
      <c r="O205" s="386">
        <f t="shared" si="81"/>
        <v>0</v>
      </c>
      <c r="P205" s="318">
        <f t="shared" si="80"/>
        <v>141837700</v>
      </c>
      <c r="Q205" s="313"/>
      <c r="R205" s="313"/>
      <c r="S205" s="313"/>
      <c r="T205" s="313"/>
      <c r="U205" s="313"/>
    </row>
    <row r="206" spans="1:16383" s="314" customFormat="1" ht="16.5">
      <c r="A206" s="358"/>
      <c r="B206" s="358"/>
      <c r="C206" s="384"/>
      <c r="D206" s="385" t="s">
        <v>901</v>
      </c>
      <c r="E206" s="362">
        <f>F206</f>
        <v>141837700</v>
      </c>
      <c r="F206" s="362">
        <v>141837700</v>
      </c>
      <c r="G206" s="386">
        <v>0</v>
      </c>
      <c r="H206" s="386">
        <v>0</v>
      </c>
      <c r="I206" s="386">
        <v>0</v>
      </c>
      <c r="J206" s="386">
        <v>0</v>
      </c>
      <c r="K206" s="386">
        <v>0</v>
      </c>
      <c r="L206" s="318">
        <f t="shared" si="58"/>
        <v>0</v>
      </c>
      <c r="M206" s="386">
        <v>0</v>
      </c>
      <c r="N206" s="386">
        <v>0</v>
      </c>
      <c r="O206" s="386">
        <v>0</v>
      </c>
      <c r="P206" s="318">
        <f t="shared" si="80"/>
        <v>141837700</v>
      </c>
      <c r="Q206" s="313"/>
      <c r="R206" s="313"/>
      <c r="S206" s="313"/>
      <c r="T206" s="313"/>
      <c r="U206" s="313"/>
    </row>
    <row r="207" spans="1:16383" s="314" customFormat="1" ht="30">
      <c r="A207" s="384" t="s">
        <v>905</v>
      </c>
      <c r="B207" s="384" t="s">
        <v>906</v>
      </c>
      <c r="C207" s="384" t="s">
        <v>175</v>
      </c>
      <c r="D207" s="387" t="s">
        <v>907</v>
      </c>
      <c r="E207" s="386">
        <f>E208</f>
        <v>658010100</v>
      </c>
      <c r="F207" s="386">
        <f t="shared" ref="F207:O207" si="82">F208</f>
        <v>658010100</v>
      </c>
      <c r="G207" s="386">
        <f t="shared" si="82"/>
        <v>0</v>
      </c>
      <c r="H207" s="386">
        <f t="shared" si="82"/>
        <v>0</v>
      </c>
      <c r="I207" s="386">
        <f t="shared" si="82"/>
        <v>0</v>
      </c>
      <c r="J207" s="386">
        <f t="shared" si="82"/>
        <v>0</v>
      </c>
      <c r="K207" s="386">
        <f t="shared" si="82"/>
        <v>0</v>
      </c>
      <c r="L207" s="318">
        <f t="shared" si="58"/>
        <v>0</v>
      </c>
      <c r="M207" s="386">
        <f t="shared" si="82"/>
        <v>0</v>
      </c>
      <c r="N207" s="386">
        <f t="shared" si="82"/>
        <v>0</v>
      </c>
      <c r="O207" s="386">
        <f t="shared" si="82"/>
        <v>0</v>
      </c>
      <c r="P207" s="318">
        <f t="shared" si="80"/>
        <v>658010100</v>
      </c>
      <c r="Q207" s="313"/>
      <c r="R207" s="313"/>
      <c r="S207" s="313"/>
      <c r="T207" s="313"/>
      <c r="U207" s="313"/>
    </row>
    <row r="208" spans="1:16383" s="314" customFormat="1" ht="16.5">
      <c r="A208" s="358"/>
      <c r="B208" s="358"/>
      <c r="C208" s="358"/>
      <c r="D208" s="385" t="s">
        <v>901</v>
      </c>
      <c r="E208" s="362">
        <v>658010100</v>
      </c>
      <c r="F208" s="362">
        <f t="shared" ref="F208" si="83">E208-I208</f>
        <v>658010100</v>
      </c>
      <c r="G208" s="386">
        <v>0</v>
      </c>
      <c r="H208" s="386">
        <v>0</v>
      </c>
      <c r="I208" s="386">
        <v>0</v>
      </c>
      <c r="J208" s="386">
        <v>0</v>
      </c>
      <c r="K208" s="386">
        <v>0</v>
      </c>
      <c r="L208" s="318">
        <f t="shared" si="58"/>
        <v>0</v>
      </c>
      <c r="M208" s="386">
        <v>0</v>
      </c>
      <c r="N208" s="386">
        <v>0</v>
      </c>
      <c r="O208" s="386">
        <v>0</v>
      </c>
      <c r="P208" s="318">
        <f t="shared" si="80"/>
        <v>658010100</v>
      </c>
      <c r="Q208" s="313"/>
      <c r="R208" s="313"/>
      <c r="S208" s="313"/>
      <c r="T208" s="313"/>
      <c r="U208" s="313"/>
    </row>
    <row r="209" spans="1:21" s="314" customFormat="1" ht="60">
      <c r="A209" s="384" t="s">
        <v>524</v>
      </c>
      <c r="B209" s="384" t="s">
        <v>361</v>
      </c>
      <c r="C209" s="384"/>
      <c r="D209" s="317" t="s">
        <v>362</v>
      </c>
      <c r="E209" s="318">
        <f>E210+E211</f>
        <v>6225500</v>
      </c>
      <c r="F209" s="318">
        <f t="shared" ref="F209:O209" si="84">F210+F211</f>
        <v>6225500</v>
      </c>
      <c r="G209" s="318">
        <f t="shared" si="84"/>
        <v>0</v>
      </c>
      <c r="H209" s="318">
        <f t="shared" si="84"/>
        <v>0</v>
      </c>
      <c r="I209" s="318">
        <f t="shared" si="84"/>
        <v>0</v>
      </c>
      <c r="J209" s="318">
        <f t="shared" si="84"/>
        <v>0</v>
      </c>
      <c r="K209" s="318">
        <v>0</v>
      </c>
      <c r="L209" s="318">
        <f t="shared" si="58"/>
        <v>0</v>
      </c>
      <c r="M209" s="318">
        <f t="shared" si="84"/>
        <v>0</v>
      </c>
      <c r="N209" s="318">
        <f t="shared" si="84"/>
        <v>0</v>
      </c>
      <c r="O209" s="318">
        <f t="shared" si="84"/>
        <v>0</v>
      </c>
      <c r="P209" s="318">
        <f t="shared" si="80"/>
        <v>6225500</v>
      </c>
      <c r="Q209" s="313"/>
      <c r="R209" s="313"/>
      <c r="S209" s="313"/>
      <c r="T209" s="313"/>
      <c r="U209" s="313"/>
    </row>
    <row r="210" spans="1:21" s="336" customFormat="1" ht="30">
      <c r="A210" s="358" t="s">
        <v>525</v>
      </c>
      <c r="B210" s="358" t="s">
        <v>190</v>
      </c>
      <c r="C210" s="358" t="s">
        <v>175</v>
      </c>
      <c r="D210" s="333" t="s">
        <v>363</v>
      </c>
      <c r="E210" s="321">
        <v>1448200</v>
      </c>
      <c r="F210" s="321">
        <f t="shared" si="68"/>
        <v>1448200</v>
      </c>
      <c r="G210" s="321">
        <v>0</v>
      </c>
      <c r="H210" s="321">
        <v>0</v>
      </c>
      <c r="I210" s="321">
        <v>0</v>
      </c>
      <c r="J210" s="321">
        <v>0</v>
      </c>
      <c r="K210" s="321">
        <v>0</v>
      </c>
      <c r="L210" s="318">
        <f t="shared" si="58"/>
        <v>0</v>
      </c>
      <c r="M210" s="321">
        <v>0</v>
      </c>
      <c r="N210" s="321">
        <v>0</v>
      </c>
      <c r="O210" s="321">
        <v>0</v>
      </c>
      <c r="P210" s="318">
        <f t="shared" si="80"/>
        <v>1448200</v>
      </c>
      <c r="Q210" s="335"/>
      <c r="R210" s="335"/>
      <c r="S210" s="335"/>
      <c r="T210" s="335"/>
      <c r="U210" s="335"/>
    </row>
    <row r="211" spans="1:21" s="336" customFormat="1" ht="30">
      <c r="A211" s="358" t="s">
        <v>526</v>
      </c>
      <c r="B211" s="358" t="s">
        <v>364</v>
      </c>
      <c r="C211" s="358" t="s">
        <v>189</v>
      </c>
      <c r="D211" s="333" t="s">
        <v>261</v>
      </c>
      <c r="E211" s="321">
        <v>4777300</v>
      </c>
      <c r="F211" s="321">
        <f t="shared" si="68"/>
        <v>4777300</v>
      </c>
      <c r="G211" s="321">
        <v>0</v>
      </c>
      <c r="H211" s="321">
        <v>0</v>
      </c>
      <c r="I211" s="321">
        <v>0</v>
      </c>
      <c r="J211" s="321">
        <v>0</v>
      </c>
      <c r="K211" s="321">
        <v>0</v>
      </c>
      <c r="L211" s="318">
        <f t="shared" si="58"/>
        <v>0</v>
      </c>
      <c r="M211" s="321">
        <v>0</v>
      </c>
      <c r="N211" s="321">
        <v>0</v>
      </c>
      <c r="O211" s="321">
        <v>0</v>
      </c>
      <c r="P211" s="318">
        <f t="shared" si="80"/>
        <v>4777300</v>
      </c>
      <c r="Q211" s="335"/>
      <c r="R211" s="335"/>
      <c r="S211" s="335"/>
      <c r="T211" s="335"/>
      <c r="U211" s="335"/>
    </row>
    <row r="212" spans="1:21" s="314" customFormat="1" ht="30">
      <c r="A212" s="383" t="s">
        <v>908</v>
      </c>
      <c r="B212" s="383" t="s">
        <v>909</v>
      </c>
      <c r="C212" s="383"/>
      <c r="D212" s="549" t="s">
        <v>910</v>
      </c>
      <c r="E212" s="318">
        <f>E214+E216+E218+E220+E222+E224+E226</f>
        <v>674440000</v>
      </c>
      <c r="F212" s="318">
        <f t="shared" ref="F212:P212" si="85">F214+F216+F218+F220+F222+F224+F226</f>
        <v>674440000</v>
      </c>
      <c r="G212" s="318">
        <f t="shared" si="85"/>
        <v>0</v>
      </c>
      <c r="H212" s="318">
        <f t="shared" si="85"/>
        <v>0</v>
      </c>
      <c r="I212" s="318">
        <f t="shared" si="85"/>
        <v>0</v>
      </c>
      <c r="J212" s="318">
        <f t="shared" si="85"/>
        <v>0</v>
      </c>
      <c r="K212" s="318">
        <f t="shared" si="85"/>
        <v>0</v>
      </c>
      <c r="L212" s="318">
        <f t="shared" si="85"/>
        <v>0</v>
      </c>
      <c r="M212" s="318">
        <f t="shared" si="85"/>
        <v>0</v>
      </c>
      <c r="N212" s="318">
        <f t="shared" si="85"/>
        <v>0</v>
      </c>
      <c r="O212" s="318">
        <f t="shared" si="85"/>
        <v>0</v>
      </c>
      <c r="P212" s="318">
        <f t="shared" si="85"/>
        <v>674440000</v>
      </c>
      <c r="Q212" s="313"/>
      <c r="R212" s="313"/>
      <c r="S212" s="313"/>
      <c r="T212" s="313"/>
      <c r="U212" s="313"/>
    </row>
    <row r="213" spans="1:21" s="336" customFormat="1" ht="16.5">
      <c r="A213" s="358"/>
      <c r="B213" s="358"/>
      <c r="C213" s="384"/>
      <c r="D213" s="385" t="s">
        <v>901</v>
      </c>
      <c r="E213" s="321">
        <f>E215+E217+E219+E221+E223+E225+E227</f>
        <v>674440000</v>
      </c>
      <c r="F213" s="362">
        <f>E213</f>
        <v>674440000</v>
      </c>
      <c r="G213" s="386">
        <v>0</v>
      </c>
      <c r="H213" s="386">
        <v>0</v>
      </c>
      <c r="I213" s="386">
        <v>0</v>
      </c>
      <c r="J213" s="386">
        <v>0</v>
      </c>
      <c r="K213" s="386">
        <v>0</v>
      </c>
      <c r="L213" s="318">
        <f t="shared" si="58"/>
        <v>0</v>
      </c>
      <c r="M213" s="386">
        <v>0</v>
      </c>
      <c r="N213" s="386">
        <v>0</v>
      </c>
      <c r="O213" s="386">
        <v>0</v>
      </c>
      <c r="P213" s="318">
        <f t="shared" si="80"/>
        <v>674440000</v>
      </c>
      <c r="Q213" s="335"/>
      <c r="R213" s="335"/>
      <c r="S213" s="335"/>
      <c r="T213" s="335"/>
      <c r="U213" s="335"/>
    </row>
    <row r="214" spans="1:21" s="336" customFormat="1" ht="16.5">
      <c r="A214" s="384" t="s">
        <v>911</v>
      </c>
      <c r="B214" s="384" t="s">
        <v>912</v>
      </c>
      <c r="C214" s="384" t="s">
        <v>176</v>
      </c>
      <c r="D214" s="388" t="s">
        <v>913</v>
      </c>
      <c r="E214" s="386">
        <f>E215</f>
        <v>5690000</v>
      </c>
      <c r="F214" s="386">
        <f>E214-I214</f>
        <v>5690000</v>
      </c>
      <c r="G214" s="386">
        <f t="shared" ref="G214:O226" si="86">G215</f>
        <v>0</v>
      </c>
      <c r="H214" s="386">
        <f t="shared" si="86"/>
        <v>0</v>
      </c>
      <c r="I214" s="386">
        <f t="shared" si="86"/>
        <v>0</v>
      </c>
      <c r="J214" s="386">
        <f t="shared" si="86"/>
        <v>0</v>
      </c>
      <c r="K214" s="386">
        <f t="shared" si="86"/>
        <v>0</v>
      </c>
      <c r="L214" s="318">
        <f t="shared" si="58"/>
        <v>0</v>
      </c>
      <c r="M214" s="386">
        <f t="shared" si="86"/>
        <v>0</v>
      </c>
      <c r="N214" s="386">
        <f t="shared" si="86"/>
        <v>0</v>
      </c>
      <c r="O214" s="386">
        <f t="shared" si="86"/>
        <v>0</v>
      </c>
      <c r="P214" s="318">
        <f t="shared" si="80"/>
        <v>5690000</v>
      </c>
      <c r="Q214" s="335"/>
      <c r="R214" s="335"/>
      <c r="S214" s="335"/>
      <c r="T214" s="335"/>
      <c r="U214" s="335"/>
    </row>
    <row r="215" spans="1:21" s="336" customFormat="1" ht="16.5">
      <c r="A215" s="358"/>
      <c r="B215" s="358"/>
      <c r="C215" s="358"/>
      <c r="D215" s="385" t="s">
        <v>901</v>
      </c>
      <c r="E215" s="362">
        <v>5690000</v>
      </c>
      <c r="F215" s="362">
        <f t="shared" ref="F215" si="87">E215-I215</f>
        <v>5690000</v>
      </c>
      <c r="G215" s="386">
        <v>0</v>
      </c>
      <c r="H215" s="386">
        <v>0</v>
      </c>
      <c r="I215" s="386">
        <v>0</v>
      </c>
      <c r="J215" s="386">
        <v>0</v>
      </c>
      <c r="K215" s="386">
        <v>0</v>
      </c>
      <c r="L215" s="318">
        <f t="shared" si="58"/>
        <v>0</v>
      </c>
      <c r="M215" s="386">
        <v>0</v>
      </c>
      <c r="N215" s="386">
        <v>0</v>
      </c>
      <c r="O215" s="386">
        <v>0</v>
      </c>
      <c r="P215" s="318">
        <f t="shared" si="80"/>
        <v>5690000</v>
      </c>
      <c r="Q215" s="335"/>
      <c r="R215" s="335"/>
      <c r="S215" s="335"/>
      <c r="T215" s="335"/>
      <c r="U215" s="335"/>
    </row>
    <row r="216" spans="1:21" s="336" customFormat="1" ht="16.5">
      <c r="A216" s="384" t="s">
        <v>914</v>
      </c>
      <c r="B216" s="384" t="s">
        <v>915</v>
      </c>
      <c r="C216" s="384" t="s">
        <v>176</v>
      </c>
      <c r="D216" s="230" t="s">
        <v>916</v>
      </c>
      <c r="E216" s="386">
        <f>E217</f>
        <v>1707500</v>
      </c>
      <c r="F216" s="386">
        <f>E216-I216</f>
        <v>1707500</v>
      </c>
      <c r="G216" s="386">
        <f t="shared" si="86"/>
        <v>0</v>
      </c>
      <c r="H216" s="386">
        <f t="shared" si="86"/>
        <v>0</v>
      </c>
      <c r="I216" s="386">
        <f t="shared" si="86"/>
        <v>0</v>
      </c>
      <c r="J216" s="386">
        <f t="shared" si="86"/>
        <v>0</v>
      </c>
      <c r="K216" s="386">
        <f t="shared" si="86"/>
        <v>0</v>
      </c>
      <c r="L216" s="318">
        <f t="shared" si="58"/>
        <v>0</v>
      </c>
      <c r="M216" s="386">
        <f t="shared" si="86"/>
        <v>0</v>
      </c>
      <c r="N216" s="386">
        <f t="shared" si="86"/>
        <v>0</v>
      </c>
      <c r="O216" s="386">
        <f t="shared" si="86"/>
        <v>0</v>
      </c>
      <c r="P216" s="318">
        <f t="shared" si="80"/>
        <v>1707500</v>
      </c>
      <c r="Q216" s="335"/>
      <c r="R216" s="335"/>
      <c r="S216" s="335"/>
      <c r="T216" s="335"/>
      <c r="U216" s="335"/>
    </row>
    <row r="217" spans="1:21" s="336" customFormat="1" ht="16.5">
      <c r="A217" s="358"/>
      <c r="B217" s="358"/>
      <c r="C217" s="358"/>
      <c r="D217" s="385" t="s">
        <v>901</v>
      </c>
      <c r="E217" s="362">
        <v>1707500</v>
      </c>
      <c r="F217" s="362">
        <f t="shared" ref="F217" si="88">E217-I217</f>
        <v>1707500</v>
      </c>
      <c r="G217" s="386">
        <v>0</v>
      </c>
      <c r="H217" s="386">
        <v>0</v>
      </c>
      <c r="I217" s="386">
        <v>0</v>
      </c>
      <c r="J217" s="386">
        <v>0</v>
      </c>
      <c r="K217" s="386">
        <v>0</v>
      </c>
      <c r="L217" s="318">
        <f t="shared" si="58"/>
        <v>0</v>
      </c>
      <c r="M217" s="386">
        <v>0</v>
      </c>
      <c r="N217" s="386">
        <v>0</v>
      </c>
      <c r="O217" s="386">
        <v>0</v>
      </c>
      <c r="P217" s="318">
        <f t="shared" si="80"/>
        <v>1707500</v>
      </c>
      <c r="Q217" s="335"/>
      <c r="R217" s="335"/>
      <c r="S217" s="335"/>
      <c r="T217" s="335"/>
      <c r="U217" s="335"/>
    </row>
    <row r="218" spans="1:21" s="336" customFormat="1" ht="16.5">
      <c r="A218" s="384" t="s">
        <v>917</v>
      </c>
      <c r="B218" s="384" t="s">
        <v>918</v>
      </c>
      <c r="C218" s="384" t="s">
        <v>176</v>
      </c>
      <c r="D218" s="389" t="s">
        <v>919</v>
      </c>
      <c r="E218" s="386">
        <f>E219</f>
        <v>522399300</v>
      </c>
      <c r="F218" s="386">
        <f>E218-I218</f>
        <v>522399300</v>
      </c>
      <c r="G218" s="386">
        <f t="shared" si="86"/>
        <v>0</v>
      </c>
      <c r="H218" s="386">
        <f t="shared" si="86"/>
        <v>0</v>
      </c>
      <c r="I218" s="386">
        <f t="shared" si="86"/>
        <v>0</v>
      </c>
      <c r="J218" s="386">
        <f t="shared" si="86"/>
        <v>0</v>
      </c>
      <c r="K218" s="386">
        <f t="shared" si="86"/>
        <v>0</v>
      </c>
      <c r="L218" s="318">
        <f t="shared" si="58"/>
        <v>0</v>
      </c>
      <c r="M218" s="386">
        <f t="shared" si="86"/>
        <v>0</v>
      </c>
      <c r="N218" s="386">
        <f t="shared" si="86"/>
        <v>0</v>
      </c>
      <c r="O218" s="386">
        <f t="shared" si="86"/>
        <v>0</v>
      </c>
      <c r="P218" s="318">
        <f t="shared" si="80"/>
        <v>522399300</v>
      </c>
      <c r="Q218" s="335"/>
      <c r="R218" s="335"/>
      <c r="S218" s="335"/>
      <c r="T218" s="335"/>
      <c r="U218" s="335"/>
    </row>
    <row r="219" spans="1:21" s="336" customFormat="1" ht="16.5">
      <c r="A219" s="358"/>
      <c r="B219" s="358"/>
      <c r="C219" s="358"/>
      <c r="D219" s="385" t="s">
        <v>901</v>
      </c>
      <c r="E219" s="362">
        <v>522399300</v>
      </c>
      <c r="F219" s="362">
        <f t="shared" ref="F219" si="89">E219-I219</f>
        <v>522399300</v>
      </c>
      <c r="G219" s="386">
        <v>0</v>
      </c>
      <c r="H219" s="386">
        <v>0</v>
      </c>
      <c r="I219" s="386">
        <v>0</v>
      </c>
      <c r="J219" s="386">
        <v>0</v>
      </c>
      <c r="K219" s="386">
        <v>0</v>
      </c>
      <c r="L219" s="318">
        <f t="shared" si="58"/>
        <v>0</v>
      </c>
      <c r="M219" s="386">
        <v>0</v>
      </c>
      <c r="N219" s="386">
        <v>0</v>
      </c>
      <c r="O219" s="386">
        <v>0</v>
      </c>
      <c r="P219" s="318">
        <f t="shared" si="80"/>
        <v>522399300</v>
      </c>
      <c r="Q219" s="335"/>
      <c r="R219" s="335"/>
      <c r="S219" s="335"/>
      <c r="T219" s="335"/>
      <c r="U219" s="335"/>
    </row>
    <row r="220" spans="1:21" s="336" customFormat="1" ht="30">
      <c r="A220" s="384" t="s">
        <v>920</v>
      </c>
      <c r="B220" s="384" t="s">
        <v>921</v>
      </c>
      <c r="C220" s="384" t="s">
        <v>176</v>
      </c>
      <c r="D220" s="389" t="s">
        <v>922</v>
      </c>
      <c r="E220" s="386">
        <f>E221</f>
        <v>18986300</v>
      </c>
      <c r="F220" s="386">
        <f>E220-I220</f>
        <v>18986300</v>
      </c>
      <c r="G220" s="386">
        <f t="shared" si="86"/>
        <v>0</v>
      </c>
      <c r="H220" s="386">
        <f t="shared" si="86"/>
        <v>0</v>
      </c>
      <c r="I220" s="386">
        <f t="shared" si="86"/>
        <v>0</v>
      </c>
      <c r="J220" s="386">
        <f t="shared" si="86"/>
        <v>0</v>
      </c>
      <c r="K220" s="386">
        <f t="shared" si="86"/>
        <v>0</v>
      </c>
      <c r="L220" s="318">
        <f t="shared" si="58"/>
        <v>0</v>
      </c>
      <c r="M220" s="386">
        <f t="shared" si="86"/>
        <v>0</v>
      </c>
      <c r="N220" s="386">
        <f t="shared" si="86"/>
        <v>0</v>
      </c>
      <c r="O220" s="386">
        <f t="shared" si="86"/>
        <v>0</v>
      </c>
      <c r="P220" s="318">
        <f t="shared" si="80"/>
        <v>18986300</v>
      </c>
      <c r="Q220" s="335"/>
      <c r="R220" s="335"/>
      <c r="S220" s="335"/>
      <c r="T220" s="335"/>
      <c r="U220" s="335"/>
    </row>
    <row r="221" spans="1:21" s="336" customFormat="1" ht="16.5">
      <c r="A221" s="358"/>
      <c r="B221" s="358"/>
      <c r="C221" s="358"/>
      <c r="D221" s="385" t="s">
        <v>901</v>
      </c>
      <c r="E221" s="362">
        <v>18986300</v>
      </c>
      <c r="F221" s="362">
        <f t="shared" ref="F221" si="90">E221-I221</f>
        <v>18986300</v>
      </c>
      <c r="G221" s="386">
        <v>0</v>
      </c>
      <c r="H221" s="386">
        <v>0</v>
      </c>
      <c r="I221" s="386">
        <v>0</v>
      </c>
      <c r="J221" s="386">
        <v>0</v>
      </c>
      <c r="K221" s="386">
        <v>0</v>
      </c>
      <c r="L221" s="318">
        <f t="shared" si="58"/>
        <v>0</v>
      </c>
      <c r="M221" s="386">
        <v>0</v>
      </c>
      <c r="N221" s="386">
        <v>0</v>
      </c>
      <c r="O221" s="386">
        <v>0</v>
      </c>
      <c r="P221" s="318">
        <f t="shared" si="80"/>
        <v>18986300</v>
      </c>
      <c r="Q221" s="335"/>
      <c r="R221" s="335"/>
      <c r="S221" s="335"/>
      <c r="T221" s="335"/>
      <c r="U221" s="335"/>
    </row>
    <row r="222" spans="1:21" s="336" customFormat="1" ht="16.5">
      <c r="A222" s="384" t="s">
        <v>923</v>
      </c>
      <c r="B222" s="384" t="s">
        <v>924</v>
      </c>
      <c r="C222" s="384" t="s">
        <v>176</v>
      </c>
      <c r="D222" s="389" t="s">
        <v>925</v>
      </c>
      <c r="E222" s="386">
        <f>E223</f>
        <v>46038500</v>
      </c>
      <c r="F222" s="386">
        <f>E222-I222</f>
        <v>46038500</v>
      </c>
      <c r="G222" s="386">
        <f t="shared" si="86"/>
        <v>0</v>
      </c>
      <c r="H222" s="386">
        <f t="shared" si="86"/>
        <v>0</v>
      </c>
      <c r="I222" s="386">
        <f t="shared" si="86"/>
        <v>0</v>
      </c>
      <c r="J222" s="386">
        <f t="shared" si="86"/>
        <v>0</v>
      </c>
      <c r="K222" s="386">
        <f t="shared" si="86"/>
        <v>0</v>
      </c>
      <c r="L222" s="318">
        <f t="shared" si="58"/>
        <v>0</v>
      </c>
      <c r="M222" s="386">
        <f t="shared" si="86"/>
        <v>0</v>
      </c>
      <c r="N222" s="386">
        <f t="shared" si="86"/>
        <v>0</v>
      </c>
      <c r="O222" s="386">
        <f t="shared" si="86"/>
        <v>0</v>
      </c>
      <c r="P222" s="318">
        <f t="shared" si="80"/>
        <v>46038500</v>
      </c>
      <c r="Q222" s="335"/>
      <c r="R222" s="335"/>
      <c r="S222" s="335"/>
      <c r="T222" s="335"/>
      <c r="U222" s="335"/>
    </row>
    <row r="223" spans="1:21" s="336" customFormat="1" ht="16.5">
      <c r="A223" s="384"/>
      <c r="B223" s="384"/>
      <c r="C223" s="384"/>
      <c r="D223" s="385" t="s">
        <v>901</v>
      </c>
      <c r="E223" s="362">
        <v>46038500</v>
      </c>
      <c r="F223" s="362">
        <f t="shared" ref="F223" si="91">E223-I223</f>
        <v>46038500</v>
      </c>
      <c r="G223" s="386">
        <v>0</v>
      </c>
      <c r="H223" s="386">
        <v>0</v>
      </c>
      <c r="I223" s="386">
        <v>0</v>
      </c>
      <c r="J223" s="386">
        <v>0</v>
      </c>
      <c r="K223" s="386">
        <v>0</v>
      </c>
      <c r="L223" s="318">
        <f t="shared" si="58"/>
        <v>0</v>
      </c>
      <c r="M223" s="386">
        <v>0</v>
      </c>
      <c r="N223" s="386">
        <v>0</v>
      </c>
      <c r="O223" s="386">
        <v>0</v>
      </c>
      <c r="P223" s="318">
        <f t="shared" si="80"/>
        <v>46038500</v>
      </c>
      <c r="Q223" s="335"/>
      <c r="R223" s="335"/>
      <c r="S223" s="335"/>
      <c r="T223" s="335"/>
      <c r="U223" s="335"/>
    </row>
    <row r="224" spans="1:21" s="336" customFormat="1" ht="16.5">
      <c r="A224" s="384" t="s">
        <v>926</v>
      </c>
      <c r="B224" s="384" t="s">
        <v>927</v>
      </c>
      <c r="C224" s="384" t="s">
        <v>176</v>
      </c>
      <c r="D224" s="389" t="s">
        <v>928</v>
      </c>
      <c r="E224" s="386">
        <f>E225</f>
        <v>1579500</v>
      </c>
      <c r="F224" s="386">
        <f>E224-I224</f>
        <v>1579500</v>
      </c>
      <c r="G224" s="386">
        <f t="shared" si="86"/>
        <v>0</v>
      </c>
      <c r="H224" s="386">
        <f t="shared" si="86"/>
        <v>0</v>
      </c>
      <c r="I224" s="386">
        <f t="shared" si="86"/>
        <v>0</v>
      </c>
      <c r="J224" s="386">
        <f t="shared" si="86"/>
        <v>0</v>
      </c>
      <c r="K224" s="386">
        <f t="shared" si="86"/>
        <v>0</v>
      </c>
      <c r="L224" s="318">
        <f t="shared" si="58"/>
        <v>0</v>
      </c>
      <c r="M224" s="386">
        <f t="shared" si="86"/>
        <v>0</v>
      </c>
      <c r="N224" s="386">
        <f t="shared" si="86"/>
        <v>0</v>
      </c>
      <c r="O224" s="386">
        <f t="shared" si="86"/>
        <v>0</v>
      </c>
      <c r="P224" s="318">
        <f t="shared" si="80"/>
        <v>1579500</v>
      </c>
      <c r="Q224" s="335"/>
      <c r="R224" s="335"/>
      <c r="S224" s="335"/>
      <c r="T224" s="335"/>
      <c r="U224" s="335"/>
    </row>
    <row r="225" spans="1:21" s="336" customFormat="1" ht="16.5">
      <c r="A225" s="384"/>
      <c r="B225" s="384"/>
      <c r="C225" s="384"/>
      <c r="D225" s="385" t="s">
        <v>901</v>
      </c>
      <c r="E225" s="362">
        <v>1579500</v>
      </c>
      <c r="F225" s="362">
        <f t="shared" ref="F225" si="92">E225-I225</f>
        <v>1579500</v>
      </c>
      <c r="G225" s="386">
        <v>0</v>
      </c>
      <c r="H225" s="386">
        <v>0</v>
      </c>
      <c r="I225" s="386">
        <v>0</v>
      </c>
      <c r="J225" s="386">
        <v>0</v>
      </c>
      <c r="K225" s="386">
        <v>0</v>
      </c>
      <c r="L225" s="318">
        <f t="shared" si="58"/>
        <v>0</v>
      </c>
      <c r="M225" s="386">
        <v>0</v>
      </c>
      <c r="N225" s="386">
        <v>0</v>
      </c>
      <c r="O225" s="386">
        <v>0</v>
      </c>
      <c r="P225" s="318">
        <f t="shared" si="80"/>
        <v>1579500</v>
      </c>
      <c r="Q225" s="335"/>
      <c r="R225" s="335"/>
      <c r="S225" s="335"/>
      <c r="T225" s="335"/>
      <c r="U225" s="335"/>
    </row>
    <row r="226" spans="1:21" s="336" customFormat="1" ht="30">
      <c r="A226" s="384" t="s">
        <v>929</v>
      </c>
      <c r="B226" s="384" t="s">
        <v>930</v>
      </c>
      <c r="C226" s="384" t="s">
        <v>176</v>
      </c>
      <c r="D226" s="389" t="s">
        <v>931</v>
      </c>
      <c r="E226" s="386">
        <f>E227</f>
        <v>78038900</v>
      </c>
      <c r="F226" s="386">
        <f>E226-I226</f>
        <v>78038900</v>
      </c>
      <c r="G226" s="386">
        <f t="shared" si="86"/>
        <v>0</v>
      </c>
      <c r="H226" s="386">
        <f t="shared" si="86"/>
        <v>0</v>
      </c>
      <c r="I226" s="386">
        <f t="shared" si="86"/>
        <v>0</v>
      </c>
      <c r="J226" s="386">
        <f t="shared" si="86"/>
        <v>0</v>
      </c>
      <c r="K226" s="386">
        <f t="shared" si="86"/>
        <v>0</v>
      </c>
      <c r="L226" s="318">
        <f t="shared" si="58"/>
        <v>0</v>
      </c>
      <c r="M226" s="386">
        <f t="shared" si="86"/>
        <v>0</v>
      </c>
      <c r="N226" s="386">
        <f t="shared" si="86"/>
        <v>0</v>
      </c>
      <c r="O226" s="386">
        <f t="shared" si="86"/>
        <v>0</v>
      </c>
      <c r="P226" s="318">
        <f t="shared" si="80"/>
        <v>78038900</v>
      </c>
      <c r="Q226" s="335"/>
      <c r="R226" s="335"/>
      <c r="S226" s="335"/>
      <c r="T226" s="335"/>
      <c r="U226" s="335"/>
    </row>
    <row r="227" spans="1:21" s="336" customFormat="1" ht="16.5">
      <c r="A227" s="384"/>
      <c r="B227" s="384"/>
      <c r="C227" s="384"/>
      <c r="D227" s="385" t="s">
        <v>901</v>
      </c>
      <c r="E227" s="362">
        <v>78038900</v>
      </c>
      <c r="F227" s="362">
        <f t="shared" ref="F227" si="93">E227-I227</f>
        <v>78038900</v>
      </c>
      <c r="G227" s="386">
        <v>0</v>
      </c>
      <c r="H227" s="386">
        <v>0</v>
      </c>
      <c r="I227" s="386">
        <v>0</v>
      </c>
      <c r="J227" s="386">
        <v>0</v>
      </c>
      <c r="K227" s="386">
        <v>0</v>
      </c>
      <c r="L227" s="318">
        <f t="shared" si="58"/>
        <v>0</v>
      </c>
      <c r="M227" s="386">
        <v>0</v>
      </c>
      <c r="N227" s="386">
        <v>0</v>
      </c>
      <c r="O227" s="386">
        <v>0</v>
      </c>
      <c r="P227" s="318">
        <f t="shared" si="80"/>
        <v>78038900</v>
      </c>
      <c r="Q227" s="335"/>
      <c r="R227" s="335"/>
      <c r="S227" s="335"/>
      <c r="T227" s="335"/>
      <c r="U227" s="335"/>
    </row>
    <row r="228" spans="1:21" s="336" customFormat="1" ht="120.75">
      <c r="A228" s="384" t="s">
        <v>932</v>
      </c>
      <c r="B228" s="384" t="s">
        <v>933</v>
      </c>
      <c r="C228" s="384"/>
      <c r="D228" s="459" t="s">
        <v>934</v>
      </c>
      <c r="E228" s="318">
        <f>E230+E232+E234+E236+E238</f>
        <v>268521200</v>
      </c>
      <c r="F228" s="318">
        <f t="shared" ref="F228:O228" si="94">F230+F232+F234+F236+F238</f>
        <v>268521200</v>
      </c>
      <c r="G228" s="318">
        <f t="shared" si="94"/>
        <v>0</v>
      </c>
      <c r="H228" s="318">
        <f t="shared" si="94"/>
        <v>0</v>
      </c>
      <c r="I228" s="318">
        <f t="shared" si="94"/>
        <v>0</v>
      </c>
      <c r="J228" s="318">
        <f t="shared" si="94"/>
        <v>0</v>
      </c>
      <c r="K228" s="318">
        <f t="shared" si="94"/>
        <v>0</v>
      </c>
      <c r="L228" s="318">
        <f t="shared" si="94"/>
        <v>0</v>
      </c>
      <c r="M228" s="318">
        <f t="shared" si="94"/>
        <v>0</v>
      </c>
      <c r="N228" s="318">
        <f t="shared" si="94"/>
        <v>0</v>
      </c>
      <c r="O228" s="318">
        <f t="shared" si="94"/>
        <v>0</v>
      </c>
      <c r="P228" s="318">
        <f t="shared" si="80"/>
        <v>268521200</v>
      </c>
      <c r="Q228" s="335"/>
      <c r="R228" s="335"/>
      <c r="S228" s="335"/>
      <c r="T228" s="335"/>
      <c r="U228" s="335"/>
    </row>
    <row r="229" spans="1:21" s="336" customFormat="1" ht="16.5">
      <c r="A229" s="384"/>
      <c r="B229" s="384"/>
      <c r="C229" s="384"/>
      <c r="D229" s="385" t="s">
        <v>901</v>
      </c>
      <c r="E229" s="362">
        <f>E231+E233+E235+E237+E239</f>
        <v>268521200</v>
      </c>
      <c r="F229" s="362">
        <f t="shared" ref="F229" si="95">E229-I229</f>
        <v>268521200</v>
      </c>
      <c r="G229" s="386">
        <v>0</v>
      </c>
      <c r="H229" s="386">
        <v>0</v>
      </c>
      <c r="I229" s="386">
        <v>0</v>
      </c>
      <c r="J229" s="386">
        <v>0</v>
      </c>
      <c r="K229" s="386">
        <v>0</v>
      </c>
      <c r="L229" s="318">
        <f t="shared" si="58"/>
        <v>0</v>
      </c>
      <c r="M229" s="386">
        <v>0</v>
      </c>
      <c r="N229" s="386">
        <v>0</v>
      </c>
      <c r="O229" s="386">
        <v>0</v>
      </c>
      <c r="P229" s="318">
        <f t="shared" si="80"/>
        <v>268521200</v>
      </c>
      <c r="Q229" s="335"/>
      <c r="R229" s="335"/>
      <c r="S229" s="335"/>
      <c r="T229" s="335"/>
      <c r="U229" s="335"/>
    </row>
    <row r="230" spans="1:21" s="336" customFormat="1" ht="30.75">
      <c r="A230" s="384" t="s">
        <v>935</v>
      </c>
      <c r="B230" s="384" t="s">
        <v>936</v>
      </c>
      <c r="C230" s="384" t="s">
        <v>173</v>
      </c>
      <c r="D230" s="459" t="s">
        <v>937</v>
      </c>
      <c r="E230" s="386">
        <f>E231</f>
        <v>197599320</v>
      </c>
      <c r="F230" s="386">
        <f>E230-I230</f>
        <v>197599320</v>
      </c>
      <c r="G230" s="386">
        <f t="shared" ref="G230:O236" si="96">G231</f>
        <v>0</v>
      </c>
      <c r="H230" s="386">
        <f t="shared" si="96"/>
        <v>0</v>
      </c>
      <c r="I230" s="386">
        <f t="shared" si="96"/>
        <v>0</v>
      </c>
      <c r="J230" s="386">
        <f t="shared" si="96"/>
        <v>0</v>
      </c>
      <c r="K230" s="386">
        <f t="shared" si="96"/>
        <v>0</v>
      </c>
      <c r="L230" s="318">
        <f t="shared" si="58"/>
        <v>0</v>
      </c>
      <c r="M230" s="386">
        <f t="shared" si="96"/>
        <v>0</v>
      </c>
      <c r="N230" s="386">
        <f t="shared" si="96"/>
        <v>0</v>
      </c>
      <c r="O230" s="386">
        <f t="shared" si="96"/>
        <v>0</v>
      </c>
      <c r="P230" s="318">
        <f t="shared" si="80"/>
        <v>197599320</v>
      </c>
      <c r="Q230" s="335"/>
      <c r="R230" s="335"/>
      <c r="S230" s="335"/>
      <c r="T230" s="335"/>
      <c r="U230" s="335"/>
    </row>
    <row r="231" spans="1:21" s="336" customFormat="1" ht="16.5">
      <c r="A231" s="384"/>
      <c r="B231" s="384"/>
      <c r="C231" s="384"/>
      <c r="D231" s="385" t="s">
        <v>901</v>
      </c>
      <c r="E231" s="362">
        <v>197599320</v>
      </c>
      <c r="F231" s="362">
        <f t="shared" ref="F231" si="97">E231-I231</f>
        <v>197599320</v>
      </c>
      <c r="G231" s="386">
        <v>0</v>
      </c>
      <c r="H231" s="386">
        <v>0</v>
      </c>
      <c r="I231" s="386">
        <v>0</v>
      </c>
      <c r="J231" s="386">
        <v>0</v>
      </c>
      <c r="K231" s="386">
        <v>0</v>
      </c>
      <c r="L231" s="318">
        <f t="shared" si="58"/>
        <v>0</v>
      </c>
      <c r="M231" s="386">
        <v>0</v>
      </c>
      <c r="N231" s="386">
        <v>0</v>
      </c>
      <c r="O231" s="386">
        <v>0</v>
      </c>
      <c r="P231" s="318">
        <f t="shared" si="80"/>
        <v>197599320</v>
      </c>
      <c r="Q231" s="335"/>
      <c r="R231" s="335"/>
      <c r="S231" s="335"/>
      <c r="T231" s="335"/>
      <c r="U231" s="335"/>
    </row>
    <row r="232" spans="1:21" s="336" customFormat="1" ht="45">
      <c r="A232" s="384" t="s">
        <v>938</v>
      </c>
      <c r="B232" s="384" t="s">
        <v>939</v>
      </c>
      <c r="C232" s="384" t="s">
        <v>173</v>
      </c>
      <c r="D232" s="460" t="s">
        <v>940</v>
      </c>
      <c r="E232" s="386">
        <f>E233</f>
        <v>35326630</v>
      </c>
      <c r="F232" s="386">
        <f>E232-I232</f>
        <v>35326630</v>
      </c>
      <c r="G232" s="386">
        <f t="shared" si="96"/>
        <v>0</v>
      </c>
      <c r="H232" s="386">
        <f t="shared" si="96"/>
        <v>0</v>
      </c>
      <c r="I232" s="386">
        <f t="shared" si="96"/>
        <v>0</v>
      </c>
      <c r="J232" s="386">
        <f t="shared" si="96"/>
        <v>0</v>
      </c>
      <c r="K232" s="386">
        <f t="shared" si="96"/>
        <v>0</v>
      </c>
      <c r="L232" s="318">
        <f t="shared" si="58"/>
        <v>0</v>
      </c>
      <c r="M232" s="386">
        <f t="shared" si="96"/>
        <v>0</v>
      </c>
      <c r="N232" s="386">
        <f t="shared" si="96"/>
        <v>0</v>
      </c>
      <c r="O232" s="386">
        <f t="shared" si="96"/>
        <v>0</v>
      </c>
      <c r="P232" s="318">
        <f t="shared" si="80"/>
        <v>35326630</v>
      </c>
      <c r="Q232" s="335"/>
      <c r="R232" s="335"/>
      <c r="S232" s="335"/>
      <c r="T232" s="335"/>
      <c r="U232" s="335"/>
    </row>
    <row r="233" spans="1:21" s="336" customFormat="1" ht="16.5">
      <c r="A233" s="384"/>
      <c r="B233" s="384"/>
      <c r="C233" s="384"/>
      <c r="D233" s="385" t="s">
        <v>901</v>
      </c>
      <c r="E233" s="362">
        <v>35326630</v>
      </c>
      <c r="F233" s="362">
        <f t="shared" ref="F233" si="98">E233-I233</f>
        <v>35326630</v>
      </c>
      <c r="G233" s="386">
        <v>0</v>
      </c>
      <c r="H233" s="386">
        <v>0</v>
      </c>
      <c r="I233" s="386">
        <v>0</v>
      </c>
      <c r="J233" s="386">
        <v>0</v>
      </c>
      <c r="K233" s="386">
        <v>0</v>
      </c>
      <c r="L233" s="318">
        <f t="shared" si="58"/>
        <v>0</v>
      </c>
      <c r="M233" s="386">
        <v>0</v>
      </c>
      <c r="N233" s="386">
        <v>0</v>
      </c>
      <c r="O233" s="386">
        <v>0</v>
      </c>
      <c r="P233" s="318">
        <f t="shared" si="80"/>
        <v>35326630</v>
      </c>
      <c r="Q233" s="335"/>
      <c r="R233" s="335"/>
      <c r="S233" s="335"/>
      <c r="T233" s="335"/>
      <c r="U233" s="335"/>
    </row>
    <row r="234" spans="1:21" s="336" customFormat="1" ht="30.75">
      <c r="A234" s="384" t="s">
        <v>941</v>
      </c>
      <c r="B234" s="384" t="s">
        <v>942</v>
      </c>
      <c r="C234" s="384" t="s">
        <v>173</v>
      </c>
      <c r="D234" s="459" t="s">
        <v>943</v>
      </c>
      <c r="E234" s="386">
        <f>E235</f>
        <v>33929950</v>
      </c>
      <c r="F234" s="386">
        <f>E234-I234</f>
        <v>33929950</v>
      </c>
      <c r="G234" s="386">
        <f t="shared" si="96"/>
        <v>0</v>
      </c>
      <c r="H234" s="386">
        <f t="shared" si="96"/>
        <v>0</v>
      </c>
      <c r="I234" s="386">
        <f t="shared" si="96"/>
        <v>0</v>
      </c>
      <c r="J234" s="386">
        <f t="shared" si="96"/>
        <v>0</v>
      </c>
      <c r="K234" s="386">
        <f t="shared" si="96"/>
        <v>0</v>
      </c>
      <c r="L234" s="318">
        <f t="shared" si="58"/>
        <v>0</v>
      </c>
      <c r="M234" s="386">
        <f t="shared" si="96"/>
        <v>0</v>
      </c>
      <c r="N234" s="386">
        <f t="shared" si="96"/>
        <v>0</v>
      </c>
      <c r="O234" s="386">
        <f t="shared" si="96"/>
        <v>0</v>
      </c>
      <c r="P234" s="318">
        <f t="shared" si="80"/>
        <v>33929950</v>
      </c>
      <c r="Q234" s="335"/>
      <c r="R234" s="335"/>
      <c r="S234" s="335"/>
      <c r="T234" s="335"/>
      <c r="U234" s="335"/>
    </row>
    <row r="235" spans="1:21" s="336" customFormat="1" ht="16.5">
      <c r="A235" s="384"/>
      <c r="B235" s="384"/>
      <c r="C235" s="384"/>
      <c r="D235" s="385" t="s">
        <v>901</v>
      </c>
      <c r="E235" s="362">
        <v>33929950</v>
      </c>
      <c r="F235" s="362">
        <f t="shared" ref="F235:F239" si="99">E235-I235</f>
        <v>33929950</v>
      </c>
      <c r="G235" s="386">
        <v>0</v>
      </c>
      <c r="H235" s="386">
        <v>0</v>
      </c>
      <c r="I235" s="386">
        <v>0</v>
      </c>
      <c r="J235" s="386">
        <v>0</v>
      </c>
      <c r="K235" s="386">
        <v>0</v>
      </c>
      <c r="L235" s="318">
        <f t="shared" si="58"/>
        <v>0</v>
      </c>
      <c r="M235" s="386">
        <v>0</v>
      </c>
      <c r="N235" s="386">
        <v>0</v>
      </c>
      <c r="O235" s="386">
        <v>0</v>
      </c>
      <c r="P235" s="318">
        <f t="shared" si="80"/>
        <v>33929950</v>
      </c>
      <c r="Q235" s="335"/>
      <c r="R235" s="335"/>
      <c r="S235" s="335"/>
      <c r="T235" s="335"/>
      <c r="U235" s="335"/>
    </row>
    <row r="236" spans="1:21" s="336" customFormat="1" ht="45">
      <c r="A236" s="384" t="s">
        <v>944</v>
      </c>
      <c r="B236" s="384" t="s">
        <v>945</v>
      </c>
      <c r="C236" s="384" t="s">
        <v>173</v>
      </c>
      <c r="D236" s="356" t="s">
        <v>946</v>
      </c>
      <c r="E236" s="390">
        <f t="shared" ref="E236" si="100">E237</f>
        <v>908700</v>
      </c>
      <c r="F236" s="386">
        <f t="shared" si="99"/>
        <v>908700</v>
      </c>
      <c r="G236" s="386">
        <f t="shared" si="96"/>
        <v>0</v>
      </c>
      <c r="H236" s="386">
        <f t="shared" si="96"/>
        <v>0</v>
      </c>
      <c r="I236" s="386">
        <f t="shared" si="96"/>
        <v>0</v>
      </c>
      <c r="J236" s="386">
        <f t="shared" si="96"/>
        <v>0</v>
      </c>
      <c r="K236" s="386">
        <f t="shared" si="96"/>
        <v>0</v>
      </c>
      <c r="L236" s="318">
        <f t="shared" si="58"/>
        <v>0</v>
      </c>
      <c r="M236" s="386">
        <f t="shared" si="96"/>
        <v>0</v>
      </c>
      <c r="N236" s="386">
        <f t="shared" si="96"/>
        <v>0</v>
      </c>
      <c r="O236" s="386">
        <f t="shared" si="96"/>
        <v>0</v>
      </c>
      <c r="P236" s="318">
        <f t="shared" si="80"/>
        <v>908700</v>
      </c>
      <c r="Q236" s="335"/>
      <c r="R236" s="335"/>
      <c r="S236" s="335"/>
      <c r="T236" s="335"/>
      <c r="U236" s="335"/>
    </row>
    <row r="237" spans="1:21" s="336" customFormat="1" ht="16.5">
      <c r="A237" s="384"/>
      <c r="B237" s="384"/>
      <c r="C237" s="384"/>
      <c r="D237" s="385" t="s">
        <v>901</v>
      </c>
      <c r="E237" s="362">
        <v>908700</v>
      </c>
      <c r="F237" s="362">
        <f t="shared" si="99"/>
        <v>908700</v>
      </c>
      <c r="G237" s="386">
        <v>0</v>
      </c>
      <c r="H237" s="386">
        <v>0</v>
      </c>
      <c r="I237" s="386">
        <v>0</v>
      </c>
      <c r="J237" s="386">
        <v>0</v>
      </c>
      <c r="K237" s="386">
        <v>0</v>
      </c>
      <c r="L237" s="318">
        <f t="shared" si="58"/>
        <v>0</v>
      </c>
      <c r="M237" s="386">
        <v>0</v>
      </c>
      <c r="N237" s="386">
        <v>0</v>
      </c>
      <c r="O237" s="386">
        <v>0</v>
      </c>
      <c r="P237" s="318">
        <f t="shared" si="80"/>
        <v>908700</v>
      </c>
      <c r="Q237" s="335"/>
      <c r="R237" s="335"/>
      <c r="S237" s="335"/>
      <c r="T237" s="335"/>
      <c r="U237" s="335"/>
    </row>
    <row r="238" spans="1:21" s="336" customFormat="1" ht="45">
      <c r="A238" s="384" t="s">
        <v>947</v>
      </c>
      <c r="B238" s="384" t="s">
        <v>948</v>
      </c>
      <c r="C238" s="384" t="s">
        <v>173</v>
      </c>
      <c r="D238" s="460" t="s">
        <v>949</v>
      </c>
      <c r="E238" s="386">
        <f t="shared" ref="E238" si="101">E239</f>
        <v>756600</v>
      </c>
      <c r="F238" s="386">
        <f t="shared" si="99"/>
        <v>756600</v>
      </c>
      <c r="G238" s="386">
        <f t="shared" ref="G238:O238" si="102">G239</f>
        <v>0</v>
      </c>
      <c r="H238" s="386">
        <f t="shared" si="102"/>
        <v>0</v>
      </c>
      <c r="I238" s="386">
        <f t="shared" si="102"/>
        <v>0</v>
      </c>
      <c r="J238" s="386">
        <f t="shared" si="102"/>
        <v>0</v>
      </c>
      <c r="K238" s="386">
        <f t="shared" si="102"/>
        <v>0</v>
      </c>
      <c r="L238" s="318">
        <f t="shared" si="58"/>
        <v>0</v>
      </c>
      <c r="M238" s="386">
        <f t="shared" si="102"/>
        <v>0</v>
      </c>
      <c r="N238" s="386">
        <f t="shared" si="102"/>
        <v>0</v>
      </c>
      <c r="O238" s="386">
        <f t="shared" si="102"/>
        <v>0</v>
      </c>
      <c r="P238" s="318">
        <f t="shared" si="80"/>
        <v>756600</v>
      </c>
      <c r="Q238" s="335"/>
      <c r="R238" s="335"/>
      <c r="S238" s="335"/>
      <c r="T238" s="335"/>
      <c r="U238" s="335"/>
    </row>
    <row r="239" spans="1:21" s="336" customFormat="1" ht="16.5">
      <c r="A239" s="384"/>
      <c r="B239" s="384"/>
      <c r="C239" s="384"/>
      <c r="D239" s="385" t="s">
        <v>901</v>
      </c>
      <c r="E239" s="362">
        <v>756600</v>
      </c>
      <c r="F239" s="362">
        <f t="shared" si="99"/>
        <v>756600</v>
      </c>
      <c r="G239" s="386">
        <v>0</v>
      </c>
      <c r="H239" s="386">
        <v>0</v>
      </c>
      <c r="I239" s="386">
        <v>0</v>
      </c>
      <c r="J239" s="386">
        <v>0</v>
      </c>
      <c r="K239" s="386">
        <v>0</v>
      </c>
      <c r="L239" s="318">
        <f t="shared" si="58"/>
        <v>0</v>
      </c>
      <c r="M239" s="386">
        <v>0</v>
      </c>
      <c r="N239" s="386">
        <v>0</v>
      </c>
      <c r="O239" s="386">
        <v>0</v>
      </c>
      <c r="P239" s="318">
        <f t="shared" si="80"/>
        <v>756600</v>
      </c>
      <c r="Q239" s="335"/>
      <c r="R239" s="335"/>
      <c r="S239" s="335"/>
      <c r="T239" s="335"/>
      <c r="U239" s="335"/>
    </row>
    <row r="240" spans="1:21" s="314" customFormat="1" ht="45">
      <c r="A240" s="384" t="s">
        <v>527</v>
      </c>
      <c r="B240" s="384" t="s">
        <v>365</v>
      </c>
      <c r="C240" s="384"/>
      <c r="D240" s="356" t="s">
        <v>789</v>
      </c>
      <c r="E240" s="318">
        <f>E241+E242</f>
        <v>48249900</v>
      </c>
      <c r="F240" s="318">
        <f t="shared" ref="F240:O240" si="103">F241+F242</f>
        <v>48249900</v>
      </c>
      <c r="G240" s="318">
        <f t="shared" si="103"/>
        <v>22348500</v>
      </c>
      <c r="H240" s="318">
        <f t="shared" si="103"/>
        <v>228500</v>
      </c>
      <c r="I240" s="318">
        <f t="shared" si="103"/>
        <v>0</v>
      </c>
      <c r="J240" s="318">
        <f t="shared" si="103"/>
        <v>74500</v>
      </c>
      <c r="K240" s="318">
        <v>0</v>
      </c>
      <c r="L240" s="318">
        <f t="shared" si="58"/>
        <v>74500</v>
      </c>
      <c r="M240" s="318">
        <f t="shared" si="103"/>
        <v>55750</v>
      </c>
      <c r="N240" s="318">
        <f t="shared" si="103"/>
        <v>0</v>
      </c>
      <c r="O240" s="318">
        <f t="shared" si="103"/>
        <v>0</v>
      </c>
      <c r="P240" s="318">
        <f t="shared" si="80"/>
        <v>48324400</v>
      </c>
      <c r="Q240" s="313"/>
      <c r="R240" s="313"/>
      <c r="S240" s="313"/>
      <c r="T240" s="313"/>
      <c r="U240" s="313"/>
    </row>
    <row r="241" spans="1:16383" s="336" customFormat="1" ht="60">
      <c r="A241" s="358" t="s">
        <v>528</v>
      </c>
      <c r="B241" s="358" t="s">
        <v>191</v>
      </c>
      <c r="C241" s="358" t="s">
        <v>174</v>
      </c>
      <c r="D241" s="333" t="s">
        <v>262</v>
      </c>
      <c r="E241" s="321">
        <v>29779600</v>
      </c>
      <c r="F241" s="321">
        <f t="shared" si="68"/>
        <v>29779600</v>
      </c>
      <c r="G241" s="321">
        <v>22348500</v>
      </c>
      <c r="H241" s="321">
        <v>228500</v>
      </c>
      <c r="I241" s="321">
        <v>0</v>
      </c>
      <c r="J241" s="321">
        <v>74500</v>
      </c>
      <c r="K241" s="321">
        <v>0</v>
      </c>
      <c r="L241" s="318">
        <f t="shared" si="58"/>
        <v>74500</v>
      </c>
      <c r="M241" s="321">
        <v>55750</v>
      </c>
      <c r="N241" s="321">
        <v>0</v>
      </c>
      <c r="O241" s="321">
        <v>0</v>
      </c>
      <c r="P241" s="318">
        <f t="shared" si="80"/>
        <v>29854100</v>
      </c>
      <c r="Q241" s="335"/>
      <c r="R241" s="335"/>
      <c r="S241" s="335"/>
      <c r="T241" s="335"/>
      <c r="U241" s="335"/>
    </row>
    <row r="242" spans="1:16383" s="336" customFormat="1" ht="30">
      <c r="A242" s="358" t="s">
        <v>529</v>
      </c>
      <c r="B242" s="358" t="s">
        <v>195</v>
      </c>
      <c r="C242" s="358" t="s">
        <v>173</v>
      </c>
      <c r="D242" s="333" t="s">
        <v>790</v>
      </c>
      <c r="E242" s="321">
        <v>18470300</v>
      </c>
      <c r="F242" s="321">
        <f t="shared" si="68"/>
        <v>18470300</v>
      </c>
      <c r="G242" s="321">
        <v>0</v>
      </c>
      <c r="H242" s="321">
        <v>0</v>
      </c>
      <c r="I242" s="321">
        <v>0</v>
      </c>
      <c r="J242" s="321">
        <v>0</v>
      </c>
      <c r="K242" s="321">
        <v>0</v>
      </c>
      <c r="L242" s="318">
        <f t="shared" si="58"/>
        <v>0</v>
      </c>
      <c r="M242" s="321">
        <v>0</v>
      </c>
      <c r="N242" s="321">
        <v>0</v>
      </c>
      <c r="O242" s="321">
        <v>0</v>
      </c>
      <c r="P242" s="318">
        <f t="shared" si="80"/>
        <v>18470300</v>
      </c>
      <c r="Q242" s="335"/>
      <c r="R242" s="335"/>
      <c r="S242" s="335"/>
      <c r="T242" s="335"/>
      <c r="U242" s="335"/>
    </row>
    <row r="243" spans="1:16383" s="314" customFormat="1" ht="30">
      <c r="A243" s="384" t="s">
        <v>530</v>
      </c>
      <c r="B243" s="391" t="s">
        <v>366</v>
      </c>
      <c r="C243" s="391"/>
      <c r="D243" s="356" t="s">
        <v>367</v>
      </c>
      <c r="E243" s="318">
        <f>E244</f>
        <v>14975700</v>
      </c>
      <c r="F243" s="318">
        <f t="shared" ref="F243:O243" si="104">F244</f>
        <v>14975700</v>
      </c>
      <c r="G243" s="318">
        <f t="shared" si="104"/>
        <v>11186400</v>
      </c>
      <c r="H243" s="318">
        <f t="shared" si="104"/>
        <v>368300</v>
      </c>
      <c r="I243" s="318">
        <f t="shared" si="104"/>
        <v>0</v>
      </c>
      <c r="J243" s="318">
        <f t="shared" si="104"/>
        <v>0</v>
      </c>
      <c r="K243" s="318">
        <v>0</v>
      </c>
      <c r="L243" s="318">
        <f t="shared" si="58"/>
        <v>0</v>
      </c>
      <c r="M243" s="318">
        <f t="shared" si="104"/>
        <v>0</v>
      </c>
      <c r="N243" s="318">
        <f t="shared" si="104"/>
        <v>0</v>
      </c>
      <c r="O243" s="318">
        <f t="shared" si="104"/>
        <v>0</v>
      </c>
      <c r="P243" s="318">
        <f t="shared" si="80"/>
        <v>14975700</v>
      </c>
      <c r="Q243" s="313"/>
      <c r="R243" s="313"/>
      <c r="S243" s="313"/>
      <c r="T243" s="313"/>
      <c r="U243" s="313"/>
    </row>
    <row r="244" spans="1:16383" s="336" customFormat="1" ht="31.5" customHeight="1">
      <c r="A244" s="319" t="s">
        <v>531</v>
      </c>
      <c r="B244" s="319" t="s">
        <v>368</v>
      </c>
      <c r="C244" s="319" t="s">
        <v>176</v>
      </c>
      <c r="D244" s="392" t="s">
        <v>369</v>
      </c>
      <c r="E244" s="321">
        <v>14975700</v>
      </c>
      <c r="F244" s="321">
        <f t="shared" si="68"/>
        <v>14975700</v>
      </c>
      <c r="G244" s="321">
        <v>11186400</v>
      </c>
      <c r="H244" s="321">
        <v>368300</v>
      </c>
      <c r="I244" s="321">
        <v>0</v>
      </c>
      <c r="J244" s="321">
        <v>0</v>
      </c>
      <c r="K244" s="321">
        <v>0</v>
      </c>
      <c r="L244" s="318">
        <f t="shared" si="58"/>
        <v>0</v>
      </c>
      <c r="M244" s="321">
        <v>0</v>
      </c>
      <c r="N244" s="321">
        <v>0</v>
      </c>
      <c r="O244" s="321">
        <v>0</v>
      </c>
      <c r="P244" s="318">
        <f t="shared" si="80"/>
        <v>14975700</v>
      </c>
      <c r="Q244" s="335"/>
      <c r="R244" s="335"/>
      <c r="S244" s="335"/>
      <c r="T244" s="335"/>
      <c r="U244" s="335"/>
    </row>
    <row r="245" spans="1:16383" s="314" customFormat="1" ht="75">
      <c r="A245" s="384" t="s">
        <v>532</v>
      </c>
      <c r="B245" s="391" t="s">
        <v>194</v>
      </c>
      <c r="C245" s="391" t="s">
        <v>173</v>
      </c>
      <c r="D245" s="356" t="s">
        <v>791</v>
      </c>
      <c r="E245" s="318">
        <v>1693800</v>
      </c>
      <c r="F245" s="318">
        <f>E245-I245</f>
        <v>1693800</v>
      </c>
      <c r="G245" s="318">
        <v>0</v>
      </c>
      <c r="H245" s="318">
        <v>0</v>
      </c>
      <c r="I245" s="318">
        <v>0</v>
      </c>
      <c r="J245" s="318">
        <v>0</v>
      </c>
      <c r="K245" s="318">
        <v>0</v>
      </c>
      <c r="L245" s="318">
        <f t="shared" si="58"/>
        <v>0</v>
      </c>
      <c r="M245" s="318">
        <v>0</v>
      </c>
      <c r="N245" s="318">
        <v>0</v>
      </c>
      <c r="O245" s="318">
        <v>0</v>
      </c>
      <c r="P245" s="318">
        <f t="shared" si="80"/>
        <v>1693800</v>
      </c>
      <c r="Q245" s="313"/>
      <c r="R245" s="313"/>
      <c r="S245" s="313"/>
      <c r="T245" s="313"/>
      <c r="U245" s="313"/>
    </row>
    <row r="246" spans="1:16383" s="314" customFormat="1" ht="60">
      <c r="A246" s="384" t="s">
        <v>533</v>
      </c>
      <c r="B246" s="384" t="s">
        <v>370</v>
      </c>
      <c r="C246" s="393" t="s">
        <v>47</v>
      </c>
      <c r="D246" s="356" t="s">
        <v>792</v>
      </c>
      <c r="E246" s="318">
        <v>6427000</v>
      </c>
      <c r="F246" s="318">
        <f>E246-I246</f>
        <v>6427000</v>
      </c>
      <c r="G246" s="318">
        <v>0</v>
      </c>
      <c r="H246" s="318">
        <v>0</v>
      </c>
      <c r="I246" s="318">
        <v>0</v>
      </c>
      <c r="J246" s="318">
        <v>0</v>
      </c>
      <c r="K246" s="318">
        <v>0</v>
      </c>
      <c r="L246" s="318">
        <f t="shared" si="58"/>
        <v>0</v>
      </c>
      <c r="M246" s="318">
        <v>0</v>
      </c>
      <c r="N246" s="318">
        <v>0</v>
      </c>
      <c r="O246" s="318">
        <v>0</v>
      </c>
      <c r="P246" s="318">
        <f t="shared" si="80"/>
        <v>6427000</v>
      </c>
      <c r="Q246" s="313"/>
      <c r="R246" s="313"/>
      <c r="S246" s="313"/>
      <c r="T246" s="313"/>
      <c r="U246" s="313"/>
    </row>
    <row r="247" spans="1:16383" s="314" customFormat="1" ht="16.5">
      <c r="A247" s="384" t="s">
        <v>723</v>
      </c>
      <c r="B247" s="391" t="s">
        <v>721</v>
      </c>
      <c r="C247" s="391"/>
      <c r="D247" s="394" t="s">
        <v>371</v>
      </c>
      <c r="E247" s="318">
        <f>E248</f>
        <v>177200</v>
      </c>
      <c r="F247" s="318">
        <f t="shared" ref="F247:O247" si="105">F248</f>
        <v>177200</v>
      </c>
      <c r="G247" s="318">
        <f t="shared" si="105"/>
        <v>0</v>
      </c>
      <c r="H247" s="318">
        <f t="shared" si="105"/>
        <v>0</v>
      </c>
      <c r="I247" s="318">
        <f t="shared" si="105"/>
        <v>0</v>
      </c>
      <c r="J247" s="318">
        <f t="shared" si="105"/>
        <v>0</v>
      </c>
      <c r="K247" s="318">
        <v>0</v>
      </c>
      <c r="L247" s="318">
        <f t="shared" si="58"/>
        <v>0</v>
      </c>
      <c r="M247" s="318">
        <f t="shared" si="105"/>
        <v>0</v>
      </c>
      <c r="N247" s="318">
        <f t="shared" si="105"/>
        <v>0</v>
      </c>
      <c r="O247" s="318">
        <f t="shared" si="105"/>
        <v>0</v>
      </c>
      <c r="P247" s="318">
        <f t="shared" si="80"/>
        <v>177200</v>
      </c>
      <c r="Q247" s="313"/>
      <c r="R247" s="313"/>
      <c r="S247" s="313"/>
      <c r="T247" s="313"/>
      <c r="U247" s="313"/>
    </row>
    <row r="248" spans="1:16383" s="336" customFormat="1" ht="45">
      <c r="A248" s="319" t="s">
        <v>722</v>
      </c>
      <c r="B248" s="319" t="s">
        <v>720</v>
      </c>
      <c r="C248" s="319" t="s">
        <v>175</v>
      </c>
      <c r="D248" s="333" t="s">
        <v>719</v>
      </c>
      <c r="E248" s="321">
        <v>177200</v>
      </c>
      <c r="F248" s="321">
        <f t="shared" ref="F248:F250" si="106">E248-I248</f>
        <v>177200</v>
      </c>
      <c r="G248" s="321">
        <v>0</v>
      </c>
      <c r="H248" s="321">
        <v>0</v>
      </c>
      <c r="I248" s="321">
        <v>0</v>
      </c>
      <c r="J248" s="321">
        <v>0</v>
      </c>
      <c r="K248" s="321">
        <v>0</v>
      </c>
      <c r="L248" s="318">
        <f t="shared" si="58"/>
        <v>0</v>
      </c>
      <c r="M248" s="321">
        <v>0</v>
      </c>
      <c r="N248" s="321">
        <v>0</v>
      </c>
      <c r="O248" s="321">
        <v>0</v>
      </c>
      <c r="P248" s="318">
        <f t="shared" si="80"/>
        <v>177200</v>
      </c>
      <c r="Q248" s="335"/>
      <c r="R248" s="335"/>
      <c r="S248" s="335"/>
      <c r="T248" s="335"/>
      <c r="U248" s="335"/>
    </row>
    <row r="249" spans="1:16383" s="336" customFormat="1" ht="135">
      <c r="A249" s="384" t="s">
        <v>950</v>
      </c>
      <c r="B249" s="384" t="s">
        <v>372</v>
      </c>
      <c r="C249" s="384"/>
      <c r="D249" s="389" t="s">
        <v>743</v>
      </c>
      <c r="E249" s="386">
        <f t="shared" ref="E249" si="107">E250</f>
        <v>3647500</v>
      </c>
      <c r="F249" s="386">
        <f t="shared" si="106"/>
        <v>3647500</v>
      </c>
      <c r="G249" s="386">
        <f t="shared" ref="G249:I249" si="108">G250</f>
        <v>0</v>
      </c>
      <c r="H249" s="386">
        <f t="shared" si="108"/>
        <v>0</v>
      </c>
      <c r="I249" s="386">
        <f t="shared" si="108"/>
        <v>0</v>
      </c>
      <c r="J249" s="367">
        <v>0</v>
      </c>
      <c r="K249" s="367">
        <v>0</v>
      </c>
      <c r="L249" s="318">
        <f t="shared" si="58"/>
        <v>0</v>
      </c>
      <c r="M249" s="367">
        <v>0</v>
      </c>
      <c r="N249" s="367">
        <v>0</v>
      </c>
      <c r="O249" s="367">
        <v>0</v>
      </c>
      <c r="P249" s="318">
        <f t="shared" si="80"/>
        <v>3647500</v>
      </c>
      <c r="Q249" s="335"/>
      <c r="R249" s="335"/>
      <c r="S249" s="335"/>
      <c r="T249" s="335"/>
      <c r="U249" s="335"/>
    </row>
    <row r="250" spans="1:16383" s="336" customFormat="1" ht="16.5">
      <c r="A250" s="384"/>
      <c r="B250" s="384"/>
      <c r="C250" s="384"/>
      <c r="D250" s="385" t="s">
        <v>901</v>
      </c>
      <c r="E250" s="362">
        <v>3647500</v>
      </c>
      <c r="F250" s="362">
        <f t="shared" si="106"/>
        <v>3647500</v>
      </c>
      <c r="G250" s="386">
        <v>0</v>
      </c>
      <c r="H250" s="386">
        <v>0</v>
      </c>
      <c r="I250" s="386">
        <v>0</v>
      </c>
      <c r="J250" s="367">
        <v>0</v>
      </c>
      <c r="K250" s="367">
        <v>0</v>
      </c>
      <c r="L250" s="318">
        <f t="shared" si="58"/>
        <v>0</v>
      </c>
      <c r="M250" s="367">
        <v>0</v>
      </c>
      <c r="N250" s="367">
        <v>0</v>
      </c>
      <c r="O250" s="367">
        <v>0</v>
      </c>
      <c r="P250" s="318">
        <f t="shared" si="80"/>
        <v>3647500</v>
      </c>
      <c r="Q250" s="335"/>
      <c r="R250" s="335"/>
      <c r="S250" s="335"/>
      <c r="T250" s="335"/>
      <c r="U250" s="335"/>
    </row>
    <row r="251" spans="1:16383" s="258" customFormat="1" ht="15">
      <c r="A251" s="384" t="s">
        <v>793</v>
      </c>
      <c r="B251" s="384" t="s">
        <v>794</v>
      </c>
      <c r="C251" s="393"/>
      <c r="D251" s="356" t="s">
        <v>373</v>
      </c>
      <c r="E251" s="398">
        <f>E252+E253</f>
        <v>171944400</v>
      </c>
      <c r="F251" s="398">
        <f>F252+F253</f>
        <v>171944400</v>
      </c>
      <c r="G251" s="398">
        <f t="shared" ref="G251:O251" si="109">G252+G253</f>
        <v>6242700</v>
      </c>
      <c r="H251" s="398">
        <f t="shared" si="109"/>
        <v>2895700</v>
      </c>
      <c r="I251" s="398">
        <f t="shared" si="109"/>
        <v>0</v>
      </c>
      <c r="J251" s="398">
        <f t="shared" si="109"/>
        <v>13700</v>
      </c>
      <c r="K251" s="398">
        <f t="shared" si="109"/>
        <v>0</v>
      </c>
      <c r="L251" s="318">
        <f t="shared" si="58"/>
        <v>13700</v>
      </c>
      <c r="M251" s="398">
        <f t="shared" si="109"/>
        <v>0</v>
      </c>
      <c r="N251" s="398">
        <f t="shared" si="109"/>
        <v>0</v>
      </c>
      <c r="O251" s="398">
        <f t="shared" si="109"/>
        <v>0</v>
      </c>
      <c r="P251" s="318">
        <f t="shared" si="80"/>
        <v>171958100</v>
      </c>
      <c r="Q251" s="373"/>
      <c r="R251" s="373"/>
      <c r="S251" s="320"/>
      <c r="T251" s="374"/>
      <c r="U251" s="374"/>
      <c r="V251" s="374"/>
      <c r="W251" s="395"/>
      <c r="X251" s="395"/>
      <c r="Y251" s="395"/>
      <c r="Z251" s="395"/>
      <c r="AA251" s="395"/>
      <c r="AB251" s="395"/>
      <c r="AC251" s="395"/>
      <c r="AD251" s="395"/>
      <c r="AE251" s="374"/>
      <c r="AF251" s="373"/>
      <c r="AG251" s="373"/>
      <c r="AH251" s="373"/>
      <c r="AI251" s="320"/>
      <c r="AJ251" s="374"/>
      <c r="AK251" s="374"/>
      <c r="AL251" s="374"/>
      <c r="AM251" s="395"/>
      <c r="AN251" s="395"/>
      <c r="AO251" s="395"/>
      <c r="AP251" s="395"/>
      <c r="AQ251" s="395"/>
      <c r="AR251" s="395"/>
      <c r="AS251" s="395"/>
      <c r="AT251" s="395"/>
      <c r="AU251" s="374"/>
      <c r="AV251" s="373"/>
      <c r="AW251" s="373"/>
      <c r="AX251" s="373"/>
      <c r="AY251" s="320"/>
      <c r="AZ251" s="374"/>
      <c r="BA251" s="374"/>
      <c r="BB251" s="374"/>
      <c r="BC251" s="395"/>
      <c r="BD251" s="395"/>
      <c r="BE251" s="395"/>
      <c r="BF251" s="395"/>
      <c r="BG251" s="395"/>
      <c r="BH251" s="395"/>
      <c r="BI251" s="395"/>
      <c r="BJ251" s="395"/>
      <c r="BK251" s="374"/>
      <c r="BL251" s="373"/>
      <c r="BM251" s="373"/>
      <c r="BN251" s="373"/>
      <c r="BO251" s="320"/>
      <c r="BP251" s="374"/>
      <c r="BQ251" s="374"/>
      <c r="BR251" s="374"/>
      <c r="BS251" s="395"/>
      <c r="BT251" s="395"/>
      <c r="BU251" s="395"/>
      <c r="BV251" s="395"/>
      <c r="BW251" s="395"/>
      <c r="BX251" s="395"/>
      <c r="BY251" s="395"/>
      <c r="BZ251" s="395"/>
      <c r="CA251" s="374"/>
      <c r="CB251" s="373"/>
      <c r="CC251" s="373"/>
      <c r="CD251" s="373"/>
      <c r="CE251" s="320"/>
      <c r="CF251" s="374"/>
      <c r="CG251" s="374"/>
      <c r="CH251" s="374"/>
      <c r="CI251" s="395"/>
      <c r="CJ251" s="395"/>
      <c r="CK251" s="395"/>
      <c r="CL251" s="395"/>
      <c r="CM251" s="395"/>
      <c r="CN251" s="395"/>
      <c r="CO251" s="395"/>
      <c r="CP251" s="395"/>
      <c r="CQ251" s="374"/>
      <c r="CR251" s="373"/>
      <c r="CS251" s="373"/>
      <c r="CT251" s="373"/>
      <c r="CU251" s="320"/>
      <c r="CV251" s="374"/>
      <c r="CW251" s="374"/>
      <c r="CX251" s="374"/>
      <c r="CY251" s="395"/>
      <c r="CZ251" s="395"/>
      <c r="DA251" s="395"/>
      <c r="DB251" s="395"/>
      <c r="DC251" s="395"/>
      <c r="DD251" s="395"/>
      <c r="DE251" s="395"/>
      <c r="DF251" s="395"/>
      <c r="DG251" s="374"/>
      <c r="DH251" s="373"/>
      <c r="DI251" s="373"/>
      <c r="DJ251" s="373"/>
      <c r="DK251" s="320"/>
      <c r="DL251" s="374"/>
      <c r="DM251" s="374"/>
      <c r="DN251" s="374"/>
      <c r="DO251" s="395"/>
      <c r="DP251" s="395"/>
      <c r="DQ251" s="395"/>
      <c r="DR251" s="395"/>
      <c r="DS251" s="395"/>
      <c r="DT251" s="395"/>
      <c r="DU251" s="395"/>
      <c r="DV251" s="395"/>
      <c r="DW251" s="374"/>
      <c r="DX251" s="373"/>
      <c r="DY251" s="373"/>
      <c r="DZ251" s="373"/>
      <c r="EA251" s="320"/>
      <c r="EB251" s="374"/>
      <c r="EC251" s="374"/>
      <c r="ED251" s="374"/>
      <c r="EE251" s="395"/>
      <c r="EF251" s="395"/>
      <c r="EG251" s="395"/>
      <c r="EH251" s="395"/>
      <c r="EI251" s="395"/>
      <c r="EJ251" s="395"/>
      <c r="EK251" s="395"/>
      <c r="EL251" s="395"/>
      <c r="EM251" s="374"/>
      <c r="EN251" s="373"/>
      <c r="EO251" s="373"/>
      <c r="EP251" s="373"/>
      <c r="EQ251" s="320"/>
      <c r="ER251" s="374"/>
      <c r="ES251" s="374"/>
      <c r="ET251" s="374"/>
      <c r="EU251" s="395"/>
      <c r="EV251" s="395"/>
      <c r="EW251" s="395"/>
      <c r="EX251" s="395"/>
      <c r="EY251" s="395"/>
      <c r="EZ251" s="395"/>
      <c r="FA251" s="395"/>
      <c r="FB251" s="395"/>
      <c r="FC251" s="374"/>
      <c r="FD251" s="373"/>
      <c r="FE251" s="373"/>
      <c r="FF251" s="373"/>
      <c r="FG251" s="320"/>
      <c r="FH251" s="374"/>
      <c r="FI251" s="374"/>
      <c r="FJ251" s="374"/>
      <c r="FK251" s="395"/>
      <c r="FL251" s="395"/>
      <c r="FM251" s="395"/>
      <c r="FN251" s="395"/>
      <c r="FO251" s="395"/>
      <c r="FP251" s="395"/>
      <c r="FQ251" s="395"/>
      <c r="FR251" s="395"/>
      <c r="FS251" s="374"/>
      <c r="FT251" s="373"/>
      <c r="FU251" s="373"/>
      <c r="FV251" s="373"/>
      <c r="FW251" s="320"/>
      <c r="FX251" s="374"/>
      <c r="FY251" s="374"/>
      <c r="FZ251" s="374"/>
      <c r="GA251" s="395"/>
      <c r="GB251" s="395"/>
      <c r="GC251" s="395"/>
      <c r="GD251" s="395"/>
      <c r="GE251" s="395"/>
      <c r="GF251" s="395"/>
      <c r="GG251" s="395"/>
      <c r="GH251" s="395"/>
      <c r="GI251" s="374"/>
      <c r="GJ251" s="373"/>
      <c r="GK251" s="373"/>
      <c r="GL251" s="373"/>
      <c r="GM251" s="320"/>
      <c r="GN251" s="374"/>
      <c r="GO251" s="374"/>
      <c r="GP251" s="374"/>
      <c r="GQ251" s="395"/>
      <c r="GR251" s="395"/>
      <c r="GS251" s="395"/>
      <c r="GT251" s="395"/>
      <c r="GU251" s="395"/>
      <c r="GV251" s="395"/>
      <c r="GW251" s="395"/>
      <c r="GX251" s="395"/>
      <c r="GY251" s="374"/>
      <c r="GZ251" s="373"/>
      <c r="HA251" s="373"/>
      <c r="HB251" s="373"/>
      <c r="HC251" s="320"/>
      <c r="HD251" s="374"/>
      <c r="HE251" s="374"/>
      <c r="HF251" s="374"/>
      <c r="HG251" s="395"/>
      <c r="HH251" s="395"/>
      <c r="HI251" s="395"/>
      <c r="HJ251" s="395"/>
      <c r="HK251" s="395"/>
      <c r="HL251" s="395"/>
      <c r="HM251" s="395"/>
      <c r="HN251" s="395"/>
      <c r="HO251" s="374"/>
      <c r="HP251" s="373"/>
      <c r="HQ251" s="373"/>
      <c r="HR251" s="373"/>
      <c r="HS251" s="320"/>
      <c r="HT251" s="374"/>
      <c r="HU251" s="374"/>
      <c r="HV251" s="374"/>
      <c r="HW251" s="395"/>
      <c r="HX251" s="395"/>
      <c r="HY251" s="395"/>
      <c r="HZ251" s="395"/>
      <c r="IA251" s="395"/>
      <c r="IB251" s="395"/>
      <c r="IC251" s="395"/>
      <c r="ID251" s="395"/>
      <c r="IE251" s="374"/>
      <c r="IF251" s="373"/>
      <c r="IG251" s="373"/>
      <c r="IH251" s="373"/>
      <c r="II251" s="320"/>
      <c r="IJ251" s="374"/>
      <c r="IK251" s="374"/>
      <c r="IL251" s="374"/>
      <c r="IM251" s="395"/>
      <c r="IN251" s="395"/>
      <c r="IO251" s="395"/>
      <c r="IP251" s="395"/>
      <c r="IQ251" s="395"/>
      <c r="IR251" s="395"/>
      <c r="IS251" s="395"/>
      <c r="IT251" s="395"/>
      <c r="IU251" s="374"/>
      <c r="IV251" s="373"/>
      <c r="IW251" s="373"/>
      <c r="IX251" s="373"/>
      <c r="IY251" s="320"/>
      <c r="IZ251" s="374"/>
      <c r="JA251" s="374"/>
      <c r="JB251" s="374"/>
      <c r="JC251" s="395"/>
      <c r="JD251" s="395"/>
      <c r="JE251" s="395"/>
      <c r="JF251" s="395"/>
      <c r="JG251" s="395"/>
      <c r="JH251" s="395"/>
      <c r="JI251" s="395"/>
      <c r="JJ251" s="395"/>
      <c r="JK251" s="374"/>
      <c r="JL251" s="373"/>
      <c r="JM251" s="373"/>
      <c r="JN251" s="373"/>
      <c r="JO251" s="320"/>
      <c r="JP251" s="374"/>
      <c r="JQ251" s="374"/>
      <c r="JR251" s="374"/>
      <c r="JS251" s="395"/>
      <c r="JT251" s="395"/>
      <c r="JU251" s="395"/>
      <c r="JV251" s="395"/>
      <c r="JW251" s="395"/>
      <c r="JX251" s="395"/>
      <c r="JY251" s="395"/>
      <c r="JZ251" s="395"/>
      <c r="KA251" s="374"/>
      <c r="KB251" s="373"/>
      <c r="KC251" s="373"/>
      <c r="KD251" s="373"/>
      <c r="KE251" s="320"/>
      <c r="KF251" s="374"/>
      <c r="KG251" s="374"/>
      <c r="KH251" s="374"/>
      <c r="KI251" s="395"/>
      <c r="KJ251" s="395"/>
      <c r="KK251" s="395"/>
      <c r="KL251" s="395"/>
      <c r="KM251" s="395"/>
      <c r="KN251" s="395"/>
      <c r="KO251" s="395"/>
      <c r="KP251" s="395"/>
      <c r="KQ251" s="374"/>
      <c r="KR251" s="373"/>
      <c r="KS251" s="373"/>
      <c r="KT251" s="373"/>
      <c r="KU251" s="320"/>
      <c r="KV251" s="374"/>
      <c r="KW251" s="374"/>
      <c r="KX251" s="374"/>
      <c r="KY251" s="395"/>
      <c r="KZ251" s="395"/>
      <c r="LA251" s="395"/>
      <c r="LB251" s="395"/>
      <c r="LC251" s="395"/>
      <c r="LD251" s="395"/>
      <c r="LE251" s="395"/>
      <c r="LF251" s="395"/>
      <c r="LG251" s="374"/>
      <c r="LH251" s="373"/>
      <c r="LI251" s="373"/>
      <c r="LJ251" s="373"/>
      <c r="LK251" s="320"/>
      <c r="LL251" s="374"/>
      <c r="LM251" s="374"/>
      <c r="LN251" s="374"/>
      <c r="LO251" s="395"/>
      <c r="LP251" s="395"/>
      <c r="LQ251" s="395"/>
      <c r="LR251" s="395"/>
      <c r="LS251" s="395"/>
      <c r="LT251" s="395"/>
      <c r="LU251" s="395"/>
      <c r="LV251" s="395"/>
      <c r="LW251" s="374"/>
      <c r="LX251" s="373"/>
      <c r="LY251" s="373"/>
      <c r="LZ251" s="373"/>
      <c r="MA251" s="320"/>
      <c r="MB251" s="374"/>
      <c r="MC251" s="374"/>
      <c r="MD251" s="374"/>
      <c r="ME251" s="395"/>
      <c r="MF251" s="395"/>
      <c r="MG251" s="395"/>
      <c r="MH251" s="395"/>
      <c r="MI251" s="395"/>
      <c r="MJ251" s="395"/>
      <c r="MK251" s="395"/>
      <c r="ML251" s="395"/>
      <c r="MM251" s="374"/>
      <c r="MN251" s="373"/>
      <c r="MO251" s="373"/>
      <c r="MP251" s="373"/>
      <c r="MQ251" s="320"/>
      <c r="MR251" s="374"/>
      <c r="MS251" s="374"/>
      <c r="MT251" s="374"/>
      <c r="MU251" s="395"/>
      <c r="MV251" s="395"/>
      <c r="MW251" s="395"/>
      <c r="MX251" s="395"/>
      <c r="MY251" s="395"/>
      <c r="MZ251" s="395"/>
      <c r="NA251" s="395"/>
      <c r="NB251" s="395"/>
      <c r="NC251" s="374"/>
      <c r="ND251" s="373"/>
      <c r="NE251" s="373"/>
      <c r="NF251" s="373"/>
      <c r="NG251" s="320"/>
      <c r="NH251" s="374"/>
      <c r="NI251" s="374"/>
      <c r="NJ251" s="374"/>
      <c r="NK251" s="395"/>
      <c r="NL251" s="395"/>
      <c r="NM251" s="395"/>
      <c r="NN251" s="395"/>
      <c r="NO251" s="395"/>
      <c r="NP251" s="395"/>
      <c r="NQ251" s="395"/>
      <c r="NR251" s="395"/>
      <c r="NS251" s="374"/>
      <c r="NT251" s="373"/>
      <c r="NU251" s="373"/>
      <c r="NV251" s="373"/>
      <c r="NW251" s="320"/>
      <c r="NX251" s="374"/>
      <c r="NY251" s="374"/>
      <c r="NZ251" s="374"/>
      <c r="OA251" s="395"/>
      <c r="OB251" s="395"/>
      <c r="OC251" s="395"/>
      <c r="OD251" s="395"/>
      <c r="OE251" s="395"/>
      <c r="OF251" s="395"/>
      <c r="OG251" s="395"/>
      <c r="OH251" s="395"/>
      <c r="OI251" s="374"/>
      <c r="OJ251" s="373"/>
      <c r="OK251" s="373"/>
      <c r="OL251" s="373"/>
      <c r="OM251" s="320"/>
      <c r="ON251" s="374"/>
      <c r="OO251" s="374"/>
      <c r="OP251" s="374"/>
      <c r="OQ251" s="395"/>
      <c r="OR251" s="395"/>
      <c r="OS251" s="395"/>
      <c r="OT251" s="395"/>
      <c r="OU251" s="395"/>
      <c r="OV251" s="395"/>
      <c r="OW251" s="395"/>
      <c r="OX251" s="395"/>
      <c r="OY251" s="374"/>
      <c r="OZ251" s="373"/>
      <c r="PA251" s="373"/>
      <c r="PB251" s="373"/>
      <c r="PC251" s="320"/>
      <c r="PD251" s="374"/>
      <c r="PE251" s="374"/>
      <c r="PF251" s="374"/>
      <c r="PG251" s="395"/>
      <c r="PH251" s="395"/>
      <c r="PI251" s="395"/>
      <c r="PJ251" s="395"/>
      <c r="PK251" s="395"/>
      <c r="PL251" s="395"/>
      <c r="PM251" s="395"/>
      <c r="PN251" s="395"/>
      <c r="PO251" s="374"/>
      <c r="PP251" s="373"/>
      <c r="PQ251" s="373"/>
      <c r="PR251" s="373"/>
      <c r="PS251" s="320"/>
      <c r="PT251" s="374"/>
      <c r="PU251" s="374"/>
      <c r="PV251" s="374"/>
      <c r="PW251" s="395"/>
      <c r="PX251" s="395"/>
      <c r="PY251" s="395"/>
      <c r="PZ251" s="395"/>
      <c r="QA251" s="395"/>
      <c r="QB251" s="395"/>
      <c r="QC251" s="395"/>
      <c r="QD251" s="395"/>
      <c r="QE251" s="374"/>
      <c r="QF251" s="373"/>
      <c r="QG251" s="373"/>
      <c r="QH251" s="373"/>
      <c r="QI251" s="320"/>
      <c r="QJ251" s="374"/>
      <c r="QK251" s="374"/>
      <c r="QL251" s="374"/>
      <c r="QM251" s="395"/>
      <c r="QN251" s="395"/>
      <c r="QO251" s="395"/>
      <c r="QP251" s="395"/>
      <c r="QQ251" s="395"/>
      <c r="QR251" s="395"/>
      <c r="QS251" s="395"/>
      <c r="QT251" s="395"/>
      <c r="QU251" s="374"/>
      <c r="QV251" s="373"/>
      <c r="QW251" s="373"/>
      <c r="QX251" s="373"/>
      <c r="QY251" s="320"/>
      <c r="QZ251" s="374"/>
      <c r="RA251" s="374"/>
      <c r="RB251" s="374"/>
      <c r="RC251" s="395"/>
      <c r="RD251" s="395"/>
      <c r="RE251" s="395"/>
      <c r="RF251" s="395"/>
      <c r="RG251" s="395"/>
      <c r="RH251" s="395"/>
      <c r="RI251" s="395"/>
      <c r="RJ251" s="395"/>
      <c r="RK251" s="374"/>
      <c r="RL251" s="373"/>
      <c r="RM251" s="373"/>
      <c r="RN251" s="373"/>
      <c r="RO251" s="320"/>
      <c r="RP251" s="374"/>
      <c r="RQ251" s="374"/>
      <c r="RR251" s="374"/>
      <c r="RS251" s="395"/>
      <c r="RT251" s="395"/>
      <c r="RU251" s="395"/>
      <c r="RV251" s="395"/>
      <c r="RW251" s="395"/>
      <c r="RX251" s="395"/>
      <c r="RY251" s="395"/>
      <c r="RZ251" s="395"/>
      <c r="SA251" s="374"/>
      <c r="SB251" s="373"/>
      <c r="SC251" s="373"/>
      <c r="SD251" s="373"/>
      <c r="SE251" s="320"/>
      <c r="SF251" s="374"/>
      <c r="SG251" s="374"/>
      <c r="SH251" s="374"/>
      <c r="SI251" s="395"/>
      <c r="SJ251" s="395"/>
      <c r="SK251" s="395"/>
      <c r="SL251" s="395"/>
      <c r="SM251" s="395"/>
      <c r="SN251" s="395"/>
      <c r="SO251" s="395"/>
      <c r="SP251" s="395"/>
      <c r="SQ251" s="374"/>
      <c r="SR251" s="373"/>
      <c r="SS251" s="373"/>
      <c r="ST251" s="373"/>
      <c r="SU251" s="320"/>
      <c r="SV251" s="374"/>
      <c r="SW251" s="374"/>
      <c r="SX251" s="374"/>
      <c r="SY251" s="395"/>
      <c r="SZ251" s="395"/>
      <c r="TA251" s="395"/>
      <c r="TB251" s="395"/>
      <c r="TC251" s="395"/>
      <c r="TD251" s="395"/>
      <c r="TE251" s="395"/>
      <c r="TF251" s="395"/>
      <c r="TG251" s="374"/>
      <c r="TH251" s="373"/>
      <c r="TI251" s="373"/>
      <c r="TJ251" s="373"/>
      <c r="TK251" s="320"/>
      <c r="TL251" s="374"/>
      <c r="TM251" s="374"/>
      <c r="TN251" s="374"/>
      <c r="TO251" s="395"/>
      <c r="TP251" s="395"/>
      <c r="TQ251" s="395"/>
      <c r="TR251" s="395"/>
      <c r="TS251" s="395"/>
      <c r="TT251" s="395"/>
      <c r="TU251" s="395"/>
      <c r="TV251" s="395"/>
      <c r="TW251" s="374"/>
      <c r="TX251" s="373"/>
      <c r="TY251" s="373"/>
      <c r="TZ251" s="373"/>
      <c r="UA251" s="320"/>
      <c r="UB251" s="374"/>
      <c r="UC251" s="374"/>
      <c r="UD251" s="374"/>
      <c r="UE251" s="395"/>
      <c r="UF251" s="395"/>
      <c r="UG251" s="395"/>
      <c r="UH251" s="395"/>
      <c r="UI251" s="395"/>
      <c r="UJ251" s="395"/>
      <c r="UK251" s="395"/>
      <c r="UL251" s="395"/>
      <c r="UM251" s="374"/>
      <c r="UN251" s="373"/>
      <c r="UO251" s="373"/>
      <c r="UP251" s="373"/>
      <c r="UQ251" s="320"/>
      <c r="UR251" s="374"/>
      <c r="US251" s="374"/>
      <c r="UT251" s="374"/>
      <c r="UU251" s="395"/>
      <c r="UV251" s="395"/>
      <c r="UW251" s="395"/>
      <c r="UX251" s="395"/>
      <c r="UY251" s="395"/>
      <c r="UZ251" s="395"/>
      <c r="VA251" s="395"/>
      <c r="VB251" s="395"/>
      <c r="VC251" s="374"/>
      <c r="VD251" s="373"/>
      <c r="VE251" s="373"/>
      <c r="VF251" s="373"/>
      <c r="VG251" s="320"/>
      <c r="VH251" s="374"/>
      <c r="VI251" s="374"/>
      <c r="VJ251" s="374"/>
      <c r="VK251" s="395"/>
      <c r="VL251" s="395"/>
      <c r="VM251" s="395"/>
      <c r="VN251" s="395"/>
      <c r="VO251" s="395"/>
      <c r="VP251" s="395"/>
      <c r="VQ251" s="395"/>
      <c r="VR251" s="395"/>
      <c r="VS251" s="374"/>
      <c r="VT251" s="373"/>
      <c r="VU251" s="373"/>
      <c r="VV251" s="373"/>
      <c r="VW251" s="320"/>
      <c r="VX251" s="374"/>
      <c r="VY251" s="374"/>
      <c r="VZ251" s="374"/>
      <c r="WA251" s="395"/>
      <c r="WB251" s="395"/>
      <c r="WC251" s="395"/>
      <c r="WD251" s="395"/>
      <c r="WE251" s="395"/>
      <c r="WF251" s="395"/>
      <c r="WG251" s="395"/>
      <c r="WH251" s="395"/>
      <c r="WI251" s="374"/>
      <c r="WJ251" s="373"/>
      <c r="WK251" s="373"/>
      <c r="WL251" s="373"/>
      <c r="WM251" s="320"/>
      <c r="WN251" s="374"/>
      <c r="WO251" s="374"/>
      <c r="WP251" s="374"/>
      <c r="WQ251" s="395"/>
      <c r="WR251" s="395"/>
      <c r="WS251" s="395"/>
      <c r="WT251" s="395"/>
      <c r="WU251" s="395"/>
      <c r="WV251" s="395"/>
      <c r="WW251" s="395"/>
      <c r="WX251" s="395"/>
      <c r="WY251" s="374"/>
      <c r="WZ251" s="373"/>
      <c r="XA251" s="373"/>
      <c r="XB251" s="373"/>
      <c r="XC251" s="320"/>
      <c r="XD251" s="374"/>
      <c r="XE251" s="374"/>
      <c r="XF251" s="374"/>
      <c r="XG251" s="395"/>
      <c r="XH251" s="395"/>
      <c r="XI251" s="395"/>
      <c r="XJ251" s="395"/>
      <c r="XK251" s="395"/>
      <c r="XL251" s="395"/>
      <c r="XM251" s="395"/>
      <c r="XN251" s="395"/>
      <c r="XO251" s="374"/>
      <c r="XP251" s="373"/>
      <c r="XQ251" s="373"/>
      <c r="XR251" s="373"/>
      <c r="XS251" s="320"/>
      <c r="XT251" s="374"/>
      <c r="XU251" s="374"/>
      <c r="XV251" s="374"/>
      <c r="XW251" s="395"/>
      <c r="XX251" s="395"/>
      <c r="XY251" s="395"/>
      <c r="XZ251" s="395"/>
      <c r="YA251" s="395"/>
      <c r="YB251" s="395"/>
      <c r="YC251" s="395"/>
      <c r="YD251" s="395"/>
      <c r="YE251" s="374"/>
      <c r="YF251" s="373"/>
      <c r="YG251" s="373"/>
      <c r="YH251" s="373"/>
      <c r="YI251" s="320"/>
      <c r="YJ251" s="374"/>
      <c r="YK251" s="374"/>
      <c r="YL251" s="374"/>
      <c r="YM251" s="395"/>
      <c r="YN251" s="395"/>
      <c r="YO251" s="395"/>
      <c r="YP251" s="395"/>
      <c r="YQ251" s="395"/>
      <c r="YR251" s="395"/>
      <c r="YS251" s="395"/>
      <c r="YT251" s="395"/>
      <c r="YU251" s="374"/>
      <c r="YV251" s="373"/>
      <c r="YW251" s="373"/>
      <c r="YX251" s="373"/>
      <c r="YY251" s="320"/>
      <c r="YZ251" s="374"/>
      <c r="ZA251" s="374"/>
      <c r="ZB251" s="374"/>
      <c r="ZC251" s="395"/>
      <c r="ZD251" s="395"/>
      <c r="ZE251" s="395"/>
      <c r="ZF251" s="395"/>
      <c r="ZG251" s="395"/>
      <c r="ZH251" s="395"/>
      <c r="ZI251" s="395"/>
      <c r="ZJ251" s="395"/>
      <c r="ZK251" s="374"/>
      <c r="ZL251" s="373"/>
      <c r="ZM251" s="373"/>
      <c r="ZN251" s="373"/>
      <c r="ZO251" s="320"/>
      <c r="ZP251" s="374"/>
      <c r="ZQ251" s="374"/>
      <c r="ZR251" s="374"/>
      <c r="ZS251" s="395"/>
      <c r="ZT251" s="395"/>
      <c r="ZU251" s="395"/>
      <c r="ZV251" s="395"/>
      <c r="ZW251" s="395"/>
      <c r="ZX251" s="395"/>
      <c r="ZY251" s="395"/>
      <c r="ZZ251" s="395"/>
      <c r="AAA251" s="374"/>
      <c r="AAB251" s="373"/>
      <c r="AAC251" s="373"/>
      <c r="AAD251" s="373"/>
      <c r="AAE251" s="320"/>
      <c r="AAF251" s="374"/>
      <c r="AAG251" s="374"/>
      <c r="AAH251" s="374"/>
      <c r="AAI251" s="395"/>
      <c r="AAJ251" s="395"/>
      <c r="AAK251" s="395"/>
      <c r="AAL251" s="395"/>
      <c r="AAM251" s="395"/>
      <c r="AAN251" s="395"/>
      <c r="AAO251" s="395"/>
      <c r="AAP251" s="395"/>
      <c r="AAQ251" s="374"/>
      <c r="AAR251" s="373"/>
      <c r="AAS251" s="373"/>
      <c r="AAT251" s="373"/>
      <c r="AAU251" s="320"/>
      <c r="AAV251" s="374"/>
      <c r="AAW251" s="374"/>
      <c r="AAX251" s="374"/>
      <c r="AAY251" s="395"/>
      <c r="AAZ251" s="395"/>
      <c r="ABA251" s="395"/>
      <c r="ABB251" s="395"/>
      <c r="ABC251" s="395"/>
      <c r="ABD251" s="395"/>
      <c r="ABE251" s="395"/>
      <c r="ABF251" s="395"/>
      <c r="ABG251" s="374"/>
      <c r="ABH251" s="373"/>
      <c r="ABI251" s="373"/>
      <c r="ABJ251" s="373"/>
      <c r="ABK251" s="320"/>
      <c r="ABL251" s="374"/>
      <c r="ABM251" s="374"/>
      <c r="ABN251" s="374"/>
      <c r="ABO251" s="395"/>
      <c r="ABP251" s="395"/>
      <c r="ABQ251" s="395"/>
      <c r="ABR251" s="395"/>
      <c r="ABS251" s="395"/>
      <c r="ABT251" s="395"/>
      <c r="ABU251" s="395"/>
      <c r="ABV251" s="395"/>
      <c r="ABW251" s="374"/>
      <c r="ABX251" s="373"/>
      <c r="ABY251" s="373"/>
      <c r="ABZ251" s="373"/>
      <c r="ACA251" s="320"/>
      <c r="ACB251" s="374"/>
      <c r="ACC251" s="374"/>
      <c r="ACD251" s="374"/>
      <c r="ACE251" s="395"/>
      <c r="ACF251" s="395"/>
      <c r="ACG251" s="395"/>
      <c r="ACH251" s="395"/>
      <c r="ACI251" s="395"/>
      <c r="ACJ251" s="395"/>
      <c r="ACK251" s="395"/>
      <c r="ACL251" s="395"/>
      <c r="ACM251" s="374"/>
      <c r="ACN251" s="373"/>
      <c r="ACO251" s="373"/>
      <c r="ACP251" s="373"/>
      <c r="ACQ251" s="320"/>
      <c r="ACR251" s="374"/>
      <c r="ACS251" s="374"/>
      <c r="ACT251" s="374"/>
      <c r="ACU251" s="395"/>
      <c r="ACV251" s="395"/>
      <c r="ACW251" s="395"/>
      <c r="ACX251" s="395"/>
      <c r="ACY251" s="395"/>
      <c r="ACZ251" s="395"/>
      <c r="ADA251" s="395"/>
      <c r="ADB251" s="395"/>
      <c r="ADC251" s="374"/>
      <c r="ADD251" s="373"/>
      <c r="ADE251" s="373"/>
      <c r="ADF251" s="373"/>
      <c r="ADG251" s="320"/>
      <c r="ADH251" s="374"/>
      <c r="ADI251" s="374"/>
      <c r="ADJ251" s="374"/>
      <c r="ADK251" s="395"/>
      <c r="ADL251" s="395"/>
      <c r="ADM251" s="395"/>
      <c r="ADN251" s="395"/>
      <c r="ADO251" s="395"/>
      <c r="ADP251" s="395"/>
      <c r="ADQ251" s="395"/>
      <c r="ADR251" s="395"/>
      <c r="ADS251" s="374"/>
      <c r="ADT251" s="373"/>
      <c r="ADU251" s="373"/>
      <c r="ADV251" s="373"/>
      <c r="ADW251" s="320"/>
      <c r="ADX251" s="374"/>
      <c r="ADY251" s="374"/>
      <c r="ADZ251" s="374"/>
      <c r="AEA251" s="395"/>
      <c r="AEB251" s="395"/>
      <c r="AEC251" s="395"/>
      <c r="AED251" s="395"/>
      <c r="AEE251" s="395"/>
      <c r="AEF251" s="395"/>
      <c r="AEG251" s="395"/>
      <c r="AEH251" s="395"/>
      <c r="AEI251" s="374"/>
      <c r="AEJ251" s="373"/>
      <c r="AEK251" s="373"/>
      <c r="AEL251" s="373"/>
      <c r="AEM251" s="320"/>
      <c r="AEN251" s="374"/>
      <c r="AEO251" s="374"/>
      <c r="AEP251" s="374"/>
      <c r="AEQ251" s="395"/>
      <c r="AER251" s="395"/>
      <c r="AES251" s="395"/>
      <c r="AET251" s="395"/>
      <c r="AEU251" s="395"/>
      <c r="AEV251" s="395"/>
      <c r="AEW251" s="395"/>
      <c r="AEX251" s="395"/>
      <c r="AEY251" s="374"/>
      <c r="AEZ251" s="373"/>
      <c r="AFA251" s="373"/>
      <c r="AFB251" s="373"/>
      <c r="AFC251" s="320"/>
      <c r="AFD251" s="374"/>
      <c r="AFE251" s="374"/>
      <c r="AFF251" s="374"/>
      <c r="AFG251" s="395"/>
      <c r="AFH251" s="395"/>
      <c r="AFI251" s="395"/>
      <c r="AFJ251" s="395"/>
      <c r="AFK251" s="395"/>
      <c r="AFL251" s="395"/>
      <c r="AFM251" s="395"/>
      <c r="AFN251" s="395"/>
      <c r="AFO251" s="374"/>
      <c r="AFP251" s="373"/>
      <c r="AFQ251" s="373"/>
      <c r="AFR251" s="373"/>
      <c r="AFS251" s="320"/>
      <c r="AFT251" s="374"/>
      <c r="AFU251" s="374"/>
      <c r="AFV251" s="374"/>
      <c r="AFW251" s="395"/>
      <c r="AFX251" s="395"/>
      <c r="AFY251" s="395"/>
      <c r="AFZ251" s="395"/>
      <c r="AGA251" s="395"/>
      <c r="AGB251" s="395"/>
      <c r="AGC251" s="395"/>
      <c r="AGD251" s="395"/>
      <c r="AGE251" s="374"/>
      <c r="AGF251" s="373"/>
      <c r="AGG251" s="373"/>
      <c r="AGH251" s="373"/>
      <c r="AGI251" s="320"/>
      <c r="AGJ251" s="374"/>
      <c r="AGK251" s="374"/>
      <c r="AGL251" s="374"/>
      <c r="AGM251" s="395"/>
      <c r="AGN251" s="395"/>
      <c r="AGO251" s="395"/>
      <c r="AGP251" s="395"/>
      <c r="AGQ251" s="395"/>
      <c r="AGR251" s="395"/>
      <c r="AGS251" s="395"/>
      <c r="AGT251" s="395"/>
      <c r="AGU251" s="374"/>
      <c r="AGV251" s="373"/>
      <c r="AGW251" s="373"/>
      <c r="AGX251" s="373"/>
      <c r="AGY251" s="320"/>
      <c r="AGZ251" s="374"/>
      <c r="AHA251" s="374"/>
      <c r="AHB251" s="374"/>
      <c r="AHC251" s="395"/>
      <c r="AHD251" s="395"/>
      <c r="AHE251" s="395"/>
      <c r="AHF251" s="395"/>
      <c r="AHG251" s="395"/>
      <c r="AHH251" s="395"/>
      <c r="AHI251" s="395"/>
      <c r="AHJ251" s="395"/>
      <c r="AHK251" s="374"/>
      <c r="AHL251" s="373"/>
      <c r="AHM251" s="373"/>
      <c r="AHN251" s="373"/>
      <c r="AHO251" s="320"/>
      <c r="AHP251" s="374"/>
      <c r="AHQ251" s="374"/>
      <c r="AHR251" s="374"/>
      <c r="AHS251" s="395"/>
      <c r="AHT251" s="395"/>
      <c r="AHU251" s="395"/>
      <c r="AHV251" s="395"/>
      <c r="AHW251" s="395"/>
      <c r="AHX251" s="395"/>
      <c r="AHY251" s="395"/>
      <c r="AHZ251" s="395"/>
      <c r="AIA251" s="374"/>
      <c r="AIB251" s="373"/>
      <c r="AIC251" s="373"/>
      <c r="AID251" s="373"/>
      <c r="AIE251" s="320"/>
      <c r="AIF251" s="374"/>
      <c r="AIG251" s="374"/>
      <c r="AIH251" s="374"/>
      <c r="AII251" s="395"/>
      <c r="AIJ251" s="395"/>
      <c r="AIK251" s="395"/>
      <c r="AIL251" s="395"/>
      <c r="AIM251" s="395"/>
      <c r="AIN251" s="395"/>
      <c r="AIO251" s="395"/>
      <c r="AIP251" s="395"/>
      <c r="AIQ251" s="374"/>
      <c r="AIR251" s="373"/>
      <c r="AIS251" s="373"/>
      <c r="AIT251" s="373"/>
      <c r="AIU251" s="320"/>
      <c r="AIV251" s="374"/>
      <c r="AIW251" s="374"/>
      <c r="AIX251" s="374"/>
      <c r="AIY251" s="395"/>
      <c r="AIZ251" s="395"/>
      <c r="AJA251" s="395"/>
      <c r="AJB251" s="395"/>
      <c r="AJC251" s="395"/>
      <c r="AJD251" s="395"/>
      <c r="AJE251" s="395"/>
      <c r="AJF251" s="395"/>
      <c r="AJG251" s="374"/>
      <c r="AJH251" s="373"/>
      <c r="AJI251" s="373"/>
      <c r="AJJ251" s="373"/>
      <c r="AJK251" s="320"/>
      <c r="AJL251" s="374"/>
      <c r="AJM251" s="374"/>
      <c r="AJN251" s="374"/>
      <c r="AJO251" s="395"/>
      <c r="AJP251" s="395"/>
      <c r="AJQ251" s="395"/>
      <c r="AJR251" s="395"/>
      <c r="AJS251" s="395"/>
      <c r="AJT251" s="395"/>
      <c r="AJU251" s="395"/>
      <c r="AJV251" s="395"/>
      <c r="AJW251" s="374"/>
      <c r="AJX251" s="373"/>
      <c r="AJY251" s="373"/>
      <c r="AJZ251" s="373"/>
      <c r="AKA251" s="320"/>
      <c r="AKB251" s="374"/>
      <c r="AKC251" s="374"/>
      <c r="AKD251" s="374"/>
      <c r="AKE251" s="395"/>
      <c r="AKF251" s="395"/>
      <c r="AKG251" s="395"/>
      <c r="AKH251" s="395"/>
      <c r="AKI251" s="395"/>
      <c r="AKJ251" s="395"/>
      <c r="AKK251" s="395"/>
      <c r="AKL251" s="395"/>
      <c r="AKM251" s="374"/>
      <c r="AKN251" s="373"/>
      <c r="AKO251" s="373"/>
      <c r="AKP251" s="373"/>
      <c r="AKQ251" s="320"/>
      <c r="AKR251" s="374"/>
      <c r="AKS251" s="374"/>
      <c r="AKT251" s="374"/>
      <c r="AKU251" s="395"/>
      <c r="AKV251" s="395"/>
      <c r="AKW251" s="395"/>
      <c r="AKX251" s="395"/>
      <c r="AKY251" s="395"/>
      <c r="AKZ251" s="395"/>
      <c r="ALA251" s="395"/>
      <c r="ALB251" s="395"/>
      <c r="ALC251" s="374"/>
      <c r="ALD251" s="373"/>
      <c r="ALE251" s="373"/>
      <c r="ALF251" s="373"/>
      <c r="ALG251" s="320"/>
      <c r="ALH251" s="374"/>
      <c r="ALI251" s="374"/>
      <c r="ALJ251" s="374"/>
      <c r="ALK251" s="395"/>
      <c r="ALL251" s="395"/>
      <c r="ALM251" s="395"/>
      <c r="ALN251" s="395"/>
      <c r="ALO251" s="395"/>
      <c r="ALP251" s="395"/>
      <c r="ALQ251" s="395"/>
      <c r="ALR251" s="395"/>
      <c r="ALS251" s="374"/>
      <c r="ALT251" s="373"/>
      <c r="ALU251" s="373"/>
      <c r="ALV251" s="373"/>
      <c r="ALW251" s="320"/>
      <c r="ALX251" s="374"/>
      <c r="ALY251" s="374"/>
      <c r="ALZ251" s="374"/>
      <c r="AMA251" s="395"/>
      <c r="AMB251" s="395"/>
      <c r="AMC251" s="395"/>
      <c r="AMD251" s="395"/>
      <c r="AME251" s="395"/>
      <c r="AMF251" s="395"/>
      <c r="AMG251" s="395"/>
      <c r="AMH251" s="395"/>
      <c r="AMI251" s="374"/>
      <c r="AMJ251" s="373"/>
      <c r="AMK251" s="373"/>
      <c r="AML251" s="373"/>
      <c r="AMM251" s="320"/>
      <c r="AMN251" s="374"/>
      <c r="AMO251" s="374"/>
      <c r="AMP251" s="374"/>
      <c r="AMQ251" s="395"/>
      <c r="AMR251" s="395"/>
      <c r="AMS251" s="395"/>
      <c r="AMT251" s="395"/>
      <c r="AMU251" s="395"/>
      <c r="AMV251" s="395"/>
      <c r="AMW251" s="395"/>
      <c r="AMX251" s="395"/>
      <c r="AMY251" s="374"/>
      <c r="AMZ251" s="373"/>
      <c r="ANA251" s="373"/>
      <c r="ANB251" s="373"/>
      <c r="ANC251" s="320"/>
      <c r="AND251" s="374"/>
      <c r="ANE251" s="374"/>
      <c r="ANF251" s="374"/>
      <c r="ANG251" s="395"/>
      <c r="ANH251" s="395"/>
      <c r="ANI251" s="395"/>
      <c r="ANJ251" s="395"/>
      <c r="ANK251" s="395"/>
      <c r="ANL251" s="395"/>
      <c r="ANM251" s="395"/>
      <c r="ANN251" s="395"/>
      <c r="ANO251" s="374"/>
      <c r="ANP251" s="373"/>
      <c r="ANQ251" s="373"/>
      <c r="ANR251" s="373"/>
      <c r="ANS251" s="320"/>
      <c r="ANT251" s="374"/>
      <c r="ANU251" s="374"/>
      <c r="ANV251" s="374"/>
      <c r="ANW251" s="395"/>
      <c r="ANX251" s="395"/>
      <c r="ANY251" s="395"/>
      <c r="ANZ251" s="395"/>
      <c r="AOA251" s="395"/>
      <c r="AOB251" s="395"/>
      <c r="AOC251" s="395"/>
      <c r="AOD251" s="395"/>
      <c r="AOE251" s="374"/>
      <c r="AOF251" s="373"/>
      <c r="AOG251" s="373"/>
      <c r="AOH251" s="373"/>
      <c r="AOI251" s="320"/>
      <c r="AOJ251" s="374"/>
      <c r="AOK251" s="374"/>
      <c r="AOL251" s="374"/>
      <c r="AOM251" s="395"/>
      <c r="AON251" s="395"/>
      <c r="AOO251" s="395"/>
      <c r="AOP251" s="395"/>
      <c r="AOQ251" s="395"/>
      <c r="AOR251" s="395"/>
      <c r="AOS251" s="395"/>
      <c r="AOT251" s="395"/>
      <c r="AOU251" s="374"/>
      <c r="AOV251" s="373"/>
      <c r="AOW251" s="373"/>
      <c r="AOX251" s="373"/>
      <c r="AOY251" s="320"/>
      <c r="AOZ251" s="374"/>
      <c r="APA251" s="374"/>
      <c r="APB251" s="374"/>
      <c r="APC251" s="395"/>
      <c r="APD251" s="395"/>
      <c r="APE251" s="395"/>
      <c r="APF251" s="395"/>
      <c r="APG251" s="395"/>
      <c r="APH251" s="395"/>
      <c r="API251" s="395"/>
      <c r="APJ251" s="395"/>
      <c r="APK251" s="374"/>
      <c r="APL251" s="373"/>
      <c r="APM251" s="373"/>
      <c r="APN251" s="373"/>
      <c r="APO251" s="320"/>
      <c r="APP251" s="374"/>
      <c r="APQ251" s="374"/>
      <c r="APR251" s="374"/>
      <c r="APS251" s="395"/>
      <c r="APT251" s="395"/>
      <c r="APU251" s="395"/>
      <c r="APV251" s="395"/>
      <c r="APW251" s="395"/>
      <c r="APX251" s="395"/>
      <c r="APY251" s="395"/>
      <c r="APZ251" s="395"/>
      <c r="AQA251" s="374"/>
      <c r="AQB251" s="373"/>
      <c r="AQC251" s="373"/>
      <c r="AQD251" s="373"/>
      <c r="AQE251" s="320"/>
      <c r="AQF251" s="374"/>
      <c r="AQG251" s="374"/>
      <c r="AQH251" s="374"/>
      <c r="AQI251" s="395"/>
      <c r="AQJ251" s="395"/>
      <c r="AQK251" s="395"/>
      <c r="AQL251" s="395"/>
      <c r="AQM251" s="395"/>
      <c r="AQN251" s="395"/>
      <c r="AQO251" s="395"/>
      <c r="AQP251" s="395"/>
      <c r="AQQ251" s="374"/>
      <c r="AQR251" s="373"/>
      <c r="AQS251" s="373"/>
      <c r="AQT251" s="373"/>
      <c r="AQU251" s="320"/>
      <c r="AQV251" s="374"/>
      <c r="AQW251" s="374"/>
      <c r="AQX251" s="374"/>
      <c r="AQY251" s="395"/>
      <c r="AQZ251" s="395"/>
      <c r="ARA251" s="395"/>
      <c r="ARB251" s="395"/>
      <c r="ARC251" s="395"/>
      <c r="ARD251" s="395"/>
      <c r="ARE251" s="395"/>
      <c r="ARF251" s="395"/>
      <c r="ARG251" s="374"/>
      <c r="ARH251" s="373"/>
      <c r="ARI251" s="373"/>
      <c r="ARJ251" s="373"/>
      <c r="ARK251" s="320"/>
      <c r="ARL251" s="374"/>
      <c r="ARM251" s="374"/>
      <c r="ARN251" s="374"/>
      <c r="ARO251" s="395"/>
      <c r="ARP251" s="395"/>
      <c r="ARQ251" s="395"/>
      <c r="ARR251" s="395"/>
      <c r="ARS251" s="395"/>
      <c r="ART251" s="395"/>
      <c r="ARU251" s="395"/>
      <c r="ARV251" s="395"/>
      <c r="ARW251" s="374"/>
      <c r="ARX251" s="373"/>
      <c r="ARY251" s="373"/>
      <c r="ARZ251" s="373"/>
      <c r="ASA251" s="320"/>
      <c r="ASB251" s="374"/>
      <c r="ASC251" s="374"/>
      <c r="ASD251" s="374"/>
      <c r="ASE251" s="395"/>
      <c r="ASF251" s="395"/>
      <c r="ASG251" s="395"/>
      <c r="ASH251" s="395"/>
      <c r="ASI251" s="395"/>
      <c r="ASJ251" s="395"/>
      <c r="ASK251" s="395"/>
      <c r="ASL251" s="395"/>
      <c r="ASM251" s="374"/>
      <c r="ASN251" s="373"/>
      <c r="ASO251" s="373"/>
      <c r="ASP251" s="373"/>
      <c r="ASQ251" s="320"/>
      <c r="ASR251" s="374"/>
      <c r="ASS251" s="374"/>
      <c r="AST251" s="374"/>
      <c r="ASU251" s="395"/>
      <c r="ASV251" s="395"/>
      <c r="ASW251" s="395"/>
      <c r="ASX251" s="395"/>
      <c r="ASY251" s="395"/>
      <c r="ASZ251" s="395"/>
      <c r="ATA251" s="395"/>
      <c r="ATB251" s="395"/>
      <c r="ATC251" s="374"/>
      <c r="ATD251" s="373"/>
      <c r="ATE251" s="373"/>
      <c r="ATF251" s="373"/>
      <c r="ATG251" s="320"/>
      <c r="ATH251" s="374"/>
      <c r="ATI251" s="374"/>
      <c r="ATJ251" s="374"/>
      <c r="ATK251" s="395"/>
      <c r="ATL251" s="395"/>
      <c r="ATM251" s="395"/>
      <c r="ATN251" s="395"/>
      <c r="ATO251" s="395"/>
      <c r="ATP251" s="395"/>
      <c r="ATQ251" s="395"/>
      <c r="ATR251" s="395"/>
      <c r="ATS251" s="374"/>
      <c r="ATT251" s="373"/>
      <c r="ATU251" s="373"/>
      <c r="ATV251" s="373"/>
      <c r="ATW251" s="320"/>
      <c r="ATX251" s="374"/>
      <c r="ATY251" s="374"/>
      <c r="ATZ251" s="374"/>
      <c r="AUA251" s="395"/>
      <c r="AUB251" s="395"/>
      <c r="AUC251" s="395"/>
      <c r="AUD251" s="395"/>
      <c r="AUE251" s="395"/>
      <c r="AUF251" s="395"/>
      <c r="AUG251" s="395"/>
      <c r="AUH251" s="395"/>
      <c r="AUI251" s="374"/>
      <c r="AUJ251" s="373"/>
      <c r="AUK251" s="373"/>
      <c r="AUL251" s="373"/>
      <c r="AUM251" s="320"/>
      <c r="AUN251" s="374"/>
      <c r="AUO251" s="374"/>
      <c r="AUP251" s="374"/>
      <c r="AUQ251" s="395"/>
      <c r="AUR251" s="395"/>
      <c r="AUS251" s="395"/>
      <c r="AUT251" s="395"/>
      <c r="AUU251" s="395"/>
      <c r="AUV251" s="395"/>
      <c r="AUW251" s="395"/>
      <c r="AUX251" s="395"/>
      <c r="AUY251" s="374"/>
      <c r="AUZ251" s="373"/>
      <c r="AVA251" s="373"/>
      <c r="AVB251" s="373"/>
      <c r="AVC251" s="320"/>
      <c r="AVD251" s="374"/>
      <c r="AVE251" s="374"/>
      <c r="AVF251" s="374"/>
      <c r="AVG251" s="395"/>
      <c r="AVH251" s="395"/>
      <c r="AVI251" s="395"/>
      <c r="AVJ251" s="395"/>
      <c r="AVK251" s="395"/>
      <c r="AVL251" s="395"/>
      <c r="AVM251" s="395"/>
      <c r="AVN251" s="395"/>
      <c r="AVO251" s="374"/>
      <c r="AVP251" s="373"/>
      <c r="AVQ251" s="373"/>
      <c r="AVR251" s="373"/>
      <c r="AVS251" s="320"/>
      <c r="AVT251" s="374"/>
      <c r="AVU251" s="374"/>
      <c r="AVV251" s="374"/>
      <c r="AVW251" s="395"/>
      <c r="AVX251" s="395"/>
      <c r="AVY251" s="395"/>
      <c r="AVZ251" s="395"/>
      <c r="AWA251" s="395"/>
      <c r="AWB251" s="395"/>
      <c r="AWC251" s="395"/>
      <c r="AWD251" s="395"/>
      <c r="AWE251" s="374"/>
      <c r="AWF251" s="373"/>
      <c r="AWG251" s="373"/>
      <c r="AWH251" s="373"/>
      <c r="AWI251" s="320"/>
      <c r="AWJ251" s="374"/>
      <c r="AWK251" s="374"/>
      <c r="AWL251" s="374"/>
      <c r="AWM251" s="395"/>
      <c r="AWN251" s="395"/>
      <c r="AWO251" s="395"/>
      <c r="AWP251" s="395"/>
      <c r="AWQ251" s="395"/>
      <c r="AWR251" s="395"/>
      <c r="AWS251" s="395"/>
      <c r="AWT251" s="395"/>
      <c r="AWU251" s="374"/>
      <c r="AWV251" s="373"/>
      <c r="AWW251" s="373"/>
      <c r="AWX251" s="373"/>
      <c r="AWY251" s="320"/>
      <c r="AWZ251" s="374"/>
      <c r="AXA251" s="374"/>
      <c r="AXB251" s="374"/>
      <c r="AXC251" s="395"/>
      <c r="AXD251" s="395"/>
      <c r="AXE251" s="395"/>
      <c r="AXF251" s="395"/>
      <c r="AXG251" s="395"/>
      <c r="AXH251" s="395"/>
      <c r="AXI251" s="395"/>
      <c r="AXJ251" s="395"/>
      <c r="AXK251" s="374"/>
      <c r="AXL251" s="373"/>
      <c r="AXM251" s="373"/>
      <c r="AXN251" s="373"/>
      <c r="AXO251" s="320"/>
      <c r="AXP251" s="374"/>
      <c r="AXQ251" s="374"/>
      <c r="AXR251" s="374"/>
      <c r="AXS251" s="395"/>
      <c r="AXT251" s="395"/>
      <c r="AXU251" s="395"/>
      <c r="AXV251" s="395"/>
      <c r="AXW251" s="395"/>
      <c r="AXX251" s="395"/>
      <c r="AXY251" s="395"/>
      <c r="AXZ251" s="395"/>
      <c r="AYA251" s="374"/>
      <c r="AYB251" s="373"/>
      <c r="AYC251" s="373"/>
      <c r="AYD251" s="373"/>
      <c r="AYE251" s="320"/>
      <c r="AYF251" s="374"/>
      <c r="AYG251" s="374"/>
      <c r="AYH251" s="374"/>
      <c r="AYI251" s="395"/>
      <c r="AYJ251" s="395"/>
      <c r="AYK251" s="395"/>
      <c r="AYL251" s="395"/>
      <c r="AYM251" s="395"/>
      <c r="AYN251" s="395"/>
      <c r="AYO251" s="395"/>
      <c r="AYP251" s="395"/>
      <c r="AYQ251" s="374"/>
      <c r="AYR251" s="373"/>
      <c r="AYS251" s="373"/>
      <c r="AYT251" s="373"/>
      <c r="AYU251" s="320"/>
      <c r="AYV251" s="374"/>
      <c r="AYW251" s="374"/>
      <c r="AYX251" s="374"/>
      <c r="AYY251" s="395"/>
      <c r="AYZ251" s="395"/>
      <c r="AZA251" s="395"/>
      <c r="AZB251" s="395"/>
      <c r="AZC251" s="395"/>
      <c r="AZD251" s="395"/>
      <c r="AZE251" s="395"/>
      <c r="AZF251" s="395"/>
      <c r="AZG251" s="374"/>
      <c r="AZH251" s="373"/>
      <c r="AZI251" s="373"/>
      <c r="AZJ251" s="373"/>
      <c r="AZK251" s="320"/>
      <c r="AZL251" s="374"/>
      <c r="AZM251" s="374"/>
      <c r="AZN251" s="374"/>
      <c r="AZO251" s="395"/>
      <c r="AZP251" s="395"/>
      <c r="AZQ251" s="395"/>
      <c r="AZR251" s="395"/>
      <c r="AZS251" s="395"/>
      <c r="AZT251" s="395"/>
      <c r="AZU251" s="395"/>
      <c r="AZV251" s="395"/>
      <c r="AZW251" s="374"/>
      <c r="AZX251" s="373"/>
      <c r="AZY251" s="373"/>
      <c r="AZZ251" s="373"/>
      <c r="BAA251" s="320"/>
      <c r="BAB251" s="374"/>
      <c r="BAC251" s="374"/>
      <c r="BAD251" s="374"/>
      <c r="BAE251" s="395"/>
      <c r="BAF251" s="395"/>
      <c r="BAG251" s="395"/>
      <c r="BAH251" s="395"/>
      <c r="BAI251" s="395"/>
      <c r="BAJ251" s="395"/>
      <c r="BAK251" s="395"/>
      <c r="BAL251" s="395"/>
      <c r="BAM251" s="374"/>
      <c r="BAN251" s="373"/>
      <c r="BAO251" s="373"/>
      <c r="BAP251" s="373"/>
      <c r="BAQ251" s="320"/>
      <c r="BAR251" s="374"/>
      <c r="BAS251" s="374"/>
      <c r="BAT251" s="374"/>
      <c r="BAU251" s="395"/>
      <c r="BAV251" s="395"/>
      <c r="BAW251" s="395"/>
      <c r="BAX251" s="395"/>
      <c r="BAY251" s="395"/>
      <c r="BAZ251" s="395"/>
      <c r="BBA251" s="395"/>
      <c r="BBB251" s="395"/>
      <c r="BBC251" s="374"/>
      <c r="BBD251" s="373"/>
      <c r="BBE251" s="373"/>
      <c r="BBF251" s="373"/>
      <c r="BBG251" s="320"/>
      <c r="BBH251" s="374"/>
      <c r="BBI251" s="374"/>
      <c r="BBJ251" s="374"/>
      <c r="BBK251" s="395"/>
      <c r="BBL251" s="395"/>
      <c r="BBM251" s="395"/>
      <c r="BBN251" s="395"/>
      <c r="BBO251" s="395"/>
      <c r="BBP251" s="395"/>
      <c r="BBQ251" s="395"/>
      <c r="BBR251" s="395"/>
      <c r="BBS251" s="374"/>
      <c r="BBT251" s="373"/>
      <c r="BBU251" s="373"/>
      <c r="BBV251" s="373"/>
      <c r="BBW251" s="320"/>
      <c r="BBX251" s="374"/>
      <c r="BBY251" s="374"/>
      <c r="BBZ251" s="374"/>
      <c r="BCA251" s="395"/>
      <c r="BCB251" s="395"/>
      <c r="BCC251" s="395"/>
      <c r="BCD251" s="395"/>
      <c r="BCE251" s="395"/>
      <c r="BCF251" s="395"/>
      <c r="BCG251" s="395"/>
      <c r="BCH251" s="395"/>
      <c r="BCI251" s="374"/>
      <c r="BCJ251" s="373"/>
      <c r="BCK251" s="373"/>
      <c r="BCL251" s="373"/>
      <c r="BCM251" s="320"/>
      <c r="BCN251" s="374"/>
      <c r="BCO251" s="374"/>
      <c r="BCP251" s="374"/>
      <c r="BCQ251" s="395"/>
      <c r="BCR251" s="395"/>
      <c r="BCS251" s="395"/>
      <c r="BCT251" s="395"/>
      <c r="BCU251" s="395"/>
      <c r="BCV251" s="395"/>
      <c r="BCW251" s="395"/>
      <c r="BCX251" s="395"/>
      <c r="BCY251" s="374"/>
      <c r="BCZ251" s="373"/>
      <c r="BDA251" s="373"/>
      <c r="BDB251" s="373"/>
      <c r="BDC251" s="320"/>
      <c r="BDD251" s="374"/>
      <c r="BDE251" s="374"/>
      <c r="BDF251" s="374"/>
      <c r="BDG251" s="395"/>
      <c r="BDH251" s="395"/>
      <c r="BDI251" s="395"/>
      <c r="BDJ251" s="395"/>
      <c r="BDK251" s="395"/>
      <c r="BDL251" s="395"/>
      <c r="BDM251" s="395"/>
      <c r="BDN251" s="395"/>
      <c r="BDO251" s="374"/>
      <c r="BDP251" s="373"/>
      <c r="BDQ251" s="373"/>
      <c r="BDR251" s="373"/>
      <c r="BDS251" s="320"/>
      <c r="BDT251" s="374"/>
      <c r="BDU251" s="374"/>
      <c r="BDV251" s="374"/>
      <c r="BDW251" s="395"/>
      <c r="BDX251" s="395"/>
      <c r="BDY251" s="395"/>
      <c r="BDZ251" s="395"/>
      <c r="BEA251" s="395"/>
      <c r="BEB251" s="395"/>
      <c r="BEC251" s="395"/>
      <c r="BED251" s="395"/>
      <c r="BEE251" s="374"/>
      <c r="BEF251" s="373"/>
      <c r="BEG251" s="373"/>
      <c r="BEH251" s="373"/>
      <c r="BEI251" s="320"/>
      <c r="BEJ251" s="374"/>
      <c r="BEK251" s="374"/>
      <c r="BEL251" s="374"/>
      <c r="BEM251" s="395"/>
      <c r="BEN251" s="395"/>
      <c r="BEO251" s="395"/>
      <c r="BEP251" s="395"/>
      <c r="BEQ251" s="395"/>
      <c r="BER251" s="395"/>
      <c r="BES251" s="395"/>
      <c r="BET251" s="395"/>
      <c r="BEU251" s="374"/>
      <c r="BEV251" s="373"/>
      <c r="BEW251" s="373"/>
      <c r="BEX251" s="373"/>
      <c r="BEY251" s="320"/>
      <c r="BEZ251" s="374"/>
      <c r="BFA251" s="374"/>
      <c r="BFB251" s="374"/>
      <c r="BFC251" s="395"/>
      <c r="BFD251" s="395"/>
      <c r="BFE251" s="395"/>
      <c r="BFF251" s="395"/>
      <c r="BFG251" s="395"/>
      <c r="BFH251" s="395"/>
      <c r="BFI251" s="395"/>
      <c r="BFJ251" s="395"/>
      <c r="BFK251" s="374"/>
      <c r="BFL251" s="373"/>
      <c r="BFM251" s="373"/>
      <c r="BFN251" s="373"/>
      <c r="BFO251" s="320"/>
      <c r="BFP251" s="374"/>
      <c r="BFQ251" s="374"/>
      <c r="BFR251" s="374"/>
      <c r="BFS251" s="395"/>
      <c r="BFT251" s="395"/>
      <c r="BFU251" s="395"/>
      <c r="BFV251" s="395"/>
      <c r="BFW251" s="395"/>
      <c r="BFX251" s="395"/>
      <c r="BFY251" s="395"/>
      <c r="BFZ251" s="395"/>
      <c r="BGA251" s="374"/>
      <c r="BGB251" s="373"/>
      <c r="BGC251" s="373"/>
      <c r="BGD251" s="373"/>
      <c r="BGE251" s="320"/>
      <c r="BGF251" s="374"/>
      <c r="BGG251" s="374"/>
      <c r="BGH251" s="374"/>
      <c r="BGI251" s="395"/>
      <c r="BGJ251" s="395"/>
      <c r="BGK251" s="395"/>
      <c r="BGL251" s="395"/>
      <c r="BGM251" s="395"/>
      <c r="BGN251" s="395"/>
      <c r="BGO251" s="395"/>
      <c r="BGP251" s="395"/>
      <c r="BGQ251" s="374"/>
      <c r="BGR251" s="373"/>
      <c r="BGS251" s="373"/>
      <c r="BGT251" s="373"/>
      <c r="BGU251" s="320"/>
      <c r="BGV251" s="374"/>
      <c r="BGW251" s="374"/>
      <c r="BGX251" s="374"/>
      <c r="BGY251" s="395"/>
      <c r="BGZ251" s="395"/>
      <c r="BHA251" s="395"/>
      <c r="BHB251" s="395"/>
      <c r="BHC251" s="395"/>
      <c r="BHD251" s="395"/>
      <c r="BHE251" s="395"/>
      <c r="BHF251" s="395"/>
      <c r="BHG251" s="374"/>
      <c r="BHH251" s="373"/>
      <c r="BHI251" s="373"/>
      <c r="BHJ251" s="373"/>
      <c r="BHK251" s="320"/>
      <c r="BHL251" s="374"/>
      <c r="BHM251" s="374"/>
      <c r="BHN251" s="374"/>
      <c r="BHO251" s="395"/>
      <c r="BHP251" s="395"/>
      <c r="BHQ251" s="395"/>
      <c r="BHR251" s="395"/>
      <c r="BHS251" s="395"/>
      <c r="BHT251" s="395"/>
      <c r="BHU251" s="395"/>
      <c r="BHV251" s="395"/>
      <c r="BHW251" s="374"/>
      <c r="BHX251" s="373"/>
      <c r="BHY251" s="373"/>
      <c r="BHZ251" s="373"/>
      <c r="BIA251" s="320"/>
      <c r="BIB251" s="374"/>
      <c r="BIC251" s="374"/>
      <c r="BID251" s="374"/>
      <c r="BIE251" s="395"/>
      <c r="BIF251" s="395"/>
      <c r="BIG251" s="395"/>
      <c r="BIH251" s="395"/>
      <c r="BII251" s="395"/>
      <c r="BIJ251" s="395"/>
      <c r="BIK251" s="395"/>
      <c r="BIL251" s="395"/>
      <c r="BIM251" s="374"/>
      <c r="BIN251" s="373"/>
      <c r="BIO251" s="373"/>
      <c r="BIP251" s="373"/>
      <c r="BIQ251" s="320"/>
      <c r="BIR251" s="374"/>
      <c r="BIS251" s="374"/>
      <c r="BIT251" s="374"/>
      <c r="BIU251" s="395"/>
      <c r="BIV251" s="395"/>
      <c r="BIW251" s="395"/>
      <c r="BIX251" s="395"/>
      <c r="BIY251" s="395"/>
      <c r="BIZ251" s="395"/>
      <c r="BJA251" s="395"/>
      <c r="BJB251" s="395"/>
      <c r="BJC251" s="374"/>
      <c r="BJD251" s="373"/>
      <c r="BJE251" s="373"/>
      <c r="BJF251" s="373"/>
      <c r="BJG251" s="320"/>
      <c r="BJH251" s="374"/>
      <c r="BJI251" s="374"/>
      <c r="BJJ251" s="374"/>
      <c r="BJK251" s="395"/>
      <c r="BJL251" s="395"/>
      <c r="BJM251" s="395"/>
      <c r="BJN251" s="395"/>
      <c r="BJO251" s="395"/>
      <c r="BJP251" s="395"/>
      <c r="BJQ251" s="395"/>
      <c r="BJR251" s="395"/>
      <c r="BJS251" s="374"/>
      <c r="BJT251" s="373"/>
      <c r="BJU251" s="373"/>
      <c r="BJV251" s="373"/>
      <c r="BJW251" s="320"/>
      <c r="BJX251" s="374"/>
      <c r="BJY251" s="374"/>
      <c r="BJZ251" s="374"/>
      <c r="BKA251" s="395"/>
      <c r="BKB251" s="395"/>
      <c r="BKC251" s="395"/>
      <c r="BKD251" s="395"/>
      <c r="BKE251" s="395"/>
      <c r="BKF251" s="395"/>
      <c r="BKG251" s="395"/>
      <c r="BKH251" s="395"/>
      <c r="BKI251" s="374"/>
      <c r="BKJ251" s="373"/>
      <c r="BKK251" s="373"/>
      <c r="BKL251" s="373"/>
      <c r="BKM251" s="320"/>
      <c r="BKN251" s="374"/>
      <c r="BKO251" s="374"/>
      <c r="BKP251" s="374"/>
      <c r="BKQ251" s="395"/>
      <c r="BKR251" s="395"/>
      <c r="BKS251" s="395"/>
      <c r="BKT251" s="395"/>
      <c r="BKU251" s="395"/>
      <c r="BKV251" s="395"/>
      <c r="BKW251" s="395"/>
      <c r="BKX251" s="395"/>
      <c r="BKY251" s="374"/>
      <c r="BKZ251" s="373"/>
      <c r="BLA251" s="373"/>
      <c r="BLB251" s="373"/>
      <c r="BLC251" s="320"/>
      <c r="BLD251" s="374"/>
      <c r="BLE251" s="374"/>
      <c r="BLF251" s="374"/>
      <c r="BLG251" s="395"/>
      <c r="BLH251" s="395"/>
      <c r="BLI251" s="395"/>
      <c r="BLJ251" s="395"/>
      <c r="BLK251" s="395"/>
      <c r="BLL251" s="395"/>
      <c r="BLM251" s="395"/>
      <c r="BLN251" s="395"/>
      <c r="BLO251" s="374"/>
      <c r="BLP251" s="373"/>
      <c r="BLQ251" s="373"/>
      <c r="BLR251" s="373"/>
      <c r="BLS251" s="320"/>
      <c r="BLT251" s="374"/>
      <c r="BLU251" s="374"/>
      <c r="BLV251" s="374"/>
      <c r="BLW251" s="395"/>
      <c r="BLX251" s="395"/>
      <c r="BLY251" s="395"/>
      <c r="BLZ251" s="395"/>
      <c r="BMA251" s="395"/>
      <c r="BMB251" s="395"/>
      <c r="BMC251" s="395"/>
      <c r="BMD251" s="395"/>
      <c r="BME251" s="374"/>
      <c r="BMF251" s="373"/>
      <c r="BMG251" s="373"/>
      <c r="BMH251" s="373"/>
      <c r="BMI251" s="320"/>
      <c r="BMJ251" s="374"/>
      <c r="BMK251" s="374"/>
      <c r="BML251" s="374"/>
      <c r="BMM251" s="395"/>
      <c r="BMN251" s="395"/>
      <c r="BMO251" s="395"/>
      <c r="BMP251" s="395"/>
      <c r="BMQ251" s="395"/>
      <c r="BMR251" s="395"/>
      <c r="BMS251" s="395"/>
      <c r="BMT251" s="395"/>
      <c r="BMU251" s="374"/>
      <c r="BMV251" s="373"/>
      <c r="BMW251" s="373"/>
      <c r="BMX251" s="373"/>
      <c r="BMY251" s="320"/>
      <c r="BMZ251" s="374"/>
      <c r="BNA251" s="374"/>
      <c r="BNB251" s="374"/>
      <c r="BNC251" s="395"/>
      <c r="BND251" s="395"/>
      <c r="BNE251" s="395"/>
      <c r="BNF251" s="395"/>
      <c r="BNG251" s="395"/>
      <c r="BNH251" s="395"/>
      <c r="BNI251" s="395"/>
      <c r="BNJ251" s="395"/>
      <c r="BNK251" s="374"/>
      <c r="BNL251" s="373"/>
      <c r="BNM251" s="373"/>
      <c r="BNN251" s="373"/>
      <c r="BNO251" s="320"/>
      <c r="BNP251" s="374"/>
      <c r="BNQ251" s="374"/>
      <c r="BNR251" s="374"/>
      <c r="BNS251" s="395"/>
      <c r="BNT251" s="395"/>
      <c r="BNU251" s="395"/>
      <c r="BNV251" s="395"/>
      <c r="BNW251" s="395"/>
      <c r="BNX251" s="395"/>
      <c r="BNY251" s="395"/>
      <c r="BNZ251" s="395"/>
      <c r="BOA251" s="374"/>
      <c r="BOB251" s="373"/>
      <c r="BOC251" s="373"/>
      <c r="BOD251" s="373"/>
      <c r="BOE251" s="320"/>
      <c r="BOF251" s="374"/>
      <c r="BOG251" s="374"/>
      <c r="BOH251" s="374"/>
      <c r="BOI251" s="395"/>
      <c r="BOJ251" s="395"/>
      <c r="BOK251" s="395"/>
      <c r="BOL251" s="395"/>
      <c r="BOM251" s="395"/>
      <c r="BON251" s="395"/>
      <c r="BOO251" s="395"/>
      <c r="BOP251" s="395"/>
      <c r="BOQ251" s="374"/>
      <c r="BOR251" s="373"/>
      <c r="BOS251" s="373"/>
      <c r="BOT251" s="373"/>
      <c r="BOU251" s="320"/>
      <c r="BOV251" s="374"/>
      <c r="BOW251" s="374"/>
      <c r="BOX251" s="374"/>
      <c r="BOY251" s="395"/>
      <c r="BOZ251" s="395"/>
      <c r="BPA251" s="395"/>
      <c r="BPB251" s="395"/>
      <c r="BPC251" s="395"/>
      <c r="BPD251" s="395"/>
      <c r="BPE251" s="395"/>
      <c r="BPF251" s="395"/>
      <c r="BPG251" s="374"/>
      <c r="BPH251" s="373"/>
      <c r="BPI251" s="373"/>
      <c r="BPJ251" s="373"/>
      <c r="BPK251" s="320"/>
      <c r="BPL251" s="374"/>
      <c r="BPM251" s="374"/>
      <c r="BPN251" s="374"/>
      <c r="BPO251" s="395"/>
      <c r="BPP251" s="395"/>
      <c r="BPQ251" s="395"/>
      <c r="BPR251" s="395"/>
      <c r="BPS251" s="395"/>
      <c r="BPT251" s="395"/>
      <c r="BPU251" s="395"/>
      <c r="BPV251" s="395"/>
      <c r="BPW251" s="374"/>
      <c r="BPX251" s="373"/>
      <c r="BPY251" s="373"/>
      <c r="BPZ251" s="373"/>
      <c r="BQA251" s="320"/>
      <c r="BQB251" s="374"/>
      <c r="BQC251" s="374"/>
      <c r="BQD251" s="374"/>
      <c r="BQE251" s="395"/>
      <c r="BQF251" s="395"/>
      <c r="BQG251" s="395"/>
      <c r="BQH251" s="395"/>
      <c r="BQI251" s="395"/>
      <c r="BQJ251" s="395"/>
      <c r="BQK251" s="395"/>
      <c r="BQL251" s="395"/>
      <c r="BQM251" s="374"/>
      <c r="BQN251" s="373"/>
      <c r="BQO251" s="373"/>
      <c r="BQP251" s="373"/>
      <c r="BQQ251" s="320"/>
      <c r="BQR251" s="374"/>
      <c r="BQS251" s="374"/>
      <c r="BQT251" s="374"/>
      <c r="BQU251" s="395"/>
      <c r="BQV251" s="395"/>
      <c r="BQW251" s="395"/>
      <c r="BQX251" s="395"/>
      <c r="BQY251" s="395"/>
      <c r="BQZ251" s="395"/>
      <c r="BRA251" s="395"/>
      <c r="BRB251" s="395"/>
      <c r="BRC251" s="374"/>
      <c r="BRD251" s="373"/>
      <c r="BRE251" s="373"/>
      <c r="BRF251" s="373"/>
      <c r="BRG251" s="320"/>
      <c r="BRH251" s="374"/>
      <c r="BRI251" s="374"/>
      <c r="BRJ251" s="374"/>
      <c r="BRK251" s="395"/>
      <c r="BRL251" s="395"/>
      <c r="BRM251" s="395"/>
      <c r="BRN251" s="395"/>
      <c r="BRO251" s="395"/>
      <c r="BRP251" s="395"/>
      <c r="BRQ251" s="395"/>
      <c r="BRR251" s="395"/>
      <c r="BRS251" s="374"/>
      <c r="BRT251" s="373"/>
      <c r="BRU251" s="373"/>
      <c r="BRV251" s="373"/>
      <c r="BRW251" s="320"/>
      <c r="BRX251" s="374"/>
      <c r="BRY251" s="374"/>
      <c r="BRZ251" s="374"/>
      <c r="BSA251" s="395"/>
      <c r="BSB251" s="395"/>
      <c r="BSC251" s="395"/>
      <c r="BSD251" s="395"/>
      <c r="BSE251" s="395"/>
      <c r="BSF251" s="395"/>
      <c r="BSG251" s="395"/>
      <c r="BSH251" s="395"/>
      <c r="BSI251" s="374"/>
      <c r="BSJ251" s="373"/>
      <c r="BSK251" s="373"/>
      <c r="BSL251" s="373"/>
      <c r="BSM251" s="320"/>
      <c r="BSN251" s="374"/>
      <c r="BSO251" s="374"/>
      <c r="BSP251" s="374"/>
      <c r="BSQ251" s="395"/>
      <c r="BSR251" s="395"/>
      <c r="BSS251" s="395"/>
      <c r="BST251" s="395"/>
      <c r="BSU251" s="395"/>
      <c r="BSV251" s="395"/>
      <c r="BSW251" s="395"/>
      <c r="BSX251" s="395"/>
      <c r="BSY251" s="374"/>
      <c r="BSZ251" s="373"/>
      <c r="BTA251" s="373"/>
      <c r="BTB251" s="373"/>
      <c r="BTC251" s="320"/>
      <c r="BTD251" s="374"/>
      <c r="BTE251" s="374"/>
      <c r="BTF251" s="374"/>
      <c r="BTG251" s="395"/>
      <c r="BTH251" s="395"/>
      <c r="BTI251" s="395"/>
      <c r="BTJ251" s="395"/>
      <c r="BTK251" s="395"/>
      <c r="BTL251" s="395"/>
      <c r="BTM251" s="395"/>
      <c r="BTN251" s="395"/>
      <c r="BTO251" s="374"/>
      <c r="BTP251" s="373"/>
      <c r="BTQ251" s="373"/>
      <c r="BTR251" s="373"/>
      <c r="BTS251" s="320"/>
      <c r="BTT251" s="374"/>
      <c r="BTU251" s="374"/>
      <c r="BTV251" s="374"/>
      <c r="BTW251" s="395"/>
      <c r="BTX251" s="395"/>
      <c r="BTY251" s="395"/>
      <c r="BTZ251" s="395"/>
      <c r="BUA251" s="395"/>
      <c r="BUB251" s="395"/>
      <c r="BUC251" s="395"/>
      <c r="BUD251" s="395"/>
      <c r="BUE251" s="374"/>
      <c r="BUF251" s="373"/>
      <c r="BUG251" s="373"/>
      <c r="BUH251" s="373"/>
      <c r="BUI251" s="320"/>
      <c r="BUJ251" s="374"/>
      <c r="BUK251" s="374"/>
      <c r="BUL251" s="374"/>
      <c r="BUM251" s="395"/>
      <c r="BUN251" s="395"/>
      <c r="BUO251" s="395"/>
      <c r="BUP251" s="395"/>
      <c r="BUQ251" s="395"/>
      <c r="BUR251" s="395"/>
      <c r="BUS251" s="395"/>
      <c r="BUT251" s="395"/>
      <c r="BUU251" s="374"/>
      <c r="BUV251" s="373"/>
      <c r="BUW251" s="373"/>
      <c r="BUX251" s="373"/>
      <c r="BUY251" s="320"/>
      <c r="BUZ251" s="374"/>
      <c r="BVA251" s="374"/>
      <c r="BVB251" s="374"/>
      <c r="BVC251" s="395"/>
      <c r="BVD251" s="395"/>
      <c r="BVE251" s="395"/>
      <c r="BVF251" s="395"/>
      <c r="BVG251" s="395"/>
      <c r="BVH251" s="395"/>
      <c r="BVI251" s="395"/>
      <c r="BVJ251" s="395"/>
      <c r="BVK251" s="374"/>
      <c r="BVL251" s="373"/>
      <c r="BVM251" s="373"/>
      <c r="BVN251" s="373"/>
      <c r="BVO251" s="320"/>
      <c r="BVP251" s="374"/>
      <c r="BVQ251" s="374"/>
      <c r="BVR251" s="374"/>
      <c r="BVS251" s="395"/>
      <c r="BVT251" s="395"/>
      <c r="BVU251" s="395"/>
      <c r="BVV251" s="395"/>
      <c r="BVW251" s="395"/>
      <c r="BVX251" s="395"/>
      <c r="BVY251" s="395"/>
      <c r="BVZ251" s="395"/>
      <c r="BWA251" s="374"/>
      <c r="BWB251" s="373"/>
      <c r="BWC251" s="373"/>
      <c r="BWD251" s="373"/>
      <c r="BWE251" s="320"/>
      <c r="BWF251" s="374"/>
      <c r="BWG251" s="374"/>
      <c r="BWH251" s="374"/>
      <c r="BWI251" s="395"/>
      <c r="BWJ251" s="395"/>
      <c r="BWK251" s="395"/>
      <c r="BWL251" s="395"/>
      <c r="BWM251" s="395"/>
      <c r="BWN251" s="395"/>
      <c r="BWO251" s="395"/>
      <c r="BWP251" s="395"/>
      <c r="BWQ251" s="374"/>
      <c r="BWR251" s="373"/>
      <c r="BWS251" s="373"/>
      <c r="BWT251" s="373"/>
      <c r="BWU251" s="320"/>
      <c r="BWV251" s="374"/>
      <c r="BWW251" s="374"/>
      <c r="BWX251" s="374"/>
      <c r="BWY251" s="395"/>
      <c r="BWZ251" s="395"/>
      <c r="BXA251" s="395"/>
      <c r="BXB251" s="395"/>
      <c r="BXC251" s="395"/>
      <c r="BXD251" s="395"/>
      <c r="BXE251" s="395"/>
      <c r="BXF251" s="395"/>
      <c r="BXG251" s="374"/>
      <c r="BXH251" s="373"/>
      <c r="BXI251" s="373"/>
      <c r="BXJ251" s="373"/>
      <c r="BXK251" s="320"/>
      <c r="BXL251" s="374"/>
      <c r="BXM251" s="374"/>
      <c r="BXN251" s="374"/>
      <c r="BXO251" s="395"/>
      <c r="BXP251" s="395"/>
      <c r="BXQ251" s="395"/>
      <c r="BXR251" s="395"/>
      <c r="BXS251" s="395"/>
      <c r="BXT251" s="395"/>
      <c r="BXU251" s="395"/>
      <c r="BXV251" s="395"/>
      <c r="BXW251" s="374"/>
      <c r="BXX251" s="373"/>
      <c r="BXY251" s="373"/>
      <c r="BXZ251" s="373"/>
      <c r="BYA251" s="320"/>
      <c r="BYB251" s="374"/>
      <c r="BYC251" s="374"/>
      <c r="BYD251" s="374"/>
      <c r="BYE251" s="395"/>
      <c r="BYF251" s="395"/>
      <c r="BYG251" s="395"/>
      <c r="BYH251" s="395"/>
      <c r="BYI251" s="395"/>
      <c r="BYJ251" s="395"/>
      <c r="BYK251" s="395"/>
      <c r="BYL251" s="395"/>
      <c r="BYM251" s="374"/>
      <c r="BYN251" s="373"/>
      <c r="BYO251" s="373"/>
      <c r="BYP251" s="373"/>
      <c r="BYQ251" s="320"/>
      <c r="BYR251" s="374"/>
      <c r="BYS251" s="374"/>
      <c r="BYT251" s="374"/>
      <c r="BYU251" s="395"/>
      <c r="BYV251" s="395"/>
      <c r="BYW251" s="395"/>
      <c r="BYX251" s="395"/>
      <c r="BYY251" s="395"/>
      <c r="BYZ251" s="395"/>
      <c r="BZA251" s="395"/>
      <c r="BZB251" s="395"/>
      <c r="BZC251" s="374"/>
      <c r="BZD251" s="373"/>
      <c r="BZE251" s="373"/>
      <c r="BZF251" s="373"/>
      <c r="BZG251" s="320"/>
      <c r="BZH251" s="374"/>
      <c r="BZI251" s="374"/>
      <c r="BZJ251" s="374"/>
      <c r="BZK251" s="395"/>
      <c r="BZL251" s="395"/>
      <c r="BZM251" s="395"/>
      <c r="BZN251" s="395"/>
      <c r="BZO251" s="395"/>
      <c r="BZP251" s="395"/>
      <c r="BZQ251" s="395"/>
      <c r="BZR251" s="395"/>
      <c r="BZS251" s="374"/>
      <c r="BZT251" s="373"/>
      <c r="BZU251" s="373"/>
      <c r="BZV251" s="373"/>
      <c r="BZW251" s="320"/>
      <c r="BZX251" s="374"/>
      <c r="BZY251" s="374"/>
      <c r="BZZ251" s="374"/>
      <c r="CAA251" s="395"/>
      <c r="CAB251" s="395"/>
      <c r="CAC251" s="395"/>
      <c r="CAD251" s="395"/>
      <c r="CAE251" s="395"/>
      <c r="CAF251" s="395"/>
      <c r="CAG251" s="395"/>
      <c r="CAH251" s="395"/>
      <c r="CAI251" s="374"/>
      <c r="CAJ251" s="373"/>
      <c r="CAK251" s="373"/>
      <c r="CAL251" s="373"/>
      <c r="CAM251" s="320"/>
      <c r="CAN251" s="374"/>
      <c r="CAO251" s="374"/>
      <c r="CAP251" s="374"/>
      <c r="CAQ251" s="395"/>
      <c r="CAR251" s="395"/>
      <c r="CAS251" s="395"/>
      <c r="CAT251" s="395"/>
      <c r="CAU251" s="395"/>
      <c r="CAV251" s="395"/>
      <c r="CAW251" s="395"/>
      <c r="CAX251" s="395"/>
      <c r="CAY251" s="374"/>
      <c r="CAZ251" s="373"/>
      <c r="CBA251" s="373"/>
      <c r="CBB251" s="373"/>
      <c r="CBC251" s="320"/>
      <c r="CBD251" s="374"/>
      <c r="CBE251" s="374"/>
      <c r="CBF251" s="374"/>
      <c r="CBG251" s="395"/>
      <c r="CBH251" s="395"/>
      <c r="CBI251" s="395"/>
      <c r="CBJ251" s="395"/>
      <c r="CBK251" s="395"/>
      <c r="CBL251" s="395"/>
      <c r="CBM251" s="395"/>
      <c r="CBN251" s="395"/>
      <c r="CBO251" s="374"/>
      <c r="CBP251" s="373"/>
      <c r="CBQ251" s="373"/>
      <c r="CBR251" s="373"/>
      <c r="CBS251" s="320"/>
      <c r="CBT251" s="374"/>
      <c r="CBU251" s="374"/>
      <c r="CBV251" s="374"/>
      <c r="CBW251" s="395"/>
      <c r="CBX251" s="395"/>
      <c r="CBY251" s="395"/>
      <c r="CBZ251" s="395"/>
      <c r="CCA251" s="395"/>
      <c r="CCB251" s="395"/>
      <c r="CCC251" s="395"/>
      <c r="CCD251" s="395"/>
      <c r="CCE251" s="374"/>
      <c r="CCF251" s="373"/>
      <c r="CCG251" s="373"/>
      <c r="CCH251" s="373"/>
      <c r="CCI251" s="320"/>
      <c r="CCJ251" s="374"/>
      <c r="CCK251" s="374"/>
      <c r="CCL251" s="374"/>
      <c r="CCM251" s="395"/>
      <c r="CCN251" s="395"/>
      <c r="CCO251" s="395"/>
      <c r="CCP251" s="395"/>
      <c r="CCQ251" s="395"/>
      <c r="CCR251" s="395"/>
      <c r="CCS251" s="395"/>
      <c r="CCT251" s="395"/>
      <c r="CCU251" s="374"/>
      <c r="CCV251" s="373"/>
      <c r="CCW251" s="373"/>
      <c r="CCX251" s="373"/>
      <c r="CCY251" s="320"/>
      <c r="CCZ251" s="374"/>
      <c r="CDA251" s="374"/>
      <c r="CDB251" s="374"/>
      <c r="CDC251" s="395"/>
      <c r="CDD251" s="395"/>
      <c r="CDE251" s="395"/>
      <c r="CDF251" s="395"/>
      <c r="CDG251" s="395"/>
      <c r="CDH251" s="395"/>
      <c r="CDI251" s="395"/>
      <c r="CDJ251" s="395"/>
      <c r="CDK251" s="374"/>
      <c r="CDL251" s="373"/>
      <c r="CDM251" s="373"/>
      <c r="CDN251" s="373"/>
      <c r="CDO251" s="320"/>
      <c r="CDP251" s="374"/>
      <c r="CDQ251" s="374"/>
      <c r="CDR251" s="374"/>
      <c r="CDS251" s="395"/>
      <c r="CDT251" s="395"/>
      <c r="CDU251" s="395"/>
      <c r="CDV251" s="395"/>
      <c r="CDW251" s="395"/>
      <c r="CDX251" s="395"/>
      <c r="CDY251" s="395"/>
      <c r="CDZ251" s="395"/>
      <c r="CEA251" s="374"/>
      <c r="CEB251" s="373"/>
      <c r="CEC251" s="373"/>
      <c r="CED251" s="373"/>
      <c r="CEE251" s="320"/>
      <c r="CEF251" s="374"/>
      <c r="CEG251" s="374"/>
      <c r="CEH251" s="374"/>
      <c r="CEI251" s="395"/>
      <c r="CEJ251" s="395"/>
      <c r="CEK251" s="395"/>
      <c r="CEL251" s="395"/>
      <c r="CEM251" s="395"/>
      <c r="CEN251" s="395"/>
      <c r="CEO251" s="395"/>
      <c r="CEP251" s="395"/>
      <c r="CEQ251" s="374"/>
      <c r="CER251" s="373"/>
      <c r="CES251" s="373"/>
      <c r="CET251" s="373"/>
      <c r="CEU251" s="320"/>
      <c r="CEV251" s="374"/>
      <c r="CEW251" s="374"/>
      <c r="CEX251" s="374"/>
      <c r="CEY251" s="395"/>
      <c r="CEZ251" s="395"/>
      <c r="CFA251" s="395"/>
      <c r="CFB251" s="395"/>
      <c r="CFC251" s="395"/>
      <c r="CFD251" s="395"/>
      <c r="CFE251" s="395"/>
      <c r="CFF251" s="395"/>
      <c r="CFG251" s="374"/>
      <c r="CFH251" s="373"/>
      <c r="CFI251" s="373"/>
      <c r="CFJ251" s="373"/>
      <c r="CFK251" s="320"/>
      <c r="CFL251" s="374"/>
      <c r="CFM251" s="374"/>
      <c r="CFN251" s="374"/>
      <c r="CFO251" s="395"/>
      <c r="CFP251" s="395"/>
      <c r="CFQ251" s="395"/>
      <c r="CFR251" s="395"/>
      <c r="CFS251" s="395"/>
      <c r="CFT251" s="395"/>
      <c r="CFU251" s="395"/>
      <c r="CFV251" s="395"/>
      <c r="CFW251" s="374"/>
      <c r="CFX251" s="373"/>
      <c r="CFY251" s="373"/>
      <c r="CFZ251" s="373"/>
      <c r="CGA251" s="320"/>
      <c r="CGB251" s="374"/>
      <c r="CGC251" s="374"/>
      <c r="CGD251" s="374"/>
      <c r="CGE251" s="395"/>
      <c r="CGF251" s="395"/>
      <c r="CGG251" s="395"/>
      <c r="CGH251" s="395"/>
      <c r="CGI251" s="395"/>
      <c r="CGJ251" s="395"/>
      <c r="CGK251" s="395"/>
      <c r="CGL251" s="395"/>
      <c r="CGM251" s="374"/>
      <c r="CGN251" s="373"/>
      <c r="CGO251" s="373"/>
      <c r="CGP251" s="373"/>
      <c r="CGQ251" s="320"/>
      <c r="CGR251" s="374"/>
      <c r="CGS251" s="374"/>
      <c r="CGT251" s="374"/>
      <c r="CGU251" s="395"/>
      <c r="CGV251" s="395"/>
      <c r="CGW251" s="395"/>
      <c r="CGX251" s="395"/>
      <c r="CGY251" s="395"/>
      <c r="CGZ251" s="395"/>
      <c r="CHA251" s="395"/>
      <c r="CHB251" s="395"/>
      <c r="CHC251" s="374"/>
      <c r="CHD251" s="373"/>
      <c r="CHE251" s="373"/>
      <c r="CHF251" s="373"/>
      <c r="CHG251" s="320"/>
      <c r="CHH251" s="374"/>
      <c r="CHI251" s="374"/>
      <c r="CHJ251" s="374"/>
      <c r="CHK251" s="395"/>
      <c r="CHL251" s="395"/>
      <c r="CHM251" s="395"/>
      <c r="CHN251" s="395"/>
      <c r="CHO251" s="395"/>
      <c r="CHP251" s="395"/>
      <c r="CHQ251" s="395"/>
      <c r="CHR251" s="395"/>
      <c r="CHS251" s="374"/>
      <c r="CHT251" s="373"/>
      <c r="CHU251" s="373"/>
      <c r="CHV251" s="373"/>
      <c r="CHW251" s="320"/>
      <c r="CHX251" s="374"/>
      <c r="CHY251" s="374"/>
      <c r="CHZ251" s="374"/>
      <c r="CIA251" s="395"/>
      <c r="CIB251" s="395"/>
      <c r="CIC251" s="395"/>
      <c r="CID251" s="395"/>
      <c r="CIE251" s="395"/>
      <c r="CIF251" s="395"/>
      <c r="CIG251" s="395"/>
      <c r="CIH251" s="395"/>
      <c r="CII251" s="374"/>
      <c r="CIJ251" s="373"/>
      <c r="CIK251" s="373"/>
      <c r="CIL251" s="373"/>
      <c r="CIM251" s="320"/>
      <c r="CIN251" s="374"/>
      <c r="CIO251" s="374"/>
      <c r="CIP251" s="374"/>
      <c r="CIQ251" s="395"/>
      <c r="CIR251" s="395"/>
      <c r="CIS251" s="395"/>
      <c r="CIT251" s="395"/>
      <c r="CIU251" s="395"/>
      <c r="CIV251" s="395"/>
      <c r="CIW251" s="395"/>
      <c r="CIX251" s="395"/>
      <c r="CIY251" s="374"/>
      <c r="CIZ251" s="373"/>
      <c r="CJA251" s="373"/>
      <c r="CJB251" s="373"/>
      <c r="CJC251" s="320"/>
      <c r="CJD251" s="374"/>
      <c r="CJE251" s="374"/>
      <c r="CJF251" s="374"/>
      <c r="CJG251" s="395"/>
      <c r="CJH251" s="395"/>
      <c r="CJI251" s="395"/>
      <c r="CJJ251" s="395"/>
      <c r="CJK251" s="395"/>
      <c r="CJL251" s="395"/>
      <c r="CJM251" s="395"/>
      <c r="CJN251" s="395"/>
      <c r="CJO251" s="374"/>
      <c r="CJP251" s="373"/>
      <c r="CJQ251" s="373"/>
      <c r="CJR251" s="373"/>
      <c r="CJS251" s="320"/>
      <c r="CJT251" s="374"/>
      <c r="CJU251" s="374"/>
      <c r="CJV251" s="374"/>
      <c r="CJW251" s="395"/>
      <c r="CJX251" s="395"/>
      <c r="CJY251" s="395"/>
      <c r="CJZ251" s="395"/>
      <c r="CKA251" s="395"/>
      <c r="CKB251" s="395"/>
      <c r="CKC251" s="395"/>
      <c r="CKD251" s="395"/>
      <c r="CKE251" s="374"/>
      <c r="CKF251" s="373"/>
      <c r="CKG251" s="373"/>
      <c r="CKH251" s="373"/>
      <c r="CKI251" s="320"/>
      <c r="CKJ251" s="374"/>
      <c r="CKK251" s="374"/>
      <c r="CKL251" s="374"/>
      <c r="CKM251" s="395"/>
      <c r="CKN251" s="395"/>
      <c r="CKO251" s="395"/>
      <c r="CKP251" s="395"/>
      <c r="CKQ251" s="395"/>
      <c r="CKR251" s="395"/>
      <c r="CKS251" s="395"/>
      <c r="CKT251" s="395"/>
      <c r="CKU251" s="374"/>
      <c r="CKV251" s="373"/>
      <c r="CKW251" s="373"/>
      <c r="CKX251" s="373"/>
      <c r="CKY251" s="320"/>
      <c r="CKZ251" s="374"/>
      <c r="CLA251" s="374"/>
      <c r="CLB251" s="374"/>
      <c r="CLC251" s="395"/>
      <c r="CLD251" s="395"/>
      <c r="CLE251" s="395"/>
      <c r="CLF251" s="395"/>
      <c r="CLG251" s="395"/>
      <c r="CLH251" s="395"/>
      <c r="CLI251" s="395"/>
      <c r="CLJ251" s="395"/>
      <c r="CLK251" s="374"/>
      <c r="CLL251" s="373"/>
      <c r="CLM251" s="373"/>
      <c r="CLN251" s="373"/>
      <c r="CLO251" s="320"/>
      <c r="CLP251" s="374"/>
      <c r="CLQ251" s="374"/>
      <c r="CLR251" s="374"/>
      <c r="CLS251" s="395"/>
      <c r="CLT251" s="395"/>
      <c r="CLU251" s="395"/>
      <c r="CLV251" s="395"/>
      <c r="CLW251" s="395"/>
      <c r="CLX251" s="395"/>
      <c r="CLY251" s="395"/>
      <c r="CLZ251" s="395"/>
      <c r="CMA251" s="374"/>
      <c r="CMB251" s="373"/>
      <c r="CMC251" s="373"/>
      <c r="CMD251" s="373"/>
      <c r="CME251" s="320"/>
      <c r="CMF251" s="374"/>
      <c r="CMG251" s="374"/>
      <c r="CMH251" s="374"/>
      <c r="CMI251" s="395"/>
      <c r="CMJ251" s="395"/>
      <c r="CMK251" s="395"/>
      <c r="CML251" s="395"/>
      <c r="CMM251" s="395"/>
      <c r="CMN251" s="395"/>
      <c r="CMO251" s="395"/>
      <c r="CMP251" s="395"/>
      <c r="CMQ251" s="374"/>
      <c r="CMR251" s="373"/>
      <c r="CMS251" s="373"/>
      <c r="CMT251" s="373"/>
      <c r="CMU251" s="320"/>
      <c r="CMV251" s="374"/>
      <c r="CMW251" s="374"/>
      <c r="CMX251" s="374"/>
      <c r="CMY251" s="395"/>
      <c r="CMZ251" s="395"/>
      <c r="CNA251" s="395"/>
      <c r="CNB251" s="395"/>
      <c r="CNC251" s="395"/>
      <c r="CND251" s="395"/>
      <c r="CNE251" s="395"/>
      <c r="CNF251" s="395"/>
      <c r="CNG251" s="374"/>
      <c r="CNH251" s="373"/>
      <c r="CNI251" s="373"/>
      <c r="CNJ251" s="373"/>
      <c r="CNK251" s="320"/>
      <c r="CNL251" s="374"/>
      <c r="CNM251" s="374"/>
      <c r="CNN251" s="374"/>
      <c r="CNO251" s="395"/>
      <c r="CNP251" s="395"/>
      <c r="CNQ251" s="395"/>
      <c r="CNR251" s="395"/>
      <c r="CNS251" s="395"/>
      <c r="CNT251" s="395"/>
      <c r="CNU251" s="395"/>
      <c r="CNV251" s="395"/>
      <c r="CNW251" s="374"/>
      <c r="CNX251" s="373"/>
      <c r="CNY251" s="373"/>
      <c r="CNZ251" s="373"/>
      <c r="COA251" s="320"/>
      <c r="COB251" s="374"/>
      <c r="COC251" s="374"/>
      <c r="COD251" s="374"/>
      <c r="COE251" s="395"/>
      <c r="COF251" s="395"/>
      <c r="COG251" s="395"/>
      <c r="COH251" s="395"/>
      <c r="COI251" s="395"/>
      <c r="COJ251" s="395"/>
      <c r="COK251" s="395"/>
      <c r="COL251" s="395"/>
      <c r="COM251" s="374"/>
      <c r="CON251" s="373"/>
      <c r="COO251" s="373"/>
      <c r="COP251" s="373"/>
      <c r="COQ251" s="320"/>
      <c r="COR251" s="374"/>
      <c r="COS251" s="374"/>
      <c r="COT251" s="374"/>
      <c r="COU251" s="395"/>
      <c r="COV251" s="395"/>
      <c r="COW251" s="395"/>
      <c r="COX251" s="395"/>
      <c r="COY251" s="395"/>
      <c r="COZ251" s="395"/>
      <c r="CPA251" s="395"/>
      <c r="CPB251" s="395"/>
      <c r="CPC251" s="374"/>
      <c r="CPD251" s="373"/>
      <c r="CPE251" s="373"/>
      <c r="CPF251" s="373"/>
      <c r="CPG251" s="320"/>
      <c r="CPH251" s="374"/>
      <c r="CPI251" s="374"/>
      <c r="CPJ251" s="374"/>
      <c r="CPK251" s="395"/>
      <c r="CPL251" s="395"/>
      <c r="CPM251" s="395"/>
      <c r="CPN251" s="395"/>
      <c r="CPO251" s="395"/>
      <c r="CPP251" s="395"/>
      <c r="CPQ251" s="395"/>
      <c r="CPR251" s="395"/>
      <c r="CPS251" s="374"/>
      <c r="CPT251" s="373"/>
      <c r="CPU251" s="373"/>
      <c r="CPV251" s="373"/>
      <c r="CPW251" s="320"/>
      <c r="CPX251" s="374"/>
      <c r="CPY251" s="374"/>
      <c r="CPZ251" s="374"/>
      <c r="CQA251" s="395"/>
      <c r="CQB251" s="395"/>
      <c r="CQC251" s="395"/>
      <c r="CQD251" s="395"/>
      <c r="CQE251" s="395"/>
      <c r="CQF251" s="395"/>
      <c r="CQG251" s="395"/>
      <c r="CQH251" s="395"/>
      <c r="CQI251" s="374"/>
      <c r="CQJ251" s="373"/>
      <c r="CQK251" s="373"/>
      <c r="CQL251" s="373"/>
      <c r="CQM251" s="320"/>
      <c r="CQN251" s="374"/>
      <c r="CQO251" s="374"/>
      <c r="CQP251" s="374"/>
      <c r="CQQ251" s="395"/>
      <c r="CQR251" s="395"/>
      <c r="CQS251" s="395"/>
      <c r="CQT251" s="395"/>
      <c r="CQU251" s="395"/>
      <c r="CQV251" s="395"/>
      <c r="CQW251" s="395"/>
      <c r="CQX251" s="395"/>
      <c r="CQY251" s="374"/>
      <c r="CQZ251" s="373"/>
      <c r="CRA251" s="373"/>
      <c r="CRB251" s="373"/>
      <c r="CRC251" s="320"/>
      <c r="CRD251" s="374"/>
      <c r="CRE251" s="374"/>
      <c r="CRF251" s="374"/>
      <c r="CRG251" s="395"/>
      <c r="CRH251" s="395"/>
      <c r="CRI251" s="395"/>
      <c r="CRJ251" s="395"/>
      <c r="CRK251" s="395"/>
      <c r="CRL251" s="395"/>
      <c r="CRM251" s="395"/>
      <c r="CRN251" s="395"/>
      <c r="CRO251" s="374"/>
      <c r="CRP251" s="373"/>
      <c r="CRQ251" s="373"/>
      <c r="CRR251" s="373"/>
      <c r="CRS251" s="320"/>
      <c r="CRT251" s="374"/>
      <c r="CRU251" s="374"/>
      <c r="CRV251" s="374"/>
      <c r="CRW251" s="395"/>
      <c r="CRX251" s="395"/>
      <c r="CRY251" s="395"/>
      <c r="CRZ251" s="395"/>
      <c r="CSA251" s="395"/>
      <c r="CSB251" s="395"/>
      <c r="CSC251" s="395"/>
      <c r="CSD251" s="395"/>
      <c r="CSE251" s="374"/>
      <c r="CSF251" s="373"/>
      <c r="CSG251" s="373"/>
      <c r="CSH251" s="373"/>
      <c r="CSI251" s="320"/>
      <c r="CSJ251" s="374"/>
      <c r="CSK251" s="374"/>
      <c r="CSL251" s="374"/>
      <c r="CSM251" s="395"/>
      <c r="CSN251" s="395"/>
      <c r="CSO251" s="395"/>
      <c r="CSP251" s="395"/>
      <c r="CSQ251" s="395"/>
      <c r="CSR251" s="395"/>
      <c r="CSS251" s="395"/>
      <c r="CST251" s="395"/>
      <c r="CSU251" s="374"/>
      <c r="CSV251" s="373"/>
      <c r="CSW251" s="373"/>
      <c r="CSX251" s="373"/>
      <c r="CSY251" s="320"/>
      <c r="CSZ251" s="374"/>
      <c r="CTA251" s="374"/>
      <c r="CTB251" s="374"/>
      <c r="CTC251" s="395"/>
      <c r="CTD251" s="395"/>
      <c r="CTE251" s="395"/>
      <c r="CTF251" s="395"/>
      <c r="CTG251" s="395"/>
      <c r="CTH251" s="395"/>
      <c r="CTI251" s="395"/>
      <c r="CTJ251" s="395"/>
      <c r="CTK251" s="374"/>
      <c r="CTL251" s="373"/>
      <c r="CTM251" s="373"/>
      <c r="CTN251" s="373"/>
      <c r="CTO251" s="320"/>
      <c r="CTP251" s="374"/>
      <c r="CTQ251" s="374"/>
      <c r="CTR251" s="374"/>
      <c r="CTS251" s="395"/>
      <c r="CTT251" s="395"/>
      <c r="CTU251" s="395"/>
      <c r="CTV251" s="395"/>
      <c r="CTW251" s="395"/>
      <c r="CTX251" s="395"/>
      <c r="CTY251" s="395"/>
      <c r="CTZ251" s="395"/>
      <c r="CUA251" s="374"/>
      <c r="CUB251" s="373"/>
      <c r="CUC251" s="373"/>
      <c r="CUD251" s="373"/>
      <c r="CUE251" s="320"/>
      <c r="CUF251" s="374"/>
      <c r="CUG251" s="374"/>
      <c r="CUH251" s="374"/>
      <c r="CUI251" s="395"/>
      <c r="CUJ251" s="395"/>
      <c r="CUK251" s="395"/>
      <c r="CUL251" s="395"/>
      <c r="CUM251" s="395"/>
      <c r="CUN251" s="395"/>
      <c r="CUO251" s="395"/>
      <c r="CUP251" s="395"/>
      <c r="CUQ251" s="374"/>
      <c r="CUR251" s="373"/>
      <c r="CUS251" s="373"/>
      <c r="CUT251" s="373"/>
      <c r="CUU251" s="320"/>
      <c r="CUV251" s="374"/>
      <c r="CUW251" s="374"/>
      <c r="CUX251" s="374"/>
      <c r="CUY251" s="395"/>
      <c r="CUZ251" s="395"/>
      <c r="CVA251" s="395"/>
      <c r="CVB251" s="395"/>
      <c r="CVC251" s="395"/>
      <c r="CVD251" s="395"/>
      <c r="CVE251" s="395"/>
      <c r="CVF251" s="395"/>
      <c r="CVG251" s="374"/>
      <c r="CVH251" s="373"/>
      <c r="CVI251" s="373"/>
      <c r="CVJ251" s="373"/>
      <c r="CVK251" s="320"/>
      <c r="CVL251" s="374"/>
      <c r="CVM251" s="374"/>
      <c r="CVN251" s="374"/>
      <c r="CVO251" s="395"/>
      <c r="CVP251" s="395"/>
      <c r="CVQ251" s="395"/>
      <c r="CVR251" s="395"/>
      <c r="CVS251" s="395"/>
      <c r="CVT251" s="395"/>
      <c r="CVU251" s="395"/>
      <c r="CVV251" s="395"/>
      <c r="CVW251" s="374"/>
      <c r="CVX251" s="373"/>
      <c r="CVY251" s="373"/>
      <c r="CVZ251" s="373"/>
      <c r="CWA251" s="320"/>
      <c r="CWB251" s="374"/>
      <c r="CWC251" s="374"/>
      <c r="CWD251" s="374"/>
      <c r="CWE251" s="395"/>
      <c r="CWF251" s="395"/>
      <c r="CWG251" s="395"/>
      <c r="CWH251" s="395"/>
      <c r="CWI251" s="395"/>
      <c r="CWJ251" s="395"/>
      <c r="CWK251" s="395"/>
      <c r="CWL251" s="395"/>
      <c r="CWM251" s="374"/>
      <c r="CWN251" s="373"/>
      <c r="CWO251" s="373"/>
      <c r="CWP251" s="373"/>
      <c r="CWQ251" s="320"/>
      <c r="CWR251" s="374"/>
      <c r="CWS251" s="374"/>
      <c r="CWT251" s="374"/>
      <c r="CWU251" s="395"/>
      <c r="CWV251" s="395"/>
      <c r="CWW251" s="395"/>
      <c r="CWX251" s="395"/>
      <c r="CWY251" s="395"/>
      <c r="CWZ251" s="395"/>
      <c r="CXA251" s="395"/>
      <c r="CXB251" s="395"/>
      <c r="CXC251" s="374"/>
      <c r="CXD251" s="373"/>
      <c r="CXE251" s="373"/>
      <c r="CXF251" s="373"/>
      <c r="CXG251" s="320"/>
      <c r="CXH251" s="374"/>
      <c r="CXI251" s="374"/>
      <c r="CXJ251" s="374"/>
      <c r="CXK251" s="395"/>
      <c r="CXL251" s="395"/>
      <c r="CXM251" s="395"/>
      <c r="CXN251" s="395"/>
      <c r="CXO251" s="395"/>
      <c r="CXP251" s="395"/>
      <c r="CXQ251" s="395"/>
      <c r="CXR251" s="395"/>
      <c r="CXS251" s="374"/>
      <c r="CXT251" s="373"/>
      <c r="CXU251" s="373"/>
      <c r="CXV251" s="373"/>
      <c r="CXW251" s="320"/>
      <c r="CXX251" s="374"/>
      <c r="CXY251" s="374"/>
      <c r="CXZ251" s="374"/>
      <c r="CYA251" s="395"/>
      <c r="CYB251" s="395"/>
      <c r="CYC251" s="395"/>
      <c r="CYD251" s="395"/>
      <c r="CYE251" s="395"/>
      <c r="CYF251" s="395"/>
      <c r="CYG251" s="395"/>
      <c r="CYH251" s="395"/>
      <c r="CYI251" s="374"/>
      <c r="CYJ251" s="373"/>
      <c r="CYK251" s="373"/>
      <c r="CYL251" s="373"/>
      <c r="CYM251" s="320"/>
      <c r="CYN251" s="374"/>
      <c r="CYO251" s="374"/>
      <c r="CYP251" s="374"/>
      <c r="CYQ251" s="395"/>
      <c r="CYR251" s="395"/>
      <c r="CYS251" s="395"/>
      <c r="CYT251" s="395"/>
      <c r="CYU251" s="395"/>
      <c r="CYV251" s="395"/>
      <c r="CYW251" s="395"/>
      <c r="CYX251" s="395"/>
      <c r="CYY251" s="374"/>
      <c r="CYZ251" s="373"/>
      <c r="CZA251" s="373"/>
      <c r="CZB251" s="373"/>
      <c r="CZC251" s="320"/>
      <c r="CZD251" s="374"/>
      <c r="CZE251" s="374"/>
      <c r="CZF251" s="374"/>
      <c r="CZG251" s="395"/>
      <c r="CZH251" s="395"/>
      <c r="CZI251" s="395"/>
      <c r="CZJ251" s="395"/>
      <c r="CZK251" s="395"/>
      <c r="CZL251" s="395"/>
      <c r="CZM251" s="395"/>
      <c r="CZN251" s="395"/>
      <c r="CZO251" s="374"/>
      <c r="CZP251" s="373"/>
      <c r="CZQ251" s="373"/>
      <c r="CZR251" s="373"/>
      <c r="CZS251" s="320"/>
      <c r="CZT251" s="374"/>
      <c r="CZU251" s="374"/>
      <c r="CZV251" s="374"/>
      <c r="CZW251" s="395"/>
      <c r="CZX251" s="395"/>
      <c r="CZY251" s="395"/>
      <c r="CZZ251" s="395"/>
      <c r="DAA251" s="395"/>
      <c r="DAB251" s="395"/>
      <c r="DAC251" s="395"/>
      <c r="DAD251" s="395"/>
      <c r="DAE251" s="374"/>
      <c r="DAF251" s="373"/>
      <c r="DAG251" s="373"/>
      <c r="DAH251" s="373"/>
      <c r="DAI251" s="320"/>
      <c r="DAJ251" s="374"/>
      <c r="DAK251" s="374"/>
      <c r="DAL251" s="374"/>
      <c r="DAM251" s="395"/>
      <c r="DAN251" s="395"/>
      <c r="DAO251" s="395"/>
      <c r="DAP251" s="395"/>
      <c r="DAQ251" s="395"/>
      <c r="DAR251" s="395"/>
      <c r="DAS251" s="395"/>
      <c r="DAT251" s="395"/>
      <c r="DAU251" s="374"/>
      <c r="DAV251" s="373"/>
      <c r="DAW251" s="373"/>
      <c r="DAX251" s="373"/>
      <c r="DAY251" s="320"/>
      <c r="DAZ251" s="374"/>
      <c r="DBA251" s="374"/>
      <c r="DBB251" s="374"/>
      <c r="DBC251" s="395"/>
      <c r="DBD251" s="395"/>
      <c r="DBE251" s="395"/>
      <c r="DBF251" s="395"/>
      <c r="DBG251" s="395"/>
      <c r="DBH251" s="395"/>
      <c r="DBI251" s="395"/>
      <c r="DBJ251" s="395"/>
      <c r="DBK251" s="374"/>
      <c r="DBL251" s="373"/>
      <c r="DBM251" s="373"/>
      <c r="DBN251" s="373"/>
      <c r="DBO251" s="320"/>
      <c r="DBP251" s="374"/>
      <c r="DBQ251" s="374"/>
      <c r="DBR251" s="374"/>
      <c r="DBS251" s="395"/>
      <c r="DBT251" s="395"/>
      <c r="DBU251" s="395"/>
      <c r="DBV251" s="395"/>
      <c r="DBW251" s="395"/>
      <c r="DBX251" s="395"/>
      <c r="DBY251" s="395"/>
      <c r="DBZ251" s="395"/>
      <c r="DCA251" s="374"/>
      <c r="DCB251" s="373"/>
      <c r="DCC251" s="373"/>
      <c r="DCD251" s="373"/>
      <c r="DCE251" s="320"/>
      <c r="DCF251" s="374"/>
      <c r="DCG251" s="374"/>
      <c r="DCH251" s="374"/>
      <c r="DCI251" s="395"/>
      <c r="DCJ251" s="395"/>
      <c r="DCK251" s="395"/>
      <c r="DCL251" s="395"/>
      <c r="DCM251" s="395"/>
      <c r="DCN251" s="395"/>
      <c r="DCO251" s="395"/>
      <c r="DCP251" s="395"/>
      <c r="DCQ251" s="374"/>
      <c r="DCR251" s="373"/>
      <c r="DCS251" s="373"/>
      <c r="DCT251" s="373"/>
      <c r="DCU251" s="320"/>
      <c r="DCV251" s="374"/>
      <c r="DCW251" s="374"/>
      <c r="DCX251" s="374"/>
      <c r="DCY251" s="395"/>
      <c r="DCZ251" s="395"/>
      <c r="DDA251" s="395"/>
      <c r="DDB251" s="395"/>
      <c r="DDC251" s="395"/>
      <c r="DDD251" s="395"/>
      <c r="DDE251" s="395"/>
      <c r="DDF251" s="395"/>
      <c r="DDG251" s="374"/>
      <c r="DDH251" s="373"/>
      <c r="DDI251" s="373"/>
      <c r="DDJ251" s="373"/>
      <c r="DDK251" s="320"/>
      <c r="DDL251" s="374"/>
      <c r="DDM251" s="374"/>
      <c r="DDN251" s="374"/>
      <c r="DDO251" s="395"/>
      <c r="DDP251" s="395"/>
      <c r="DDQ251" s="395"/>
      <c r="DDR251" s="395"/>
      <c r="DDS251" s="395"/>
      <c r="DDT251" s="395"/>
      <c r="DDU251" s="395"/>
      <c r="DDV251" s="395"/>
      <c r="DDW251" s="374"/>
      <c r="DDX251" s="373"/>
      <c r="DDY251" s="373"/>
      <c r="DDZ251" s="373"/>
      <c r="DEA251" s="320"/>
      <c r="DEB251" s="374"/>
      <c r="DEC251" s="374"/>
      <c r="DED251" s="374"/>
      <c r="DEE251" s="395"/>
      <c r="DEF251" s="395"/>
      <c r="DEG251" s="395"/>
      <c r="DEH251" s="395"/>
      <c r="DEI251" s="395"/>
      <c r="DEJ251" s="395"/>
      <c r="DEK251" s="395"/>
      <c r="DEL251" s="395"/>
      <c r="DEM251" s="374"/>
      <c r="DEN251" s="373"/>
      <c r="DEO251" s="373"/>
      <c r="DEP251" s="373"/>
      <c r="DEQ251" s="320"/>
      <c r="DER251" s="374"/>
      <c r="DES251" s="374"/>
      <c r="DET251" s="374"/>
      <c r="DEU251" s="395"/>
      <c r="DEV251" s="395"/>
      <c r="DEW251" s="395"/>
      <c r="DEX251" s="395"/>
      <c r="DEY251" s="395"/>
      <c r="DEZ251" s="395"/>
      <c r="DFA251" s="395"/>
      <c r="DFB251" s="395"/>
      <c r="DFC251" s="374"/>
      <c r="DFD251" s="373"/>
      <c r="DFE251" s="373"/>
      <c r="DFF251" s="373"/>
      <c r="DFG251" s="320"/>
      <c r="DFH251" s="374"/>
      <c r="DFI251" s="374"/>
      <c r="DFJ251" s="374"/>
      <c r="DFK251" s="395"/>
      <c r="DFL251" s="395"/>
      <c r="DFM251" s="395"/>
      <c r="DFN251" s="395"/>
      <c r="DFO251" s="395"/>
      <c r="DFP251" s="395"/>
      <c r="DFQ251" s="395"/>
      <c r="DFR251" s="395"/>
      <c r="DFS251" s="374"/>
      <c r="DFT251" s="373"/>
      <c r="DFU251" s="373"/>
      <c r="DFV251" s="373"/>
      <c r="DFW251" s="320"/>
      <c r="DFX251" s="374"/>
      <c r="DFY251" s="374"/>
      <c r="DFZ251" s="374"/>
      <c r="DGA251" s="395"/>
      <c r="DGB251" s="395"/>
      <c r="DGC251" s="395"/>
      <c r="DGD251" s="395"/>
      <c r="DGE251" s="395"/>
      <c r="DGF251" s="395"/>
      <c r="DGG251" s="395"/>
      <c r="DGH251" s="395"/>
      <c r="DGI251" s="374"/>
      <c r="DGJ251" s="373"/>
      <c r="DGK251" s="373"/>
      <c r="DGL251" s="373"/>
      <c r="DGM251" s="320"/>
      <c r="DGN251" s="374"/>
      <c r="DGO251" s="374"/>
      <c r="DGP251" s="374"/>
      <c r="DGQ251" s="395"/>
      <c r="DGR251" s="395"/>
      <c r="DGS251" s="395"/>
      <c r="DGT251" s="395"/>
      <c r="DGU251" s="395"/>
      <c r="DGV251" s="395"/>
      <c r="DGW251" s="395"/>
      <c r="DGX251" s="395"/>
      <c r="DGY251" s="374"/>
      <c r="DGZ251" s="373"/>
      <c r="DHA251" s="373"/>
      <c r="DHB251" s="373"/>
      <c r="DHC251" s="320"/>
      <c r="DHD251" s="374"/>
      <c r="DHE251" s="374"/>
      <c r="DHF251" s="374"/>
      <c r="DHG251" s="395"/>
      <c r="DHH251" s="395"/>
      <c r="DHI251" s="395"/>
      <c r="DHJ251" s="395"/>
      <c r="DHK251" s="395"/>
      <c r="DHL251" s="395"/>
      <c r="DHM251" s="395"/>
      <c r="DHN251" s="395"/>
      <c r="DHO251" s="374"/>
      <c r="DHP251" s="373"/>
      <c r="DHQ251" s="373"/>
      <c r="DHR251" s="373"/>
      <c r="DHS251" s="320"/>
      <c r="DHT251" s="374"/>
      <c r="DHU251" s="374"/>
      <c r="DHV251" s="374"/>
      <c r="DHW251" s="395"/>
      <c r="DHX251" s="395"/>
      <c r="DHY251" s="395"/>
      <c r="DHZ251" s="395"/>
      <c r="DIA251" s="395"/>
      <c r="DIB251" s="395"/>
      <c r="DIC251" s="395"/>
      <c r="DID251" s="395"/>
      <c r="DIE251" s="374"/>
      <c r="DIF251" s="373"/>
      <c r="DIG251" s="373"/>
      <c r="DIH251" s="373"/>
      <c r="DII251" s="320"/>
      <c r="DIJ251" s="374"/>
      <c r="DIK251" s="374"/>
      <c r="DIL251" s="374"/>
      <c r="DIM251" s="395"/>
      <c r="DIN251" s="395"/>
      <c r="DIO251" s="395"/>
      <c r="DIP251" s="395"/>
      <c r="DIQ251" s="395"/>
      <c r="DIR251" s="395"/>
      <c r="DIS251" s="395"/>
      <c r="DIT251" s="395"/>
      <c r="DIU251" s="374"/>
      <c r="DIV251" s="373"/>
      <c r="DIW251" s="373"/>
      <c r="DIX251" s="373"/>
      <c r="DIY251" s="320"/>
      <c r="DIZ251" s="374"/>
      <c r="DJA251" s="374"/>
      <c r="DJB251" s="374"/>
      <c r="DJC251" s="395"/>
      <c r="DJD251" s="395"/>
      <c r="DJE251" s="395"/>
      <c r="DJF251" s="395"/>
      <c r="DJG251" s="395"/>
      <c r="DJH251" s="395"/>
      <c r="DJI251" s="395"/>
      <c r="DJJ251" s="395"/>
      <c r="DJK251" s="374"/>
      <c r="DJL251" s="373"/>
      <c r="DJM251" s="373"/>
      <c r="DJN251" s="373"/>
      <c r="DJO251" s="320"/>
      <c r="DJP251" s="374"/>
      <c r="DJQ251" s="374"/>
      <c r="DJR251" s="374"/>
      <c r="DJS251" s="395"/>
      <c r="DJT251" s="395"/>
      <c r="DJU251" s="395"/>
      <c r="DJV251" s="395"/>
      <c r="DJW251" s="395"/>
      <c r="DJX251" s="395"/>
      <c r="DJY251" s="395"/>
      <c r="DJZ251" s="395"/>
      <c r="DKA251" s="374"/>
      <c r="DKB251" s="373"/>
      <c r="DKC251" s="373"/>
      <c r="DKD251" s="373"/>
      <c r="DKE251" s="320"/>
      <c r="DKF251" s="374"/>
      <c r="DKG251" s="374"/>
      <c r="DKH251" s="374"/>
      <c r="DKI251" s="395"/>
      <c r="DKJ251" s="395"/>
      <c r="DKK251" s="395"/>
      <c r="DKL251" s="395"/>
      <c r="DKM251" s="395"/>
      <c r="DKN251" s="395"/>
      <c r="DKO251" s="395"/>
      <c r="DKP251" s="395"/>
      <c r="DKQ251" s="374"/>
      <c r="DKR251" s="373"/>
      <c r="DKS251" s="373"/>
      <c r="DKT251" s="373"/>
      <c r="DKU251" s="320"/>
      <c r="DKV251" s="374"/>
      <c r="DKW251" s="374"/>
      <c r="DKX251" s="374"/>
      <c r="DKY251" s="395"/>
      <c r="DKZ251" s="395"/>
      <c r="DLA251" s="395"/>
      <c r="DLB251" s="395"/>
      <c r="DLC251" s="395"/>
      <c r="DLD251" s="395"/>
      <c r="DLE251" s="395"/>
      <c r="DLF251" s="395"/>
      <c r="DLG251" s="374"/>
      <c r="DLH251" s="373"/>
      <c r="DLI251" s="373"/>
      <c r="DLJ251" s="373"/>
      <c r="DLK251" s="320"/>
      <c r="DLL251" s="374"/>
      <c r="DLM251" s="374"/>
      <c r="DLN251" s="374"/>
      <c r="DLO251" s="395"/>
      <c r="DLP251" s="395"/>
      <c r="DLQ251" s="395"/>
      <c r="DLR251" s="395"/>
      <c r="DLS251" s="395"/>
      <c r="DLT251" s="395"/>
      <c r="DLU251" s="395"/>
      <c r="DLV251" s="395"/>
      <c r="DLW251" s="374"/>
      <c r="DLX251" s="373"/>
      <c r="DLY251" s="373"/>
      <c r="DLZ251" s="373"/>
      <c r="DMA251" s="320"/>
      <c r="DMB251" s="374"/>
      <c r="DMC251" s="374"/>
      <c r="DMD251" s="374"/>
      <c r="DME251" s="395"/>
      <c r="DMF251" s="395"/>
      <c r="DMG251" s="395"/>
      <c r="DMH251" s="395"/>
      <c r="DMI251" s="395"/>
      <c r="DMJ251" s="395"/>
      <c r="DMK251" s="395"/>
      <c r="DML251" s="395"/>
      <c r="DMM251" s="374"/>
      <c r="DMN251" s="373"/>
      <c r="DMO251" s="373"/>
      <c r="DMP251" s="373"/>
      <c r="DMQ251" s="320"/>
      <c r="DMR251" s="374"/>
      <c r="DMS251" s="374"/>
      <c r="DMT251" s="374"/>
      <c r="DMU251" s="395"/>
      <c r="DMV251" s="395"/>
      <c r="DMW251" s="395"/>
      <c r="DMX251" s="395"/>
      <c r="DMY251" s="395"/>
      <c r="DMZ251" s="395"/>
      <c r="DNA251" s="395"/>
      <c r="DNB251" s="395"/>
      <c r="DNC251" s="374"/>
      <c r="DND251" s="373"/>
      <c r="DNE251" s="373"/>
      <c r="DNF251" s="373"/>
      <c r="DNG251" s="320"/>
      <c r="DNH251" s="374"/>
      <c r="DNI251" s="374"/>
      <c r="DNJ251" s="374"/>
      <c r="DNK251" s="395"/>
      <c r="DNL251" s="395"/>
      <c r="DNM251" s="395"/>
      <c r="DNN251" s="395"/>
      <c r="DNO251" s="395"/>
      <c r="DNP251" s="395"/>
      <c r="DNQ251" s="395"/>
      <c r="DNR251" s="395"/>
      <c r="DNS251" s="374"/>
      <c r="DNT251" s="373"/>
      <c r="DNU251" s="373"/>
      <c r="DNV251" s="373"/>
      <c r="DNW251" s="320"/>
      <c r="DNX251" s="374"/>
      <c r="DNY251" s="374"/>
      <c r="DNZ251" s="374"/>
      <c r="DOA251" s="395"/>
      <c r="DOB251" s="395"/>
      <c r="DOC251" s="395"/>
      <c r="DOD251" s="395"/>
      <c r="DOE251" s="395"/>
      <c r="DOF251" s="395"/>
      <c r="DOG251" s="395"/>
      <c r="DOH251" s="395"/>
      <c r="DOI251" s="374"/>
      <c r="DOJ251" s="373"/>
      <c r="DOK251" s="373"/>
      <c r="DOL251" s="373"/>
      <c r="DOM251" s="320"/>
      <c r="DON251" s="374"/>
      <c r="DOO251" s="374"/>
      <c r="DOP251" s="374"/>
      <c r="DOQ251" s="395"/>
      <c r="DOR251" s="395"/>
      <c r="DOS251" s="395"/>
      <c r="DOT251" s="395"/>
      <c r="DOU251" s="395"/>
      <c r="DOV251" s="395"/>
      <c r="DOW251" s="395"/>
      <c r="DOX251" s="395"/>
      <c r="DOY251" s="374"/>
      <c r="DOZ251" s="373"/>
      <c r="DPA251" s="373"/>
      <c r="DPB251" s="373"/>
      <c r="DPC251" s="320"/>
      <c r="DPD251" s="374"/>
      <c r="DPE251" s="374"/>
      <c r="DPF251" s="374"/>
      <c r="DPG251" s="395"/>
      <c r="DPH251" s="395"/>
      <c r="DPI251" s="395"/>
      <c r="DPJ251" s="395"/>
      <c r="DPK251" s="395"/>
      <c r="DPL251" s="395"/>
      <c r="DPM251" s="395"/>
      <c r="DPN251" s="395"/>
      <c r="DPO251" s="374"/>
      <c r="DPP251" s="373"/>
      <c r="DPQ251" s="373"/>
      <c r="DPR251" s="373"/>
      <c r="DPS251" s="320"/>
      <c r="DPT251" s="374"/>
      <c r="DPU251" s="374"/>
      <c r="DPV251" s="374"/>
      <c r="DPW251" s="395"/>
      <c r="DPX251" s="395"/>
      <c r="DPY251" s="395"/>
      <c r="DPZ251" s="395"/>
      <c r="DQA251" s="395"/>
      <c r="DQB251" s="395"/>
      <c r="DQC251" s="395"/>
      <c r="DQD251" s="395"/>
      <c r="DQE251" s="374"/>
      <c r="DQF251" s="373"/>
      <c r="DQG251" s="373"/>
      <c r="DQH251" s="373"/>
      <c r="DQI251" s="320"/>
      <c r="DQJ251" s="374"/>
      <c r="DQK251" s="374"/>
      <c r="DQL251" s="374"/>
      <c r="DQM251" s="395"/>
      <c r="DQN251" s="395"/>
      <c r="DQO251" s="395"/>
      <c r="DQP251" s="395"/>
      <c r="DQQ251" s="395"/>
      <c r="DQR251" s="395"/>
      <c r="DQS251" s="395"/>
      <c r="DQT251" s="395"/>
      <c r="DQU251" s="374"/>
      <c r="DQV251" s="373"/>
      <c r="DQW251" s="373"/>
      <c r="DQX251" s="373"/>
      <c r="DQY251" s="320"/>
      <c r="DQZ251" s="374"/>
      <c r="DRA251" s="374"/>
      <c r="DRB251" s="374"/>
      <c r="DRC251" s="395"/>
      <c r="DRD251" s="395"/>
      <c r="DRE251" s="395"/>
      <c r="DRF251" s="395"/>
      <c r="DRG251" s="395"/>
      <c r="DRH251" s="395"/>
      <c r="DRI251" s="395"/>
      <c r="DRJ251" s="395"/>
      <c r="DRK251" s="374"/>
      <c r="DRL251" s="373"/>
      <c r="DRM251" s="373"/>
      <c r="DRN251" s="373"/>
      <c r="DRO251" s="320"/>
      <c r="DRP251" s="374"/>
      <c r="DRQ251" s="374"/>
      <c r="DRR251" s="374"/>
      <c r="DRS251" s="395"/>
      <c r="DRT251" s="395"/>
      <c r="DRU251" s="395"/>
      <c r="DRV251" s="395"/>
      <c r="DRW251" s="395"/>
      <c r="DRX251" s="395"/>
      <c r="DRY251" s="395"/>
      <c r="DRZ251" s="395"/>
      <c r="DSA251" s="374"/>
      <c r="DSB251" s="373"/>
      <c r="DSC251" s="373"/>
      <c r="DSD251" s="373"/>
      <c r="DSE251" s="320"/>
      <c r="DSF251" s="374"/>
      <c r="DSG251" s="374"/>
      <c r="DSH251" s="374"/>
      <c r="DSI251" s="395"/>
      <c r="DSJ251" s="395"/>
      <c r="DSK251" s="395"/>
      <c r="DSL251" s="395"/>
      <c r="DSM251" s="395"/>
      <c r="DSN251" s="395"/>
      <c r="DSO251" s="395"/>
      <c r="DSP251" s="395"/>
      <c r="DSQ251" s="374"/>
      <c r="DSR251" s="373"/>
      <c r="DSS251" s="373"/>
      <c r="DST251" s="373"/>
      <c r="DSU251" s="320"/>
      <c r="DSV251" s="374"/>
      <c r="DSW251" s="374"/>
      <c r="DSX251" s="374"/>
      <c r="DSY251" s="395"/>
      <c r="DSZ251" s="395"/>
      <c r="DTA251" s="395"/>
      <c r="DTB251" s="395"/>
      <c r="DTC251" s="395"/>
      <c r="DTD251" s="395"/>
      <c r="DTE251" s="395"/>
      <c r="DTF251" s="395"/>
      <c r="DTG251" s="374"/>
      <c r="DTH251" s="373"/>
      <c r="DTI251" s="373"/>
      <c r="DTJ251" s="373"/>
      <c r="DTK251" s="320"/>
      <c r="DTL251" s="374"/>
      <c r="DTM251" s="374"/>
      <c r="DTN251" s="374"/>
      <c r="DTO251" s="395"/>
      <c r="DTP251" s="395"/>
      <c r="DTQ251" s="395"/>
      <c r="DTR251" s="395"/>
      <c r="DTS251" s="395"/>
      <c r="DTT251" s="395"/>
      <c r="DTU251" s="395"/>
      <c r="DTV251" s="395"/>
      <c r="DTW251" s="374"/>
      <c r="DTX251" s="373"/>
      <c r="DTY251" s="373"/>
      <c r="DTZ251" s="373"/>
      <c r="DUA251" s="320"/>
      <c r="DUB251" s="374"/>
      <c r="DUC251" s="374"/>
      <c r="DUD251" s="374"/>
      <c r="DUE251" s="395"/>
      <c r="DUF251" s="395"/>
      <c r="DUG251" s="395"/>
      <c r="DUH251" s="395"/>
      <c r="DUI251" s="395"/>
      <c r="DUJ251" s="395"/>
      <c r="DUK251" s="395"/>
      <c r="DUL251" s="395"/>
      <c r="DUM251" s="374"/>
      <c r="DUN251" s="373"/>
      <c r="DUO251" s="373"/>
      <c r="DUP251" s="373"/>
      <c r="DUQ251" s="320"/>
      <c r="DUR251" s="374"/>
      <c r="DUS251" s="374"/>
      <c r="DUT251" s="374"/>
      <c r="DUU251" s="395"/>
      <c r="DUV251" s="395"/>
      <c r="DUW251" s="395"/>
      <c r="DUX251" s="395"/>
      <c r="DUY251" s="395"/>
      <c r="DUZ251" s="395"/>
      <c r="DVA251" s="395"/>
      <c r="DVB251" s="395"/>
      <c r="DVC251" s="374"/>
      <c r="DVD251" s="373"/>
      <c r="DVE251" s="373"/>
      <c r="DVF251" s="373"/>
      <c r="DVG251" s="320"/>
      <c r="DVH251" s="374"/>
      <c r="DVI251" s="374"/>
      <c r="DVJ251" s="374"/>
      <c r="DVK251" s="395"/>
      <c r="DVL251" s="395"/>
      <c r="DVM251" s="395"/>
      <c r="DVN251" s="395"/>
      <c r="DVO251" s="395"/>
      <c r="DVP251" s="395"/>
      <c r="DVQ251" s="395"/>
      <c r="DVR251" s="395"/>
      <c r="DVS251" s="374"/>
      <c r="DVT251" s="373"/>
      <c r="DVU251" s="373"/>
      <c r="DVV251" s="373"/>
      <c r="DVW251" s="320"/>
      <c r="DVX251" s="374"/>
      <c r="DVY251" s="374"/>
      <c r="DVZ251" s="374"/>
      <c r="DWA251" s="395"/>
      <c r="DWB251" s="395"/>
      <c r="DWC251" s="395"/>
      <c r="DWD251" s="395"/>
      <c r="DWE251" s="395"/>
      <c r="DWF251" s="395"/>
      <c r="DWG251" s="395"/>
      <c r="DWH251" s="395"/>
      <c r="DWI251" s="374"/>
      <c r="DWJ251" s="373"/>
      <c r="DWK251" s="373"/>
      <c r="DWL251" s="373"/>
      <c r="DWM251" s="320"/>
      <c r="DWN251" s="374"/>
      <c r="DWO251" s="374"/>
      <c r="DWP251" s="374"/>
      <c r="DWQ251" s="395"/>
      <c r="DWR251" s="395"/>
      <c r="DWS251" s="395"/>
      <c r="DWT251" s="395"/>
      <c r="DWU251" s="395"/>
      <c r="DWV251" s="395"/>
      <c r="DWW251" s="395"/>
      <c r="DWX251" s="395"/>
      <c r="DWY251" s="374"/>
      <c r="DWZ251" s="373"/>
      <c r="DXA251" s="373"/>
      <c r="DXB251" s="373"/>
      <c r="DXC251" s="320"/>
      <c r="DXD251" s="374"/>
      <c r="DXE251" s="374"/>
      <c r="DXF251" s="374"/>
      <c r="DXG251" s="395"/>
      <c r="DXH251" s="395"/>
      <c r="DXI251" s="395"/>
      <c r="DXJ251" s="395"/>
      <c r="DXK251" s="395"/>
      <c r="DXL251" s="395"/>
      <c r="DXM251" s="395"/>
      <c r="DXN251" s="395"/>
      <c r="DXO251" s="374"/>
      <c r="DXP251" s="373"/>
      <c r="DXQ251" s="373"/>
      <c r="DXR251" s="373"/>
      <c r="DXS251" s="320"/>
      <c r="DXT251" s="374"/>
      <c r="DXU251" s="374"/>
      <c r="DXV251" s="374"/>
      <c r="DXW251" s="395"/>
      <c r="DXX251" s="395"/>
      <c r="DXY251" s="395"/>
      <c r="DXZ251" s="395"/>
      <c r="DYA251" s="395"/>
      <c r="DYB251" s="395"/>
      <c r="DYC251" s="395"/>
      <c r="DYD251" s="395"/>
      <c r="DYE251" s="374"/>
      <c r="DYF251" s="373"/>
      <c r="DYG251" s="373"/>
      <c r="DYH251" s="373"/>
      <c r="DYI251" s="320"/>
      <c r="DYJ251" s="374"/>
      <c r="DYK251" s="374"/>
      <c r="DYL251" s="374"/>
      <c r="DYM251" s="395"/>
      <c r="DYN251" s="395"/>
      <c r="DYO251" s="395"/>
      <c r="DYP251" s="395"/>
      <c r="DYQ251" s="395"/>
      <c r="DYR251" s="395"/>
      <c r="DYS251" s="395"/>
      <c r="DYT251" s="395"/>
      <c r="DYU251" s="374"/>
      <c r="DYV251" s="373"/>
      <c r="DYW251" s="373"/>
      <c r="DYX251" s="373"/>
      <c r="DYY251" s="320"/>
      <c r="DYZ251" s="374"/>
      <c r="DZA251" s="374"/>
      <c r="DZB251" s="374"/>
      <c r="DZC251" s="395"/>
      <c r="DZD251" s="395"/>
      <c r="DZE251" s="395"/>
      <c r="DZF251" s="395"/>
      <c r="DZG251" s="395"/>
      <c r="DZH251" s="395"/>
      <c r="DZI251" s="395"/>
      <c r="DZJ251" s="395"/>
      <c r="DZK251" s="374"/>
      <c r="DZL251" s="373"/>
      <c r="DZM251" s="373"/>
      <c r="DZN251" s="373"/>
      <c r="DZO251" s="320"/>
      <c r="DZP251" s="374"/>
      <c r="DZQ251" s="374"/>
      <c r="DZR251" s="374"/>
      <c r="DZS251" s="395"/>
      <c r="DZT251" s="395"/>
      <c r="DZU251" s="395"/>
      <c r="DZV251" s="395"/>
      <c r="DZW251" s="395"/>
      <c r="DZX251" s="395"/>
      <c r="DZY251" s="395"/>
      <c r="DZZ251" s="395"/>
      <c r="EAA251" s="374"/>
      <c r="EAB251" s="373"/>
      <c r="EAC251" s="373"/>
      <c r="EAD251" s="373"/>
      <c r="EAE251" s="320"/>
      <c r="EAF251" s="374"/>
      <c r="EAG251" s="374"/>
      <c r="EAH251" s="374"/>
      <c r="EAI251" s="395"/>
      <c r="EAJ251" s="395"/>
      <c r="EAK251" s="395"/>
      <c r="EAL251" s="395"/>
      <c r="EAM251" s="395"/>
      <c r="EAN251" s="395"/>
      <c r="EAO251" s="395"/>
      <c r="EAP251" s="395"/>
      <c r="EAQ251" s="374"/>
      <c r="EAR251" s="373"/>
      <c r="EAS251" s="373"/>
      <c r="EAT251" s="373"/>
      <c r="EAU251" s="320"/>
      <c r="EAV251" s="374"/>
      <c r="EAW251" s="374"/>
      <c r="EAX251" s="374"/>
      <c r="EAY251" s="395"/>
      <c r="EAZ251" s="395"/>
      <c r="EBA251" s="395"/>
      <c r="EBB251" s="395"/>
      <c r="EBC251" s="395"/>
      <c r="EBD251" s="395"/>
      <c r="EBE251" s="395"/>
      <c r="EBF251" s="395"/>
      <c r="EBG251" s="374"/>
      <c r="EBH251" s="373"/>
      <c r="EBI251" s="373"/>
      <c r="EBJ251" s="373"/>
      <c r="EBK251" s="320"/>
      <c r="EBL251" s="374"/>
      <c r="EBM251" s="374"/>
      <c r="EBN251" s="374"/>
      <c r="EBO251" s="395"/>
      <c r="EBP251" s="395"/>
      <c r="EBQ251" s="395"/>
      <c r="EBR251" s="395"/>
      <c r="EBS251" s="395"/>
      <c r="EBT251" s="395"/>
      <c r="EBU251" s="395"/>
      <c r="EBV251" s="395"/>
      <c r="EBW251" s="374"/>
      <c r="EBX251" s="373"/>
      <c r="EBY251" s="373"/>
      <c r="EBZ251" s="373"/>
      <c r="ECA251" s="320"/>
      <c r="ECB251" s="374"/>
      <c r="ECC251" s="374"/>
      <c r="ECD251" s="374"/>
      <c r="ECE251" s="395"/>
      <c r="ECF251" s="395"/>
      <c r="ECG251" s="395"/>
      <c r="ECH251" s="395"/>
      <c r="ECI251" s="395"/>
      <c r="ECJ251" s="395"/>
      <c r="ECK251" s="395"/>
      <c r="ECL251" s="395"/>
      <c r="ECM251" s="374"/>
      <c r="ECN251" s="373"/>
      <c r="ECO251" s="373"/>
      <c r="ECP251" s="373"/>
      <c r="ECQ251" s="320"/>
      <c r="ECR251" s="374"/>
      <c r="ECS251" s="374"/>
      <c r="ECT251" s="374"/>
      <c r="ECU251" s="395"/>
      <c r="ECV251" s="395"/>
      <c r="ECW251" s="395"/>
      <c r="ECX251" s="395"/>
      <c r="ECY251" s="395"/>
      <c r="ECZ251" s="395"/>
      <c r="EDA251" s="395"/>
      <c r="EDB251" s="395"/>
      <c r="EDC251" s="374"/>
      <c r="EDD251" s="373"/>
      <c r="EDE251" s="373"/>
      <c r="EDF251" s="373"/>
      <c r="EDG251" s="320"/>
      <c r="EDH251" s="374"/>
      <c r="EDI251" s="374"/>
      <c r="EDJ251" s="374"/>
      <c r="EDK251" s="395"/>
      <c r="EDL251" s="395"/>
      <c r="EDM251" s="395"/>
      <c r="EDN251" s="395"/>
      <c r="EDO251" s="395"/>
      <c r="EDP251" s="395"/>
      <c r="EDQ251" s="395"/>
      <c r="EDR251" s="395"/>
      <c r="EDS251" s="374"/>
      <c r="EDT251" s="373"/>
      <c r="EDU251" s="373"/>
      <c r="EDV251" s="373"/>
      <c r="EDW251" s="320"/>
      <c r="EDX251" s="374"/>
      <c r="EDY251" s="374"/>
      <c r="EDZ251" s="374"/>
      <c r="EEA251" s="395"/>
      <c r="EEB251" s="395"/>
      <c r="EEC251" s="395"/>
      <c r="EED251" s="395"/>
      <c r="EEE251" s="395"/>
      <c r="EEF251" s="395"/>
      <c r="EEG251" s="395"/>
      <c r="EEH251" s="395"/>
      <c r="EEI251" s="374"/>
      <c r="EEJ251" s="373"/>
      <c r="EEK251" s="373"/>
      <c r="EEL251" s="373"/>
      <c r="EEM251" s="320"/>
      <c r="EEN251" s="374"/>
      <c r="EEO251" s="374"/>
      <c r="EEP251" s="374"/>
      <c r="EEQ251" s="395"/>
      <c r="EER251" s="395"/>
      <c r="EES251" s="395"/>
      <c r="EET251" s="395"/>
      <c r="EEU251" s="395"/>
      <c r="EEV251" s="395"/>
      <c r="EEW251" s="395"/>
      <c r="EEX251" s="395"/>
      <c r="EEY251" s="374"/>
      <c r="EEZ251" s="373"/>
      <c r="EFA251" s="373"/>
      <c r="EFB251" s="373"/>
      <c r="EFC251" s="320"/>
      <c r="EFD251" s="374"/>
      <c r="EFE251" s="374"/>
      <c r="EFF251" s="374"/>
      <c r="EFG251" s="395"/>
      <c r="EFH251" s="395"/>
      <c r="EFI251" s="395"/>
      <c r="EFJ251" s="395"/>
      <c r="EFK251" s="395"/>
      <c r="EFL251" s="395"/>
      <c r="EFM251" s="395"/>
      <c r="EFN251" s="395"/>
      <c r="EFO251" s="374"/>
      <c r="EFP251" s="373"/>
      <c r="EFQ251" s="373"/>
      <c r="EFR251" s="373"/>
      <c r="EFS251" s="320"/>
      <c r="EFT251" s="374"/>
      <c r="EFU251" s="374"/>
      <c r="EFV251" s="374"/>
      <c r="EFW251" s="395"/>
      <c r="EFX251" s="395"/>
      <c r="EFY251" s="395"/>
      <c r="EFZ251" s="395"/>
      <c r="EGA251" s="395"/>
      <c r="EGB251" s="395"/>
      <c r="EGC251" s="395"/>
      <c r="EGD251" s="395"/>
      <c r="EGE251" s="374"/>
      <c r="EGF251" s="373"/>
      <c r="EGG251" s="373"/>
      <c r="EGH251" s="373"/>
      <c r="EGI251" s="320"/>
      <c r="EGJ251" s="374"/>
      <c r="EGK251" s="374"/>
      <c r="EGL251" s="374"/>
      <c r="EGM251" s="395"/>
      <c r="EGN251" s="395"/>
      <c r="EGO251" s="395"/>
      <c r="EGP251" s="395"/>
      <c r="EGQ251" s="395"/>
      <c r="EGR251" s="395"/>
      <c r="EGS251" s="395"/>
      <c r="EGT251" s="395"/>
      <c r="EGU251" s="374"/>
      <c r="EGV251" s="373"/>
      <c r="EGW251" s="373"/>
      <c r="EGX251" s="373"/>
      <c r="EGY251" s="320"/>
      <c r="EGZ251" s="374"/>
      <c r="EHA251" s="374"/>
      <c r="EHB251" s="374"/>
      <c r="EHC251" s="395"/>
      <c r="EHD251" s="395"/>
      <c r="EHE251" s="395"/>
      <c r="EHF251" s="395"/>
      <c r="EHG251" s="395"/>
      <c r="EHH251" s="395"/>
      <c r="EHI251" s="395"/>
      <c r="EHJ251" s="395"/>
      <c r="EHK251" s="374"/>
      <c r="EHL251" s="373"/>
      <c r="EHM251" s="373"/>
      <c r="EHN251" s="373"/>
      <c r="EHO251" s="320"/>
      <c r="EHP251" s="374"/>
      <c r="EHQ251" s="374"/>
      <c r="EHR251" s="374"/>
      <c r="EHS251" s="395"/>
      <c r="EHT251" s="395"/>
      <c r="EHU251" s="395"/>
      <c r="EHV251" s="395"/>
      <c r="EHW251" s="395"/>
      <c r="EHX251" s="395"/>
      <c r="EHY251" s="395"/>
      <c r="EHZ251" s="395"/>
      <c r="EIA251" s="374"/>
      <c r="EIB251" s="373"/>
      <c r="EIC251" s="373"/>
      <c r="EID251" s="373"/>
      <c r="EIE251" s="320"/>
      <c r="EIF251" s="374"/>
      <c r="EIG251" s="374"/>
      <c r="EIH251" s="374"/>
      <c r="EII251" s="395"/>
      <c r="EIJ251" s="395"/>
      <c r="EIK251" s="395"/>
      <c r="EIL251" s="395"/>
      <c r="EIM251" s="395"/>
      <c r="EIN251" s="395"/>
      <c r="EIO251" s="395"/>
      <c r="EIP251" s="395"/>
      <c r="EIQ251" s="374"/>
      <c r="EIR251" s="373"/>
      <c r="EIS251" s="373"/>
      <c r="EIT251" s="373"/>
      <c r="EIU251" s="320"/>
      <c r="EIV251" s="374"/>
      <c r="EIW251" s="374"/>
      <c r="EIX251" s="374"/>
      <c r="EIY251" s="395"/>
      <c r="EIZ251" s="395"/>
      <c r="EJA251" s="395"/>
      <c r="EJB251" s="395"/>
      <c r="EJC251" s="395"/>
      <c r="EJD251" s="395"/>
      <c r="EJE251" s="395"/>
      <c r="EJF251" s="395"/>
      <c r="EJG251" s="374"/>
      <c r="EJH251" s="373"/>
      <c r="EJI251" s="373"/>
      <c r="EJJ251" s="373"/>
      <c r="EJK251" s="320"/>
      <c r="EJL251" s="374"/>
      <c r="EJM251" s="374"/>
      <c r="EJN251" s="374"/>
      <c r="EJO251" s="395"/>
      <c r="EJP251" s="395"/>
      <c r="EJQ251" s="395"/>
      <c r="EJR251" s="395"/>
      <c r="EJS251" s="395"/>
      <c r="EJT251" s="395"/>
      <c r="EJU251" s="395"/>
      <c r="EJV251" s="395"/>
      <c r="EJW251" s="374"/>
      <c r="EJX251" s="373"/>
      <c r="EJY251" s="373"/>
      <c r="EJZ251" s="373"/>
      <c r="EKA251" s="320"/>
      <c r="EKB251" s="374"/>
      <c r="EKC251" s="374"/>
      <c r="EKD251" s="374"/>
      <c r="EKE251" s="395"/>
      <c r="EKF251" s="395"/>
      <c r="EKG251" s="395"/>
      <c r="EKH251" s="395"/>
      <c r="EKI251" s="395"/>
      <c r="EKJ251" s="395"/>
      <c r="EKK251" s="395"/>
      <c r="EKL251" s="395"/>
      <c r="EKM251" s="374"/>
      <c r="EKN251" s="373"/>
      <c r="EKO251" s="373"/>
      <c r="EKP251" s="373"/>
      <c r="EKQ251" s="320"/>
      <c r="EKR251" s="374"/>
      <c r="EKS251" s="374"/>
      <c r="EKT251" s="374"/>
      <c r="EKU251" s="395"/>
      <c r="EKV251" s="395"/>
      <c r="EKW251" s="395"/>
      <c r="EKX251" s="395"/>
      <c r="EKY251" s="395"/>
      <c r="EKZ251" s="395"/>
      <c r="ELA251" s="395"/>
      <c r="ELB251" s="395"/>
      <c r="ELC251" s="374"/>
      <c r="ELD251" s="373"/>
      <c r="ELE251" s="373"/>
      <c r="ELF251" s="373"/>
      <c r="ELG251" s="320"/>
      <c r="ELH251" s="374"/>
      <c r="ELI251" s="374"/>
      <c r="ELJ251" s="374"/>
      <c r="ELK251" s="395"/>
      <c r="ELL251" s="395"/>
      <c r="ELM251" s="395"/>
      <c r="ELN251" s="395"/>
      <c r="ELO251" s="395"/>
      <c r="ELP251" s="395"/>
      <c r="ELQ251" s="395"/>
      <c r="ELR251" s="395"/>
      <c r="ELS251" s="374"/>
      <c r="ELT251" s="373"/>
      <c r="ELU251" s="373"/>
      <c r="ELV251" s="373"/>
      <c r="ELW251" s="320"/>
      <c r="ELX251" s="374"/>
      <c r="ELY251" s="374"/>
      <c r="ELZ251" s="374"/>
      <c r="EMA251" s="395"/>
      <c r="EMB251" s="395"/>
      <c r="EMC251" s="395"/>
      <c r="EMD251" s="395"/>
      <c r="EME251" s="395"/>
      <c r="EMF251" s="395"/>
      <c r="EMG251" s="395"/>
      <c r="EMH251" s="395"/>
      <c r="EMI251" s="374"/>
      <c r="EMJ251" s="373"/>
      <c r="EMK251" s="373"/>
      <c r="EML251" s="373"/>
      <c r="EMM251" s="320"/>
      <c r="EMN251" s="374"/>
      <c r="EMO251" s="374"/>
      <c r="EMP251" s="374"/>
      <c r="EMQ251" s="395"/>
      <c r="EMR251" s="395"/>
      <c r="EMS251" s="395"/>
      <c r="EMT251" s="395"/>
      <c r="EMU251" s="395"/>
      <c r="EMV251" s="395"/>
      <c r="EMW251" s="395"/>
      <c r="EMX251" s="395"/>
      <c r="EMY251" s="374"/>
      <c r="EMZ251" s="373"/>
      <c r="ENA251" s="373"/>
      <c r="ENB251" s="373"/>
      <c r="ENC251" s="320"/>
      <c r="END251" s="374"/>
      <c r="ENE251" s="374"/>
      <c r="ENF251" s="374"/>
      <c r="ENG251" s="395"/>
      <c r="ENH251" s="395"/>
      <c r="ENI251" s="395"/>
      <c r="ENJ251" s="395"/>
      <c r="ENK251" s="395"/>
      <c r="ENL251" s="395"/>
      <c r="ENM251" s="395"/>
      <c r="ENN251" s="395"/>
      <c r="ENO251" s="374"/>
      <c r="ENP251" s="373"/>
      <c r="ENQ251" s="373"/>
      <c r="ENR251" s="373"/>
      <c r="ENS251" s="320"/>
      <c r="ENT251" s="374"/>
      <c r="ENU251" s="374"/>
      <c r="ENV251" s="374"/>
      <c r="ENW251" s="395"/>
      <c r="ENX251" s="395"/>
      <c r="ENY251" s="395"/>
      <c r="ENZ251" s="395"/>
      <c r="EOA251" s="395"/>
      <c r="EOB251" s="395"/>
      <c r="EOC251" s="395"/>
      <c r="EOD251" s="395"/>
      <c r="EOE251" s="374"/>
      <c r="EOF251" s="373"/>
      <c r="EOG251" s="373"/>
      <c r="EOH251" s="373"/>
      <c r="EOI251" s="320"/>
      <c r="EOJ251" s="374"/>
      <c r="EOK251" s="374"/>
      <c r="EOL251" s="374"/>
      <c r="EOM251" s="395"/>
      <c r="EON251" s="395"/>
      <c r="EOO251" s="395"/>
      <c r="EOP251" s="395"/>
      <c r="EOQ251" s="395"/>
      <c r="EOR251" s="395"/>
      <c r="EOS251" s="395"/>
      <c r="EOT251" s="395"/>
      <c r="EOU251" s="374"/>
      <c r="EOV251" s="373"/>
      <c r="EOW251" s="373"/>
      <c r="EOX251" s="373"/>
      <c r="EOY251" s="320"/>
      <c r="EOZ251" s="374"/>
      <c r="EPA251" s="374"/>
      <c r="EPB251" s="374"/>
      <c r="EPC251" s="395"/>
      <c r="EPD251" s="395"/>
      <c r="EPE251" s="395"/>
      <c r="EPF251" s="395"/>
      <c r="EPG251" s="395"/>
      <c r="EPH251" s="395"/>
      <c r="EPI251" s="395"/>
      <c r="EPJ251" s="395"/>
      <c r="EPK251" s="374"/>
      <c r="EPL251" s="373"/>
      <c r="EPM251" s="373"/>
      <c r="EPN251" s="373"/>
      <c r="EPO251" s="320"/>
      <c r="EPP251" s="374"/>
      <c r="EPQ251" s="374"/>
      <c r="EPR251" s="374"/>
      <c r="EPS251" s="395"/>
      <c r="EPT251" s="395"/>
      <c r="EPU251" s="395"/>
      <c r="EPV251" s="395"/>
      <c r="EPW251" s="395"/>
      <c r="EPX251" s="395"/>
      <c r="EPY251" s="395"/>
      <c r="EPZ251" s="395"/>
      <c r="EQA251" s="374"/>
      <c r="EQB251" s="373"/>
      <c r="EQC251" s="373"/>
      <c r="EQD251" s="373"/>
      <c r="EQE251" s="320"/>
      <c r="EQF251" s="374"/>
      <c r="EQG251" s="374"/>
      <c r="EQH251" s="374"/>
      <c r="EQI251" s="395"/>
      <c r="EQJ251" s="395"/>
      <c r="EQK251" s="395"/>
      <c r="EQL251" s="395"/>
      <c r="EQM251" s="395"/>
      <c r="EQN251" s="395"/>
      <c r="EQO251" s="395"/>
      <c r="EQP251" s="395"/>
      <c r="EQQ251" s="374"/>
      <c r="EQR251" s="373"/>
      <c r="EQS251" s="373"/>
      <c r="EQT251" s="373"/>
      <c r="EQU251" s="320"/>
      <c r="EQV251" s="374"/>
      <c r="EQW251" s="374"/>
      <c r="EQX251" s="374"/>
      <c r="EQY251" s="395"/>
      <c r="EQZ251" s="395"/>
      <c r="ERA251" s="395"/>
      <c r="ERB251" s="395"/>
      <c r="ERC251" s="395"/>
      <c r="ERD251" s="395"/>
      <c r="ERE251" s="395"/>
      <c r="ERF251" s="395"/>
      <c r="ERG251" s="374"/>
      <c r="ERH251" s="373"/>
      <c r="ERI251" s="373"/>
      <c r="ERJ251" s="373"/>
      <c r="ERK251" s="320"/>
      <c r="ERL251" s="374"/>
      <c r="ERM251" s="374"/>
      <c r="ERN251" s="374"/>
      <c r="ERO251" s="395"/>
      <c r="ERP251" s="395"/>
      <c r="ERQ251" s="395"/>
      <c r="ERR251" s="395"/>
      <c r="ERS251" s="395"/>
      <c r="ERT251" s="395"/>
      <c r="ERU251" s="395"/>
      <c r="ERV251" s="395"/>
      <c r="ERW251" s="374"/>
      <c r="ERX251" s="373"/>
      <c r="ERY251" s="373"/>
      <c r="ERZ251" s="373"/>
      <c r="ESA251" s="320"/>
      <c r="ESB251" s="374"/>
      <c r="ESC251" s="374"/>
      <c r="ESD251" s="374"/>
      <c r="ESE251" s="395"/>
      <c r="ESF251" s="395"/>
      <c r="ESG251" s="395"/>
      <c r="ESH251" s="395"/>
      <c r="ESI251" s="395"/>
      <c r="ESJ251" s="395"/>
      <c r="ESK251" s="395"/>
      <c r="ESL251" s="395"/>
      <c r="ESM251" s="374"/>
      <c r="ESN251" s="373"/>
      <c r="ESO251" s="373"/>
      <c r="ESP251" s="373"/>
      <c r="ESQ251" s="320"/>
      <c r="ESR251" s="374"/>
      <c r="ESS251" s="374"/>
      <c r="EST251" s="374"/>
      <c r="ESU251" s="395"/>
      <c r="ESV251" s="395"/>
      <c r="ESW251" s="395"/>
      <c r="ESX251" s="395"/>
      <c r="ESY251" s="395"/>
      <c r="ESZ251" s="395"/>
      <c r="ETA251" s="395"/>
      <c r="ETB251" s="395"/>
      <c r="ETC251" s="374"/>
      <c r="ETD251" s="373"/>
      <c r="ETE251" s="373"/>
      <c r="ETF251" s="373"/>
      <c r="ETG251" s="320"/>
      <c r="ETH251" s="374"/>
      <c r="ETI251" s="374"/>
      <c r="ETJ251" s="374"/>
      <c r="ETK251" s="395"/>
      <c r="ETL251" s="395"/>
      <c r="ETM251" s="395"/>
      <c r="ETN251" s="395"/>
      <c r="ETO251" s="395"/>
      <c r="ETP251" s="395"/>
      <c r="ETQ251" s="395"/>
      <c r="ETR251" s="395"/>
      <c r="ETS251" s="374"/>
      <c r="ETT251" s="373"/>
      <c r="ETU251" s="373"/>
      <c r="ETV251" s="373"/>
      <c r="ETW251" s="320"/>
      <c r="ETX251" s="374"/>
      <c r="ETY251" s="374"/>
      <c r="ETZ251" s="374"/>
      <c r="EUA251" s="395"/>
      <c r="EUB251" s="395"/>
      <c r="EUC251" s="395"/>
      <c r="EUD251" s="395"/>
      <c r="EUE251" s="395"/>
      <c r="EUF251" s="395"/>
      <c r="EUG251" s="395"/>
      <c r="EUH251" s="395"/>
      <c r="EUI251" s="374"/>
      <c r="EUJ251" s="373"/>
      <c r="EUK251" s="373"/>
      <c r="EUL251" s="373"/>
      <c r="EUM251" s="320"/>
      <c r="EUN251" s="374"/>
      <c r="EUO251" s="374"/>
      <c r="EUP251" s="374"/>
      <c r="EUQ251" s="395"/>
      <c r="EUR251" s="395"/>
      <c r="EUS251" s="395"/>
      <c r="EUT251" s="395"/>
      <c r="EUU251" s="395"/>
      <c r="EUV251" s="395"/>
      <c r="EUW251" s="395"/>
      <c r="EUX251" s="395"/>
      <c r="EUY251" s="374"/>
      <c r="EUZ251" s="373"/>
      <c r="EVA251" s="373"/>
      <c r="EVB251" s="373"/>
      <c r="EVC251" s="320"/>
      <c r="EVD251" s="374"/>
      <c r="EVE251" s="374"/>
      <c r="EVF251" s="374"/>
      <c r="EVG251" s="395"/>
      <c r="EVH251" s="395"/>
      <c r="EVI251" s="395"/>
      <c r="EVJ251" s="395"/>
      <c r="EVK251" s="395"/>
      <c r="EVL251" s="395"/>
      <c r="EVM251" s="395"/>
      <c r="EVN251" s="395"/>
      <c r="EVO251" s="374"/>
      <c r="EVP251" s="373"/>
      <c r="EVQ251" s="373"/>
      <c r="EVR251" s="373"/>
      <c r="EVS251" s="320"/>
      <c r="EVT251" s="374"/>
      <c r="EVU251" s="374"/>
      <c r="EVV251" s="374"/>
      <c r="EVW251" s="395"/>
      <c r="EVX251" s="395"/>
      <c r="EVY251" s="395"/>
      <c r="EVZ251" s="395"/>
      <c r="EWA251" s="395"/>
      <c r="EWB251" s="395"/>
      <c r="EWC251" s="395"/>
      <c r="EWD251" s="395"/>
      <c r="EWE251" s="374"/>
      <c r="EWF251" s="373"/>
      <c r="EWG251" s="373"/>
      <c r="EWH251" s="373"/>
      <c r="EWI251" s="320"/>
      <c r="EWJ251" s="374"/>
      <c r="EWK251" s="374"/>
      <c r="EWL251" s="374"/>
      <c r="EWM251" s="395"/>
      <c r="EWN251" s="395"/>
      <c r="EWO251" s="395"/>
      <c r="EWP251" s="395"/>
      <c r="EWQ251" s="395"/>
      <c r="EWR251" s="395"/>
      <c r="EWS251" s="395"/>
      <c r="EWT251" s="395"/>
      <c r="EWU251" s="374"/>
      <c r="EWV251" s="373"/>
      <c r="EWW251" s="373"/>
      <c r="EWX251" s="373"/>
      <c r="EWY251" s="320"/>
      <c r="EWZ251" s="374"/>
      <c r="EXA251" s="374"/>
      <c r="EXB251" s="374"/>
      <c r="EXC251" s="395"/>
      <c r="EXD251" s="395"/>
      <c r="EXE251" s="395"/>
      <c r="EXF251" s="395"/>
      <c r="EXG251" s="395"/>
      <c r="EXH251" s="395"/>
      <c r="EXI251" s="395"/>
      <c r="EXJ251" s="395"/>
      <c r="EXK251" s="374"/>
      <c r="EXL251" s="373"/>
      <c r="EXM251" s="373"/>
      <c r="EXN251" s="373"/>
      <c r="EXO251" s="320"/>
      <c r="EXP251" s="374"/>
      <c r="EXQ251" s="374"/>
      <c r="EXR251" s="374"/>
      <c r="EXS251" s="395"/>
      <c r="EXT251" s="395"/>
      <c r="EXU251" s="395"/>
      <c r="EXV251" s="395"/>
      <c r="EXW251" s="395"/>
      <c r="EXX251" s="395"/>
      <c r="EXY251" s="395"/>
      <c r="EXZ251" s="395"/>
      <c r="EYA251" s="374"/>
      <c r="EYB251" s="373"/>
      <c r="EYC251" s="373"/>
      <c r="EYD251" s="373"/>
      <c r="EYE251" s="320"/>
      <c r="EYF251" s="374"/>
      <c r="EYG251" s="374"/>
      <c r="EYH251" s="374"/>
      <c r="EYI251" s="395"/>
      <c r="EYJ251" s="395"/>
      <c r="EYK251" s="395"/>
      <c r="EYL251" s="395"/>
      <c r="EYM251" s="395"/>
      <c r="EYN251" s="395"/>
      <c r="EYO251" s="395"/>
      <c r="EYP251" s="395"/>
      <c r="EYQ251" s="374"/>
      <c r="EYR251" s="373"/>
      <c r="EYS251" s="373"/>
      <c r="EYT251" s="373"/>
      <c r="EYU251" s="320"/>
      <c r="EYV251" s="374"/>
      <c r="EYW251" s="374"/>
      <c r="EYX251" s="374"/>
      <c r="EYY251" s="395"/>
      <c r="EYZ251" s="395"/>
      <c r="EZA251" s="395"/>
      <c r="EZB251" s="395"/>
      <c r="EZC251" s="395"/>
      <c r="EZD251" s="395"/>
      <c r="EZE251" s="395"/>
      <c r="EZF251" s="395"/>
      <c r="EZG251" s="374"/>
      <c r="EZH251" s="373"/>
      <c r="EZI251" s="373"/>
      <c r="EZJ251" s="373"/>
      <c r="EZK251" s="320"/>
      <c r="EZL251" s="374"/>
      <c r="EZM251" s="374"/>
      <c r="EZN251" s="374"/>
      <c r="EZO251" s="395"/>
      <c r="EZP251" s="395"/>
      <c r="EZQ251" s="395"/>
      <c r="EZR251" s="395"/>
      <c r="EZS251" s="395"/>
      <c r="EZT251" s="395"/>
      <c r="EZU251" s="395"/>
      <c r="EZV251" s="395"/>
      <c r="EZW251" s="374"/>
      <c r="EZX251" s="373"/>
      <c r="EZY251" s="373"/>
      <c r="EZZ251" s="373"/>
      <c r="FAA251" s="320"/>
      <c r="FAB251" s="374"/>
      <c r="FAC251" s="374"/>
      <c r="FAD251" s="374"/>
      <c r="FAE251" s="395"/>
      <c r="FAF251" s="395"/>
      <c r="FAG251" s="395"/>
      <c r="FAH251" s="395"/>
      <c r="FAI251" s="395"/>
      <c r="FAJ251" s="395"/>
      <c r="FAK251" s="395"/>
      <c r="FAL251" s="395"/>
      <c r="FAM251" s="374"/>
      <c r="FAN251" s="373"/>
      <c r="FAO251" s="373"/>
      <c r="FAP251" s="373"/>
      <c r="FAQ251" s="320"/>
      <c r="FAR251" s="374"/>
      <c r="FAS251" s="374"/>
      <c r="FAT251" s="374"/>
      <c r="FAU251" s="395"/>
      <c r="FAV251" s="395"/>
      <c r="FAW251" s="395"/>
      <c r="FAX251" s="395"/>
      <c r="FAY251" s="395"/>
      <c r="FAZ251" s="395"/>
      <c r="FBA251" s="395"/>
      <c r="FBB251" s="395"/>
      <c r="FBC251" s="374"/>
      <c r="FBD251" s="373"/>
      <c r="FBE251" s="373"/>
      <c r="FBF251" s="373"/>
      <c r="FBG251" s="320"/>
      <c r="FBH251" s="374"/>
      <c r="FBI251" s="374"/>
      <c r="FBJ251" s="374"/>
      <c r="FBK251" s="395"/>
      <c r="FBL251" s="395"/>
      <c r="FBM251" s="395"/>
      <c r="FBN251" s="395"/>
      <c r="FBO251" s="395"/>
      <c r="FBP251" s="395"/>
      <c r="FBQ251" s="395"/>
      <c r="FBR251" s="395"/>
      <c r="FBS251" s="374"/>
      <c r="FBT251" s="373"/>
      <c r="FBU251" s="373"/>
      <c r="FBV251" s="373"/>
      <c r="FBW251" s="320"/>
      <c r="FBX251" s="374"/>
      <c r="FBY251" s="374"/>
      <c r="FBZ251" s="374"/>
      <c r="FCA251" s="395"/>
      <c r="FCB251" s="395"/>
      <c r="FCC251" s="395"/>
      <c r="FCD251" s="395"/>
      <c r="FCE251" s="395"/>
      <c r="FCF251" s="395"/>
      <c r="FCG251" s="395"/>
      <c r="FCH251" s="395"/>
      <c r="FCI251" s="374"/>
      <c r="FCJ251" s="373"/>
      <c r="FCK251" s="373"/>
      <c r="FCL251" s="373"/>
      <c r="FCM251" s="320"/>
      <c r="FCN251" s="374"/>
      <c r="FCO251" s="374"/>
      <c r="FCP251" s="374"/>
      <c r="FCQ251" s="395"/>
      <c r="FCR251" s="395"/>
      <c r="FCS251" s="395"/>
      <c r="FCT251" s="395"/>
      <c r="FCU251" s="395"/>
      <c r="FCV251" s="395"/>
      <c r="FCW251" s="395"/>
      <c r="FCX251" s="395"/>
      <c r="FCY251" s="374"/>
      <c r="FCZ251" s="373"/>
      <c r="FDA251" s="373"/>
      <c r="FDB251" s="373"/>
      <c r="FDC251" s="320"/>
      <c r="FDD251" s="374"/>
      <c r="FDE251" s="374"/>
      <c r="FDF251" s="374"/>
      <c r="FDG251" s="395"/>
      <c r="FDH251" s="395"/>
      <c r="FDI251" s="395"/>
      <c r="FDJ251" s="395"/>
      <c r="FDK251" s="395"/>
      <c r="FDL251" s="395"/>
      <c r="FDM251" s="395"/>
      <c r="FDN251" s="395"/>
      <c r="FDO251" s="374"/>
      <c r="FDP251" s="373"/>
      <c r="FDQ251" s="373"/>
      <c r="FDR251" s="373"/>
      <c r="FDS251" s="320"/>
      <c r="FDT251" s="374"/>
      <c r="FDU251" s="374"/>
      <c r="FDV251" s="374"/>
      <c r="FDW251" s="395"/>
      <c r="FDX251" s="395"/>
      <c r="FDY251" s="395"/>
      <c r="FDZ251" s="395"/>
      <c r="FEA251" s="395"/>
      <c r="FEB251" s="395"/>
      <c r="FEC251" s="395"/>
      <c r="FED251" s="395"/>
      <c r="FEE251" s="374"/>
      <c r="FEF251" s="373"/>
      <c r="FEG251" s="373"/>
      <c r="FEH251" s="373"/>
      <c r="FEI251" s="320"/>
      <c r="FEJ251" s="374"/>
      <c r="FEK251" s="374"/>
      <c r="FEL251" s="374"/>
      <c r="FEM251" s="395"/>
      <c r="FEN251" s="395"/>
      <c r="FEO251" s="395"/>
      <c r="FEP251" s="395"/>
      <c r="FEQ251" s="395"/>
      <c r="FER251" s="395"/>
      <c r="FES251" s="395"/>
      <c r="FET251" s="395"/>
      <c r="FEU251" s="374"/>
      <c r="FEV251" s="373"/>
      <c r="FEW251" s="373"/>
      <c r="FEX251" s="373"/>
      <c r="FEY251" s="320"/>
      <c r="FEZ251" s="374"/>
      <c r="FFA251" s="374"/>
      <c r="FFB251" s="374"/>
      <c r="FFC251" s="395"/>
      <c r="FFD251" s="395"/>
      <c r="FFE251" s="395"/>
      <c r="FFF251" s="395"/>
      <c r="FFG251" s="395"/>
      <c r="FFH251" s="395"/>
      <c r="FFI251" s="395"/>
      <c r="FFJ251" s="395"/>
      <c r="FFK251" s="374"/>
      <c r="FFL251" s="373"/>
      <c r="FFM251" s="373"/>
      <c r="FFN251" s="373"/>
      <c r="FFO251" s="320"/>
      <c r="FFP251" s="374"/>
      <c r="FFQ251" s="374"/>
      <c r="FFR251" s="374"/>
      <c r="FFS251" s="395"/>
      <c r="FFT251" s="395"/>
      <c r="FFU251" s="395"/>
      <c r="FFV251" s="395"/>
      <c r="FFW251" s="395"/>
      <c r="FFX251" s="395"/>
      <c r="FFY251" s="395"/>
      <c r="FFZ251" s="395"/>
      <c r="FGA251" s="374"/>
      <c r="FGB251" s="373"/>
      <c r="FGC251" s="373"/>
      <c r="FGD251" s="373"/>
      <c r="FGE251" s="320"/>
      <c r="FGF251" s="374"/>
      <c r="FGG251" s="374"/>
      <c r="FGH251" s="374"/>
      <c r="FGI251" s="395"/>
      <c r="FGJ251" s="395"/>
      <c r="FGK251" s="395"/>
      <c r="FGL251" s="395"/>
      <c r="FGM251" s="395"/>
      <c r="FGN251" s="395"/>
      <c r="FGO251" s="395"/>
      <c r="FGP251" s="395"/>
      <c r="FGQ251" s="374"/>
      <c r="FGR251" s="373"/>
      <c r="FGS251" s="373"/>
      <c r="FGT251" s="373"/>
      <c r="FGU251" s="320"/>
      <c r="FGV251" s="374"/>
      <c r="FGW251" s="374"/>
      <c r="FGX251" s="374"/>
      <c r="FGY251" s="395"/>
      <c r="FGZ251" s="395"/>
      <c r="FHA251" s="395"/>
      <c r="FHB251" s="395"/>
      <c r="FHC251" s="395"/>
      <c r="FHD251" s="395"/>
      <c r="FHE251" s="395"/>
      <c r="FHF251" s="395"/>
      <c r="FHG251" s="374"/>
      <c r="FHH251" s="373"/>
      <c r="FHI251" s="373"/>
      <c r="FHJ251" s="373"/>
      <c r="FHK251" s="320"/>
      <c r="FHL251" s="374"/>
      <c r="FHM251" s="374"/>
      <c r="FHN251" s="374"/>
      <c r="FHO251" s="395"/>
      <c r="FHP251" s="395"/>
      <c r="FHQ251" s="395"/>
      <c r="FHR251" s="395"/>
      <c r="FHS251" s="395"/>
      <c r="FHT251" s="395"/>
      <c r="FHU251" s="395"/>
      <c r="FHV251" s="395"/>
      <c r="FHW251" s="374"/>
      <c r="FHX251" s="373"/>
      <c r="FHY251" s="373"/>
      <c r="FHZ251" s="373"/>
      <c r="FIA251" s="320"/>
      <c r="FIB251" s="374"/>
      <c r="FIC251" s="374"/>
      <c r="FID251" s="374"/>
      <c r="FIE251" s="395"/>
      <c r="FIF251" s="395"/>
      <c r="FIG251" s="395"/>
      <c r="FIH251" s="395"/>
      <c r="FII251" s="395"/>
      <c r="FIJ251" s="395"/>
      <c r="FIK251" s="395"/>
      <c r="FIL251" s="395"/>
      <c r="FIM251" s="374"/>
      <c r="FIN251" s="373"/>
      <c r="FIO251" s="373"/>
      <c r="FIP251" s="373"/>
      <c r="FIQ251" s="320"/>
      <c r="FIR251" s="374"/>
      <c r="FIS251" s="374"/>
      <c r="FIT251" s="374"/>
      <c r="FIU251" s="395"/>
      <c r="FIV251" s="395"/>
      <c r="FIW251" s="395"/>
      <c r="FIX251" s="395"/>
      <c r="FIY251" s="395"/>
      <c r="FIZ251" s="395"/>
      <c r="FJA251" s="395"/>
      <c r="FJB251" s="395"/>
      <c r="FJC251" s="374"/>
      <c r="FJD251" s="373"/>
      <c r="FJE251" s="373"/>
      <c r="FJF251" s="373"/>
      <c r="FJG251" s="320"/>
      <c r="FJH251" s="374"/>
      <c r="FJI251" s="374"/>
      <c r="FJJ251" s="374"/>
      <c r="FJK251" s="395"/>
      <c r="FJL251" s="395"/>
      <c r="FJM251" s="395"/>
      <c r="FJN251" s="395"/>
      <c r="FJO251" s="395"/>
      <c r="FJP251" s="395"/>
      <c r="FJQ251" s="395"/>
      <c r="FJR251" s="395"/>
      <c r="FJS251" s="374"/>
      <c r="FJT251" s="373"/>
      <c r="FJU251" s="373"/>
      <c r="FJV251" s="373"/>
      <c r="FJW251" s="320"/>
      <c r="FJX251" s="374"/>
      <c r="FJY251" s="374"/>
      <c r="FJZ251" s="374"/>
      <c r="FKA251" s="395"/>
      <c r="FKB251" s="395"/>
      <c r="FKC251" s="395"/>
      <c r="FKD251" s="395"/>
      <c r="FKE251" s="395"/>
      <c r="FKF251" s="395"/>
      <c r="FKG251" s="395"/>
      <c r="FKH251" s="395"/>
      <c r="FKI251" s="374"/>
      <c r="FKJ251" s="373"/>
      <c r="FKK251" s="373"/>
      <c r="FKL251" s="373"/>
      <c r="FKM251" s="320"/>
      <c r="FKN251" s="374"/>
      <c r="FKO251" s="374"/>
      <c r="FKP251" s="374"/>
      <c r="FKQ251" s="395"/>
      <c r="FKR251" s="395"/>
      <c r="FKS251" s="395"/>
      <c r="FKT251" s="395"/>
      <c r="FKU251" s="395"/>
      <c r="FKV251" s="395"/>
      <c r="FKW251" s="395"/>
      <c r="FKX251" s="395"/>
      <c r="FKY251" s="374"/>
      <c r="FKZ251" s="373"/>
      <c r="FLA251" s="373"/>
      <c r="FLB251" s="373"/>
      <c r="FLC251" s="320"/>
      <c r="FLD251" s="374"/>
      <c r="FLE251" s="374"/>
      <c r="FLF251" s="374"/>
      <c r="FLG251" s="395"/>
      <c r="FLH251" s="395"/>
      <c r="FLI251" s="395"/>
      <c r="FLJ251" s="395"/>
      <c r="FLK251" s="395"/>
      <c r="FLL251" s="395"/>
      <c r="FLM251" s="395"/>
      <c r="FLN251" s="395"/>
      <c r="FLO251" s="374"/>
      <c r="FLP251" s="373"/>
      <c r="FLQ251" s="373"/>
      <c r="FLR251" s="373"/>
      <c r="FLS251" s="320"/>
      <c r="FLT251" s="374"/>
      <c r="FLU251" s="374"/>
      <c r="FLV251" s="374"/>
      <c r="FLW251" s="395"/>
      <c r="FLX251" s="395"/>
      <c r="FLY251" s="395"/>
      <c r="FLZ251" s="395"/>
      <c r="FMA251" s="395"/>
      <c r="FMB251" s="395"/>
      <c r="FMC251" s="395"/>
      <c r="FMD251" s="395"/>
      <c r="FME251" s="374"/>
      <c r="FMF251" s="373"/>
      <c r="FMG251" s="373"/>
      <c r="FMH251" s="373"/>
      <c r="FMI251" s="320"/>
      <c r="FMJ251" s="374"/>
      <c r="FMK251" s="374"/>
      <c r="FML251" s="374"/>
      <c r="FMM251" s="395"/>
      <c r="FMN251" s="395"/>
      <c r="FMO251" s="395"/>
      <c r="FMP251" s="395"/>
      <c r="FMQ251" s="395"/>
      <c r="FMR251" s="395"/>
      <c r="FMS251" s="395"/>
      <c r="FMT251" s="395"/>
      <c r="FMU251" s="374"/>
      <c r="FMV251" s="373"/>
      <c r="FMW251" s="373"/>
      <c r="FMX251" s="373"/>
      <c r="FMY251" s="320"/>
      <c r="FMZ251" s="374"/>
      <c r="FNA251" s="374"/>
      <c r="FNB251" s="374"/>
      <c r="FNC251" s="395"/>
      <c r="FND251" s="395"/>
      <c r="FNE251" s="395"/>
      <c r="FNF251" s="395"/>
      <c r="FNG251" s="395"/>
      <c r="FNH251" s="395"/>
      <c r="FNI251" s="395"/>
      <c r="FNJ251" s="395"/>
      <c r="FNK251" s="374"/>
      <c r="FNL251" s="373"/>
      <c r="FNM251" s="373"/>
      <c r="FNN251" s="373"/>
      <c r="FNO251" s="320"/>
      <c r="FNP251" s="374"/>
      <c r="FNQ251" s="374"/>
      <c r="FNR251" s="374"/>
      <c r="FNS251" s="395"/>
      <c r="FNT251" s="395"/>
      <c r="FNU251" s="395"/>
      <c r="FNV251" s="395"/>
      <c r="FNW251" s="395"/>
      <c r="FNX251" s="395"/>
      <c r="FNY251" s="395"/>
      <c r="FNZ251" s="395"/>
      <c r="FOA251" s="374"/>
      <c r="FOB251" s="373"/>
      <c r="FOC251" s="373"/>
      <c r="FOD251" s="373"/>
      <c r="FOE251" s="320"/>
      <c r="FOF251" s="374"/>
      <c r="FOG251" s="374"/>
      <c r="FOH251" s="374"/>
      <c r="FOI251" s="395"/>
      <c r="FOJ251" s="395"/>
      <c r="FOK251" s="395"/>
      <c r="FOL251" s="395"/>
      <c r="FOM251" s="395"/>
      <c r="FON251" s="395"/>
      <c r="FOO251" s="395"/>
      <c r="FOP251" s="395"/>
      <c r="FOQ251" s="374"/>
      <c r="FOR251" s="373"/>
      <c r="FOS251" s="373"/>
      <c r="FOT251" s="373"/>
      <c r="FOU251" s="320"/>
      <c r="FOV251" s="374"/>
      <c r="FOW251" s="374"/>
      <c r="FOX251" s="374"/>
      <c r="FOY251" s="395"/>
      <c r="FOZ251" s="395"/>
      <c r="FPA251" s="395"/>
      <c r="FPB251" s="395"/>
      <c r="FPC251" s="395"/>
      <c r="FPD251" s="395"/>
      <c r="FPE251" s="395"/>
      <c r="FPF251" s="395"/>
      <c r="FPG251" s="374"/>
      <c r="FPH251" s="373"/>
      <c r="FPI251" s="373"/>
      <c r="FPJ251" s="373"/>
      <c r="FPK251" s="320"/>
      <c r="FPL251" s="374"/>
      <c r="FPM251" s="374"/>
      <c r="FPN251" s="374"/>
      <c r="FPO251" s="395"/>
      <c r="FPP251" s="395"/>
      <c r="FPQ251" s="395"/>
      <c r="FPR251" s="395"/>
      <c r="FPS251" s="395"/>
      <c r="FPT251" s="395"/>
      <c r="FPU251" s="395"/>
      <c r="FPV251" s="395"/>
      <c r="FPW251" s="374"/>
      <c r="FPX251" s="373"/>
      <c r="FPY251" s="373"/>
      <c r="FPZ251" s="373"/>
      <c r="FQA251" s="320"/>
      <c r="FQB251" s="374"/>
      <c r="FQC251" s="374"/>
      <c r="FQD251" s="374"/>
      <c r="FQE251" s="395"/>
      <c r="FQF251" s="395"/>
      <c r="FQG251" s="395"/>
      <c r="FQH251" s="395"/>
      <c r="FQI251" s="395"/>
      <c r="FQJ251" s="395"/>
      <c r="FQK251" s="395"/>
      <c r="FQL251" s="395"/>
      <c r="FQM251" s="374"/>
      <c r="FQN251" s="373"/>
      <c r="FQO251" s="373"/>
      <c r="FQP251" s="373"/>
      <c r="FQQ251" s="320"/>
      <c r="FQR251" s="374"/>
      <c r="FQS251" s="374"/>
      <c r="FQT251" s="374"/>
      <c r="FQU251" s="395"/>
      <c r="FQV251" s="395"/>
      <c r="FQW251" s="395"/>
      <c r="FQX251" s="395"/>
      <c r="FQY251" s="395"/>
      <c r="FQZ251" s="395"/>
      <c r="FRA251" s="395"/>
      <c r="FRB251" s="395"/>
      <c r="FRC251" s="374"/>
      <c r="FRD251" s="373"/>
      <c r="FRE251" s="373"/>
      <c r="FRF251" s="373"/>
      <c r="FRG251" s="320"/>
      <c r="FRH251" s="374"/>
      <c r="FRI251" s="374"/>
      <c r="FRJ251" s="374"/>
      <c r="FRK251" s="395"/>
      <c r="FRL251" s="395"/>
      <c r="FRM251" s="395"/>
      <c r="FRN251" s="395"/>
      <c r="FRO251" s="395"/>
      <c r="FRP251" s="395"/>
      <c r="FRQ251" s="395"/>
      <c r="FRR251" s="395"/>
      <c r="FRS251" s="374"/>
      <c r="FRT251" s="373"/>
      <c r="FRU251" s="373"/>
      <c r="FRV251" s="373"/>
      <c r="FRW251" s="320"/>
      <c r="FRX251" s="374"/>
      <c r="FRY251" s="374"/>
      <c r="FRZ251" s="374"/>
      <c r="FSA251" s="395"/>
      <c r="FSB251" s="395"/>
      <c r="FSC251" s="395"/>
      <c r="FSD251" s="395"/>
      <c r="FSE251" s="395"/>
      <c r="FSF251" s="395"/>
      <c r="FSG251" s="395"/>
      <c r="FSH251" s="395"/>
      <c r="FSI251" s="374"/>
      <c r="FSJ251" s="373"/>
      <c r="FSK251" s="373"/>
      <c r="FSL251" s="373"/>
      <c r="FSM251" s="320"/>
      <c r="FSN251" s="374"/>
      <c r="FSO251" s="374"/>
      <c r="FSP251" s="374"/>
      <c r="FSQ251" s="395"/>
      <c r="FSR251" s="395"/>
      <c r="FSS251" s="395"/>
      <c r="FST251" s="395"/>
      <c r="FSU251" s="395"/>
      <c r="FSV251" s="395"/>
      <c r="FSW251" s="395"/>
      <c r="FSX251" s="395"/>
      <c r="FSY251" s="374"/>
      <c r="FSZ251" s="373"/>
      <c r="FTA251" s="373"/>
      <c r="FTB251" s="373"/>
      <c r="FTC251" s="320"/>
      <c r="FTD251" s="374"/>
      <c r="FTE251" s="374"/>
      <c r="FTF251" s="374"/>
      <c r="FTG251" s="395"/>
      <c r="FTH251" s="395"/>
      <c r="FTI251" s="395"/>
      <c r="FTJ251" s="395"/>
      <c r="FTK251" s="395"/>
      <c r="FTL251" s="395"/>
      <c r="FTM251" s="395"/>
      <c r="FTN251" s="395"/>
      <c r="FTO251" s="374"/>
      <c r="FTP251" s="373"/>
      <c r="FTQ251" s="373"/>
      <c r="FTR251" s="373"/>
      <c r="FTS251" s="320"/>
      <c r="FTT251" s="374"/>
      <c r="FTU251" s="374"/>
      <c r="FTV251" s="374"/>
      <c r="FTW251" s="395"/>
      <c r="FTX251" s="395"/>
      <c r="FTY251" s="395"/>
      <c r="FTZ251" s="395"/>
      <c r="FUA251" s="395"/>
      <c r="FUB251" s="395"/>
      <c r="FUC251" s="395"/>
      <c r="FUD251" s="395"/>
      <c r="FUE251" s="374"/>
      <c r="FUF251" s="373"/>
      <c r="FUG251" s="373"/>
      <c r="FUH251" s="373"/>
      <c r="FUI251" s="320"/>
      <c r="FUJ251" s="374"/>
      <c r="FUK251" s="374"/>
      <c r="FUL251" s="374"/>
      <c r="FUM251" s="395"/>
      <c r="FUN251" s="395"/>
      <c r="FUO251" s="395"/>
      <c r="FUP251" s="395"/>
      <c r="FUQ251" s="395"/>
      <c r="FUR251" s="395"/>
      <c r="FUS251" s="395"/>
      <c r="FUT251" s="395"/>
      <c r="FUU251" s="374"/>
      <c r="FUV251" s="373"/>
      <c r="FUW251" s="373"/>
      <c r="FUX251" s="373"/>
      <c r="FUY251" s="320"/>
      <c r="FUZ251" s="374"/>
      <c r="FVA251" s="374"/>
      <c r="FVB251" s="374"/>
      <c r="FVC251" s="395"/>
      <c r="FVD251" s="395"/>
      <c r="FVE251" s="395"/>
      <c r="FVF251" s="395"/>
      <c r="FVG251" s="395"/>
      <c r="FVH251" s="395"/>
      <c r="FVI251" s="395"/>
      <c r="FVJ251" s="395"/>
      <c r="FVK251" s="374"/>
      <c r="FVL251" s="373"/>
      <c r="FVM251" s="373"/>
      <c r="FVN251" s="373"/>
      <c r="FVO251" s="320"/>
      <c r="FVP251" s="374"/>
      <c r="FVQ251" s="374"/>
      <c r="FVR251" s="374"/>
      <c r="FVS251" s="395"/>
      <c r="FVT251" s="395"/>
      <c r="FVU251" s="395"/>
      <c r="FVV251" s="395"/>
      <c r="FVW251" s="395"/>
      <c r="FVX251" s="395"/>
      <c r="FVY251" s="395"/>
      <c r="FVZ251" s="395"/>
      <c r="FWA251" s="374"/>
      <c r="FWB251" s="373"/>
      <c r="FWC251" s="373"/>
      <c r="FWD251" s="373"/>
      <c r="FWE251" s="320"/>
      <c r="FWF251" s="374"/>
      <c r="FWG251" s="374"/>
      <c r="FWH251" s="374"/>
      <c r="FWI251" s="395"/>
      <c r="FWJ251" s="395"/>
      <c r="FWK251" s="395"/>
      <c r="FWL251" s="395"/>
      <c r="FWM251" s="395"/>
      <c r="FWN251" s="395"/>
      <c r="FWO251" s="395"/>
      <c r="FWP251" s="395"/>
      <c r="FWQ251" s="374"/>
      <c r="FWR251" s="373"/>
      <c r="FWS251" s="373"/>
      <c r="FWT251" s="373"/>
      <c r="FWU251" s="320"/>
      <c r="FWV251" s="374"/>
      <c r="FWW251" s="374"/>
      <c r="FWX251" s="374"/>
      <c r="FWY251" s="395"/>
      <c r="FWZ251" s="395"/>
      <c r="FXA251" s="395"/>
      <c r="FXB251" s="395"/>
      <c r="FXC251" s="395"/>
      <c r="FXD251" s="395"/>
      <c r="FXE251" s="395"/>
      <c r="FXF251" s="395"/>
      <c r="FXG251" s="374"/>
      <c r="FXH251" s="373"/>
      <c r="FXI251" s="373"/>
      <c r="FXJ251" s="373"/>
      <c r="FXK251" s="320"/>
      <c r="FXL251" s="374"/>
      <c r="FXM251" s="374"/>
      <c r="FXN251" s="374"/>
      <c r="FXO251" s="395"/>
      <c r="FXP251" s="395"/>
      <c r="FXQ251" s="395"/>
      <c r="FXR251" s="395"/>
      <c r="FXS251" s="395"/>
      <c r="FXT251" s="395"/>
      <c r="FXU251" s="395"/>
      <c r="FXV251" s="395"/>
      <c r="FXW251" s="374"/>
      <c r="FXX251" s="373"/>
      <c r="FXY251" s="373"/>
      <c r="FXZ251" s="373"/>
      <c r="FYA251" s="320"/>
      <c r="FYB251" s="374"/>
      <c r="FYC251" s="374"/>
      <c r="FYD251" s="374"/>
      <c r="FYE251" s="395"/>
      <c r="FYF251" s="395"/>
      <c r="FYG251" s="395"/>
      <c r="FYH251" s="395"/>
      <c r="FYI251" s="395"/>
      <c r="FYJ251" s="395"/>
      <c r="FYK251" s="395"/>
      <c r="FYL251" s="395"/>
      <c r="FYM251" s="374"/>
      <c r="FYN251" s="373"/>
      <c r="FYO251" s="373"/>
      <c r="FYP251" s="373"/>
      <c r="FYQ251" s="320"/>
      <c r="FYR251" s="374"/>
      <c r="FYS251" s="374"/>
      <c r="FYT251" s="374"/>
      <c r="FYU251" s="395"/>
      <c r="FYV251" s="395"/>
      <c r="FYW251" s="395"/>
      <c r="FYX251" s="395"/>
      <c r="FYY251" s="395"/>
      <c r="FYZ251" s="395"/>
      <c r="FZA251" s="395"/>
      <c r="FZB251" s="395"/>
      <c r="FZC251" s="374"/>
      <c r="FZD251" s="373"/>
      <c r="FZE251" s="373"/>
      <c r="FZF251" s="373"/>
      <c r="FZG251" s="320"/>
      <c r="FZH251" s="374"/>
      <c r="FZI251" s="374"/>
      <c r="FZJ251" s="374"/>
      <c r="FZK251" s="395"/>
      <c r="FZL251" s="395"/>
      <c r="FZM251" s="395"/>
      <c r="FZN251" s="395"/>
      <c r="FZO251" s="395"/>
      <c r="FZP251" s="395"/>
      <c r="FZQ251" s="395"/>
      <c r="FZR251" s="395"/>
      <c r="FZS251" s="374"/>
      <c r="FZT251" s="373"/>
      <c r="FZU251" s="373"/>
      <c r="FZV251" s="373"/>
      <c r="FZW251" s="320"/>
      <c r="FZX251" s="374"/>
      <c r="FZY251" s="374"/>
      <c r="FZZ251" s="374"/>
      <c r="GAA251" s="395"/>
      <c r="GAB251" s="395"/>
      <c r="GAC251" s="395"/>
      <c r="GAD251" s="395"/>
      <c r="GAE251" s="395"/>
      <c r="GAF251" s="395"/>
      <c r="GAG251" s="395"/>
      <c r="GAH251" s="395"/>
      <c r="GAI251" s="374"/>
      <c r="GAJ251" s="373"/>
      <c r="GAK251" s="373"/>
      <c r="GAL251" s="373"/>
      <c r="GAM251" s="320"/>
      <c r="GAN251" s="374"/>
      <c r="GAO251" s="374"/>
      <c r="GAP251" s="374"/>
      <c r="GAQ251" s="395"/>
      <c r="GAR251" s="395"/>
      <c r="GAS251" s="395"/>
      <c r="GAT251" s="395"/>
      <c r="GAU251" s="395"/>
      <c r="GAV251" s="395"/>
      <c r="GAW251" s="395"/>
      <c r="GAX251" s="395"/>
      <c r="GAY251" s="374"/>
      <c r="GAZ251" s="373"/>
      <c r="GBA251" s="373"/>
      <c r="GBB251" s="373"/>
      <c r="GBC251" s="320"/>
      <c r="GBD251" s="374"/>
      <c r="GBE251" s="374"/>
      <c r="GBF251" s="374"/>
      <c r="GBG251" s="395"/>
      <c r="GBH251" s="395"/>
      <c r="GBI251" s="395"/>
      <c r="GBJ251" s="395"/>
      <c r="GBK251" s="395"/>
      <c r="GBL251" s="395"/>
      <c r="GBM251" s="395"/>
      <c r="GBN251" s="395"/>
      <c r="GBO251" s="374"/>
      <c r="GBP251" s="373"/>
      <c r="GBQ251" s="373"/>
      <c r="GBR251" s="373"/>
      <c r="GBS251" s="320"/>
      <c r="GBT251" s="374"/>
      <c r="GBU251" s="374"/>
      <c r="GBV251" s="374"/>
      <c r="GBW251" s="395"/>
      <c r="GBX251" s="395"/>
      <c r="GBY251" s="395"/>
      <c r="GBZ251" s="395"/>
      <c r="GCA251" s="395"/>
      <c r="GCB251" s="395"/>
      <c r="GCC251" s="395"/>
      <c r="GCD251" s="395"/>
      <c r="GCE251" s="374"/>
      <c r="GCF251" s="373"/>
      <c r="GCG251" s="373"/>
      <c r="GCH251" s="373"/>
      <c r="GCI251" s="320"/>
      <c r="GCJ251" s="374"/>
      <c r="GCK251" s="374"/>
      <c r="GCL251" s="374"/>
      <c r="GCM251" s="395"/>
      <c r="GCN251" s="395"/>
      <c r="GCO251" s="395"/>
      <c r="GCP251" s="395"/>
      <c r="GCQ251" s="395"/>
      <c r="GCR251" s="395"/>
      <c r="GCS251" s="395"/>
      <c r="GCT251" s="395"/>
      <c r="GCU251" s="374"/>
      <c r="GCV251" s="373"/>
      <c r="GCW251" s="373"/>
      <c r="GCX251" s="373"/>
      <c r="GCY251" s="320"/>
      <c r="GCZ251" s="374"/>
      <c r="GDA251" s="374"/>
      <c r="GDB251" s="374"/>
      <c r="GDC251" s="395"/>
      <c r="GDD251" s="395"/>
      <c r="GDE251" s="395"/>
      <c r="GDF251" s="395"/>
      <c r="GDG251" s="395"/>
      <c r="GDH251" s="395"/>
      <c r="GDI251" s="395"/>
      <c r="GDJ251" s="395"/>
      <c r="GDK251" s="374"/>
      <c r="GDL251" s="373"/>
      <c r="GDM251" s="373"/>
      <c r="GDN251" s="373"/>
      <c r="GDO251" s="320"/>
      <c r="GDP251" s="374"/>
      <c r="GDQ251" s="374"/>
      <c r="GDR251" s="374"/>
      <c r="GDS251" s="395"/>
      <c r="GDT251" s="395"/>
      <c r="GDU251" s="395"/>
      <c r="GDV251" s="395"/>
      <c r="GDW251" s="395"/>
      <c r="GDX251" s="395"/>
      <c r="GDY251" s="395"/>
      <c r="GDZ251" s="395"/>
      <c r="GEA251" s="374"/>
      <c r="GEB251" s="373"/>
      <c r="GEC251" s="373"/>
      <c r="GED251" s="373"/>
      <c r="GEE251" s="320"/>
      <c r="GEF251" s="374"/>
      <c r="GEG251" s="374"/>
      <c r="GEH251" s="374"/>
      <c r="GEI251" s="395"/>
      <c r="GEJ251" s="395"/>
      <c r="GEK251" s="395"/>
      <c r="GEL251" s="395"/>
      <c r="GEM251" s="395"/>
      <c r="GEN251" s="395"/>
      <c r="GEO251" s="395"/>
      <c r="GEP251" s="395"/>
      <c r="GEQ251" s="374"/>
      <c r="GER251" s="373"/>
      <c r="GES251" s="373"/>
      <c r="GET251" s="373"/>
      <c r="GEU251" s="320"/>
      <c r="GEV251" s="374"/>
      <c r="GEW251" s="374"/>
      <c r="GEX251" s="374"/>
      <c r="GEY251" s="395"/>
      <c r="GEZ251" s="395"/>
      <c r="GFA251" s="395"/>
      <c r="GFB251" s="395"/>
      <c r="GFC251" s="395"/>
      <c r="GFD251" s="395"/>
      <c r="GFE251" s="395"/>
      <c r="GFF251" s="395"/>
      <c r="GFG251" s="374"/>
      <c r="GFH251" s="373"/>
      <c r="GFI251" s="373"/>
      <c r="GFJ251" s="373"/>
      <c r="GFK251" s="320"/>
      <c r="GFL251" s="374"/>
      <c r="GFM251" s="374"/>
      <c r="GFN251" s="374"/>
      <c r="GFO251" s="395"/>
      <c r="GFP251" s="395"/>
      <c r="GFQ251" s="395"/>
      <c r="GFR251" s="395"/>
      <c r="GFS251" s="395"/>
      <c r="GFT251" s="395"/>
      <c r="GFU251" s="395"/>
      <c r="GFV251" s="395"/>
      <c r="GFW251" s="374"/>
      <c r="GFX251" s="373"/>
      <c r="GFY251" s="373"/>
      <c r="GFZ251" s="373"/>
      <c r="GGA251" s="320"/>
      <c r="GGB251" s="374"/>
      <c r="GGC251" s="374"/>
      <c r="GGD251" s="374"/>
      <c r="GGE251" s="395"/>
      <c r="GGF251" s="395"/>
      <c r="GGG251" s="395"/>
      <c r="GGH251" s="395"/>
      <c r="GGI251" s="395"/>
      <c r="GGJ251" s="395"/>
      <c r="GGK251" s="395"/>
      <c r="GGL251" s="395"/>
      <c r="GGM251" s="374"/>
      <c r="GGN251" s="373"/>
      <c r="GGO251" s="373"/>
      <c r="GGP251" s="373"/>
      <c r="GGQ251" s="320"/>
      <c r="GGR251" s="374"/>
      <c r="GGS251" s="374"/>
      <c r="GGT251" s="374"/>
      <c r="GGU251" s="395"/>
      <c r="GGV251" s="395"/>
      <c r="GGW251" s="395"/>
      <c r="GGX251" s="395"/>
      <c r="GGY251" s="395"/>
      <c r="GGZ251" s="395"/>
      <c r="GHA251" s="395"/>
      <c r="GHB251" s="395"/>
      <c r="GHC251" s="374"/>
      <c r="GHD251" s="373"/>
      <c r="GHE251" s="373"/>
      <c r="GHF251" s="373"/>
      <c r="GHG251" s="320"/>
      <c r="GHH251" s="374"/>
      <c r="GHI251" s="374"/>
      <c r="GHJ251" s="374"/>
      <c r="GHK251" s="395"/>
      <c r="GHL251" s="395"/>
      <c r="GHM251" s="395"/>
      <c r="GHN251" s="395"/>
      <c r="GHO251" s="395"/>
      <c r="GHP251" s="395"/>
      <c r="GHQ251" s="395"/>
      <c r="GHR251" s="395"/>
      <c r="GHS251" s="374"/>
      <c r="GHT251" s="373"/>
      <c r="GHU251" s="373"/>
      <c r="GHV251" s="373"/>
      <c r="GHW251" s="320"/>
      <c r="GHX251" s="374"/>
      <c r="GHY251" s="374"/>
      <c r="GHZ251" s="374"/>
      <c r="GIA251" s="395"/>
      <c r="GIB251" s="395"/>
      <c r="GIC251" s="395"/>
      <c r="GID251" s="395"/>
      <c r="GIE251" s="395"/>
      <c r="GIF251" s="395"/>
      <c r="GIG251" s="395"/>
      <c r="GIH251" s="395"/>
      <c r="GII251" s="374"/>
      <c r="GIJ251" s="373"/>
      <c r="GIK251" s="373"/>
      <c r="GIL251" s="373"/>
      <c r="GIM251" s="320"/>
      <c r="GIN251" s="374"/>
      <c r="GIO251" s="374"/>
      <c r="GIP251" s="374"/>
      <c r="GIQ251" s="395"/>
      <c r="GIR251" s="395"/>
      <c r="GIS251" s="395"/>
      <c r="GIT251" s="395"/>
      <c r="GIU251" s="395"/>
      <c r="GIV251" s="395"/>
      <c r="GIW251" s="395"/>
      <c r="GIX251" s="395"/>
      <c r="GIY251" s="374"/>
      <c r="GIZ251" s="373"/>
      <c r="GJA251" s="373"/>
      <c r="GJB251" s="373"/>
      <c r="GJC251" s="320"/>
      <c r="GJD251" s="374"/>
      <c r="GJE251" s="374"/>
      <c r="GJF251" s="374"/>
      <c r="GJG251" s="395"/>
      <c r="GJH251" s="395"/>
      <c r="GJI251" s="395"/>
      <c r="GJJ251" s="395"/>
      <c r="GJK251" s="395"/>
      <c r="GJL251" s="395"/>
      <c r="GJM251" s="395"/>
      <c r="GJN251" s="395"/>
      <c r="GJO251" s="374"/>
      <c r="GJP251" s="373"/>
      <c r="GJQ251" s="373"/>
      <c r="GJR251" s="373"/>
      <c r="GJS251" s="320"/>
      <c r="GJT251" s="374"/>
      <c r="GJU251" s="374"/>
      <c r="GJV251" s="374"/>
      <c r="GJW251" s="395"/>
      <c r="GJX251" s="395"/>
      <c r="GJY251" s="395"/>
      <c r="GJZ251" s="395"/>
      <c r="GKA251" s="395"/>
      <c r="GKB251" s="395"/>
      <c r="GKC251" s="395"/>
      <c r="GKD251" s="395"/>
      <c r="GKE251" s="374"/>
      <c r="GKF251" s="373"/>
      <c r="GKG251" s="373"/>
      <c r="GKH251" s="373"/>
      <c r="GKI251" s="320"/>
      <c r="GKJ251" s="374"/>
      <c r="GKK251" s="374"/>
      <c r="GKL251" s="374"/>
      <c r="GKM251" s="395"/>
      <c r="GKN251" s="395"/>
      <c r="GKO251" s="395"/>
      <c r="GKP251" s="395"/>
      <c r="GKQ251" s="395"/>
      <c r="GKR251" s="395"/>
      <c r="GKS251" s="395"/>
      <c r="GKT251" s="395"/>
      <c r="GKU251" s="374"/>
      <c r="GKV251" s="373"/>
      <c r="GKW251" s="373"/>
      <c r="GKX251" s="373"/>
      <c r="GKY251" s="320"/>
      <c r="GKZ251" s="374"/>
      <c r="GLA251" s="374"/>
      <c r="GLB251" s="374"/>
      <c r="GLC251" s="395"/>
      <c r="GLD251" s="395"/>
      <c r="GLE251" s="395"/>
      <c r="GLF251" s="395"/>
      <c r="GLG251" s="395"/>
      <c r="GLH251" s="395"/>
      <c r="GLI251" s="395"/>
      <c r="GLJ251" s="395"/>
      <c r="GLK251" s="374"/>
      <c r="GLL251" s="373"/>
      <c r="GLM251" s="373"/>
      <c r="GLN251" s="373"/>
      <c r="GLO251" s="320"/>
      <c r="GLP251" s="374"/>
      <c r="GLQ251" s="374"/>
      <c r="GLR251" s="374"/>
      <c r="GLS251" s="395"/>
      <c r="GLT251" s="395"/>
      <c r="GLU251" s="395"/>
      <c r="GLV251" s="395"/>
      <c r="GLW251" s="395"/>
      <c r="GLX251" s="395"/>
      <c r="GLY251" s="395"/>
      <c r="GLZ251" s="395"/>
      <c r="GMA251" s="374"/>
      <c r="GMB251" s="373"/>
      <c r="GMC251" s="373"/>
      <c r="GMD251" s="373"/>
      <c r="GME251" s="320"/>
      <c r="GMF251" s="374"/>
      <c r="GMG251" s="374"/>
      <c r="GMH251" s="374"/>
      <c r="GMI251" s="395"/>
      <c r="GMJ251" s="395"/>
      <c r="GMK251" s="395"/>
      <c r="GML251" s="395"/>
      <c r="GMM251" s="395"/>
      <c r="GMN251" s="395"/>
      <c r="GMO251" s="395"/>
      <c r="GMP251" s="395"/>
      <c r="GMQ251" s="374"/>
      <c r="GMR251" s="373"/>
      <c r="GMS251" s="373"/>
      <c r="GMT251" s="373"/>
      <c r="GMU251" s="320"/>
      <c r="GMV251" s="374"/>
      <c r="GMW251" s="374"/>
      <c r="GMX251" s="374"/>
      <c r="GMY251" s="395"/>
      <c r="GMZ251" s="395"/>
      <c r="GNA251" s="395"/>
      <c r="GNB251" s="395"/>
      <c r="GNC251" s="395"/>
      <c r="GND251" s="395"/>
      <c r="GNE251" s="395"/>
      <c r="GNF251" s="395"/>
      <c r="GNG251" s="374"/>
      <c r="GNH251" s="373"/>
      <c r="GNI251" s="373"/>
      <c r="GNJ251" s="373"/>
      <c r="GNK251" s="320"/>
      <c r="GNL251" s="374"/>
      <c r="GNM251" s="374"/>
      <c r="GNN251" s="374"/>
      <c r="GNO251" s="395"/>
      <c r="GNP251" s="395"/>
      <c r="GNQ251" s="395"/>
      <c r="GNR251" s="395"/>
      <c r="GNS251" s="395"/>
      <c r="GNT251" s="395"/>
      <c r="GNU251" s="395"/>
      <c r="GNV251" s="395"/>
      <c r="GNW251" s="374"/>
      <c r="GNX251" s="373"/>
      <c r="GNY251" s="373"/>
      <c r="GNZ251" s="373"/>
      <c r="GOA251" s="320"/>
      <c r="GOB251" s="374"/>
      <c r="GOC251" s="374"/>
      <c r="GOD251" s="374"/>
      <c r="GOE251" s="395"/>
      <c r="GOF251" s="395"/>
      <c r="GOG251" s="395"/>
      <c r="GOH251" s="395"/>
      <c r="GOI251" s="395"/>
      <c r="GOJ251" s="395"/>
      <c r="GOK251" s="395"/>
      <c r="GOL251" s="395"/>
      <c r="GOM251" s="374"/>
      <c r="GON251" s="373"/>
      <c r="GOO251" s="373"/>
      <c r="GOP251" s="373"/>
      <c r="GOQ251" s="320"/>
      <c r="GOR251" s="374"/>
      <c r="GOS251" s="374"/>
      <c r="GOT251" s="374"/>
      <c r="GOU251" s="395"/>
      <c r="GOV251" s="395"/>
      <c r="GOW251" s="395"/>
      <c r="GOX251" s="395"/>
      <c r="GOY251" s="395"/>
      <c r="GOZ251" s="395"/>
      <c r="GPA251" s="395"/>
      <c r="GPB251" s="395"/>
      <c r="GPC251" s="374"/>
      <c r="GPD251" s="373"/>
      <c r="GPE251" s="373"/>
      <c r="GPF251" s="373"/>
      <c r="GPG251" s="320"/>
      <c r="GPH251" s="374"/>
      <c r="GPI251" s="374"/>
      <c r="GPJ251" s="374"/>
      <c r="GPK251" s="395"/>
      <c r="GPL251" s="395"/>
      <c r="GPM251" s="395"/>
      <c r="GPN251" s="395"/>
      <c r="GPO251" s="395"/>
      <c r="GPP251" s="395"/>
      <c r="GPQ251" s="395"/>
      <c r="GPR251" s="395"/>
      <c r="GPS251" s="374"/>
      <c r="GPT251" s="373"/>
      <c r="GPU251" s="373"/>
      <c r="GPV251" s="373"/>
      <c r="GPW251" s="320"/>
      <c r="GPX251" s="374"/>
      <c r="GPY251" s="374"/>
      <c r="GPZ251" s="374"/>
      <c r="GQA251" s="395"/>
      <c r="GQB251" s="395"/>
      <c r="GQC251" s="395"/>
      <c r="GQD251" s="395"/>
      <c r="GQE251" s="395"/>
      <c r="GQF251" s="395"/>
      <c r="GQG251" s="395"/>
      <c r="GQH251" s="395"/>
      <c r="GQI251" s="374"/>
      <c r="GQJ251" s="373"/>
      <c r="GQK251" s="373"/>
      <c r="GQL251" s="373"/>
      <c r="GQM251" s="320"/>
      <c r="GQN251" s="374"/>
      <c r="GQO251" s="374"/>
      <c r="GQP251" s="374"/>
      <c r="GQQ251" s="395"/>
      <c r="GQR251" s="395"/>
      <c r="GQS251" s="395"/>
      <c r="GQT251" s="395"/>
      <c r="GQU251" s="395"/>
      <c r="GQV251" s="395"/>
      <c r="GQW251" s="395"/>
      <c r="GQX251" s="395"/>
      <c r="GQY251" s="374"/>
      <c r="GQZ251" s="373"/>
      <c r="GRA251" s="373"/>
      <c r="GRB251" s="373"/>
      <c r="GRC251" s="320"/>
      <c r="GRD251" s="374"/>
      <c r="GRE251" s="374"/>
      <c r="GRF251" s="374"/>
      <c r="GRG251" s="395"/>
      <c r="GRH251" s="395"/>
      <c r="GRI251" s="395"/>
      <c r="GRJ251" s="395"/>
      <c r="GRK251" s="395"/>
      <c r="GRL251" s="395"/>
      <c r="GRM251" s="395"/>
      <c r="GRN251" s="395"/>
      <c r="GRO251" s="374"/>
      <c r="GRP251" s="373"/>
      <c r="GRQ251" s="373"/>
      <c r="GRR251" s="373"/>
      <c r="GRS251" s="320"/>
      <c r="GRT251" s="374"/>
      <c r="GRU251" s="374"/>
      <c r="GRV251" s="374"/>
      <c r="GRW251" s="395"/>
      <c r="GRX251" s="395"/>
      <c r="GRY251" s="395"/>
      <c r="GRZ251" s="395"/>
      <c r="GSA251" s="395"/>
      <c r="GSB251" s="395"/>
      <c r="GSC251" s="395"/>
      <c r="GSD251" s="395"/>
      <c r="GSE251" s="374"/>
      <c r="GSF251" s="373"/>
      <c r="GSG251" s="373"/>
      <c r="GSH251" s="373"/>
      <c r="GSI251" s="320"/>
      <c r="GSJ251" s="374"/>
      <c r="GSK251" s="374"/>
      <c r="GSL251" s="374"/>
      <c r="GSM251" s="395"/>
      <c r="GSN251" s="395"/>
      <c r="GSO251" s="395"/>
      <c r="GSP251" s="395"/>
      <c r="GSQ251" s="395"/>
      <c r="GSR251" s="395"/>
      <c r="GSS251" s="395"/>
      <c r="GST251" s="395"/>
      <c r="GSU251" s="374"/>
      <c r="GSV251" s="373"/>
      <c r="GSW251" s="373"/>
      <c r="GSX251" s="373"/>
      <c r="GSY251" s="320"/>
      <c r="GSZ251" s="374"/>
      <c r="GTA251" s="374"/>
      <c r="GTB251" s="374"/>
      <c r="GTC251" s="395"/>
      <c r="GTD251" s="395"/>
      <c r="GTE251" s="395"/>
      <c r="GTF251" s="395"/>
      <c r="GTG251" s="395"/>
      <c r="GTH251" s="395"/>
      <c r="GTI251" s="395"/>
      <c r="GTJ251" s="395"/>
      <c r="GTK251" s="374"/>
      <c r="GTL251" s="373"/>
      <c r="GTM251" s="373"/>
      <c r="GTN251" s="373"/>
      <c r="GTO251" s="320"/>
      <c r="GTP251" s="374"/>
      <c r="GTQ251" s="374"/>
      <c r="GTR251" s="374"/>
      <c r="GTS251" s="395"/>
      <c r="GTT251" s="395"/>
      <c r="GTU251" s="395"/>
      <c r="GTV251" s="395"/>
      <c r="GTW251" s="395"/>
      <c r="GTX251" s="395"/>
      <c r="GTY251" s="395"/>
      <c r="GTZ251" s="395"/>
      <c r="GUA251" s="374"/>
      <c r="GUB251" s="373"/>
      <c r="GUC251" s="373"/>
      <c r="GUD251" s="373"/>
      <c r="GUE251" s="320"/>
      <c r="GUF251" s="374"/>
      <c r="GUG251" s="374"/>
      <c r="GUH251" s="374"/>
      <c r="GUI251" s="395"/>
      <c r="GUJ251" s="395"/>
      <c r="GUK251" s="395"/>
      <c r="GUL251" s="395"/>
      <c r="GUM251" s="395"/>
      <c r="GUN251" s="395"/>
      <c r="GUO251" s="395"/>
      <c r="GUP251" s="395"/>
      <c r="GUQ251" s="374"/>
      <c r="GUR251" s="373"/>
      <c r="GUS251" s="373"/>
      <c r="GUT251" s="373"/>
      <c r="GUU251" s="320"/>
      <c r="GUV251" s="374"/>
      <c r="GUW251" s="374"/>
      <c r="GUX251" s="374"/>
      <c r="GUY251" s="395"/>
      <c r="GUZ251" s="395"/>
      <c r="GVA251" s="395"/>
      <c r="GVB251" s="395"/>
      <c r="GVC251" s="395"/>
      <c r="GVD251" s="395"/>
      <c r="GVE251" s="395"/>
      <c r="GVF251" s="395"/>
      <c r="GVG251" s="374"/>
      <c r="GVH251" s="373"/>
      <c r="GVI251" s="373"/>
      <c r="GVJ251" s="373"/>
      <c r="GVK251" s="320"/>
      <c r="GVL251" s="374"/>
      <c r="GVM251" s="374"/>
      <c r="GVN251" s="374"/>
      <c r="GVO251" s="395"/>
      <c r="GVP251" s="395"/>
      <c r="GVQ251" s="395"/>
      <c r="GVR251" s="395"/>
      <c r="GVS251" s="395"/>
      <c r="GVT251" s="395"/>
      <c r="GVU251" s="395"/>
      <c r="GVV251" s="395"/>
      <c r="GVW251" s="374"/>
      <c r="GVX251" s="373"/>
      <c r="GVY251" s="373"/>
      <c r="GVZ251" s="373"/>
      <c r="GWA251" s="320"/>
      <c r="GWB251" s="374"/>
      <c r="GWC251" s="374"/>
      <c r="GWD251" s="374"/>
      <c r="GWE251" s="395"/>
      <c r="GWF251" s="395"/>
      <c r="GWG251" s="395"/>
      <c r="GWH251" s="395"/>
      <c r="GWI251" s="395"/>
      <c r="GWJ251" s="395"/>
      <c r="GWK251" s="395"/>
      <c r="GWL251" s="395"/>
      <c r="GWM251" s="374"/>
      <c r="GWN251" s="373"/>
      <c r="GWO251" s="373"/>
      <c r="GWP251" s="373"/>
      <c r="GWQ251" s="320"/>
      <c r="GWR251" s="374"/>
      <c r="GWS251" s="374"/>
      <c r="GWT251" s="374"/>
      <c r="GWU251" s="395"/>
      <c r="GWV251" s="395"/>
      <c r="GWW251" s="395"/>
      <c r="GWX251" s="395"/>
      <c r="GWY251" s="395"/>
      <c r="GWZ251" s="395"/>
      <c r="GXA251" s="395"/>
      <c r="GXB251" s="395"/>
      <c r="GXC251" s="374"/>
      <c r="GXD251" s="373"/>
      <c r="GXE251" s="373"/>
      <c r="GXF251" s="373"/>
      <c r="GXG251" s="320"/>
      <c r="GXH251" s="374"/>
      <c r="GXI251" s="374"/>
      <c r="GXJ251" s="374"/>
      <c r="GXK251" s="395"/>
      <c r="GXL251" s="395"/>
      <c r="GXM251" s="395"/>
      <c r="GXN251" s="395"/>
      <c r="GXO251" s="395"/>
      <c r="GXP251" s="395"/>
      <c r="GXQ251" s="395"/>
      <c r="GXR251" s="395"/>
      <c r="GXS251" s="374"/>
      <c r="GXT251" s="373"/>
      <c r="GXU251" s="373"/>
      <c r="GXV251" s="373"/>
      <c r="GXW251" s="320"/>
      <c r="GXX251" s="374"/>
      <c r="GXY251" s="374"/>
      <c r="GXZ251" s="374"/>
      <c r="GYA251" s="395"/>
      <c r="GYB251" s="395"/>
      <c r="GYC251" s="395"/>
      <c r="GYD251" s="395"/>
      <c r="GYE251" s="395"/>
      <c r="GYF251" s="395"/>
      <c r="GYG251" s="395"/>
      <c r="GYH251" s="395"/>
      <c r="GYI251" s="374"/>
      <c r="GYJ251" s="373"/>
      <c r="GYK251" s="373"/>
      <c r="GYL251" s="373"/>
      <c r="GYM251" s="320"/>
      <c r="GYN251" s="374"/>
      <c r="GYO251" s="374"/>
      <c r="GYP251" s="374"/>
      <c r="GYQ251" s="395"/>
      <c r="GYR251" s="395"/>
      <c r="GYS251" s="395"/>
      <c r="GYT251" s="395"/>
      <c r="GYU251" s="395"/>
      <c r="GYV251" s="395"/>
      <c r="GYW251" s="395"/>
      <c r="GYX251" s="395"/>
      <c r="GYY251" s="374"/>
      <c r="GYZ251" s="373"/>
      <c r="GZA251" s="373"/>
      <c r="GZB251" s="373"/>
      <c r="GZC251" s="320"/>
      <c r="GZD251" s="374"/>
      <c r="GZE251" s="374"/>
      <c r="GZF251" s="374"/>
      <c r="GZG251" s="395"/>
      <c r="GZH251" s="395"/>
      <c r="GZI251" s="395"/>
      <c r="GZJ251" s="395"/>
      <c r="GZK251" s="395"/>
      <c r="GZL251" s="395"/>
      <c r="GZM251" s="395"/>
      <c r="GZN251" s="395"/>
      <c r="GZO251" s="374"/>
      <c r="GZP251" s="373"/>
      <c r="GZQ251" s="373"/>
      <c r="GZR251" s="373"/>
      <c r="GZS251" s="320"/>
      <c r="GZT251" s="374"/>
      <c r="GZU251" s="374"/>
      <c r="GZV251" s="374"/>
      <c r="GZW251" s="395"/>
      <c r="GZX251" s="395"/>
      <c r="GZY251" s="395"/>
      <c r="GZZ251" s="395"/>
      <c r="HAA251" s="395"/>
      <c r="HAB251" s="395"/>
      <c r="HAC251" s="395"/>
      <c r="HAD251" s="395"/>
      <c r="HAE251" s="374"/>
      <c r="HAF251" s="373"/>
      <c r="HAG251" s="373"/>
      <c r="HAH251" s="373"/>
      <c r="HAI251" s="320"/>
      <c r="HAJ251" s="374"/>
      <c r="HAK251" s="374"/>
      <c r="HAL251" s="374"/>
      <c r="HAM251" s="395"/>
      <c r="HAN251" s="395"/>
      <c r="HAO251" s="395"/>
      <c r="HAP251" s="395"/>
      <c r="HAQ251" s="395"/>
      <c r="HAR251" s="395"/>
      <c r="HAS251" s="395"/>
      <c r="HAT251" s="395"/>
      <c r="HAU251" s="374"/>
      <c r="HAV251" s="373"/>
      <c r="HAW251" s="373"/>
      <c r="HAX251" s="373"/>
      <c r="HAY251" s="320"/>
      <c r="HAZ251" s="374"/>
      <c r="HBA251" s="374"/>
      <c r="HBB251" s="374"/>
      <c r="HBC251" s="395"/>
      <c r="HBD251" s="395"/>
      <c r="HBE251" s="395"/>
      <c r="HBF251" s="395"/>
      <c r="HBG251" s="395"/>
      <c r="HBH251" s="395"/>
      <c r="HBI251" s="395"/>
      <c r="HBJ251" s="395"/>
      <c r="HBK251" s="374"/>
      <c r="HBL251" s="373"/>
      <c r="HBM251" s="373"/>
      <c r="HBN251" s="373"/>
      <c r="HBO251" s="320"/>
      <c r="HBP251" s="374"/>
      <c r="HBQ251" s="374"/>
      <c r="HBR251" s="374"/>
      <c r="HBS251" s="395"/>
      <c r="HBT251" s="395"/>
      <c r="HBU251" s="395"/>
      <c r="HBV251" s="395"/>
      <c r="HBW251" s="395"/>
      <c r="HBX251" s="395"/>
      <c r="HBY251" s="395"/>
      <c r="HBZ251" s="395"/>
      <c r="HCA251" s="374"/>
      <c r="HCB251" s="373"/>
      <c r="HCC251" s="373"/>
      <c r="HCD251" s="373"/>
      <c r="HCE251" s="320"/>
      <c r="HCF251" s="374"/>
      <c r="HCG251" s="374"/>
      <c r="HCH251" s="374"/>
      <c r="HCI251" s="395"/>
      <c r="HCJ251" s="395"/>
      <c r="HCK251" s="395"/>
      <c r="HCL251" s="395"/>
      <c r="HCM251" s="395"/>
      <c r="HCN251" s="395"/>
      <c r="HCO251" s="395"/>
      <c r="HCP251" s="395"/>
      <c r="HCQ251" s="374"/>
      <c r="HCR251" s="373"/>
      <c r="HCS251" s="373"/>
      <c r="HCT251" s="373"/>
      <c r="HCU251" s="320"/>
      <c r="HCV251" s="374"/>
      <c r="HCW251" s="374"/>
      <c r="HCX251" s="374"/>
      <c r="HCY251" s="395"/>
      <c r="HCZ251" s="395"/>
      <c r="HDA251" s="395"/>
      <c r="HDB251" s="395"/>
      <c r="HDC251" s="395"/>
      <c r="HDD251" s="395"/>
      <c r="HDE251" s="395"/>
      <c r="HDF251" s="395"/>
      <c r="HDG251" s="374"/>
      <c r="HDH251" s="373"/>
      <c r="HDI251" s="373"/>
      <c r="HDJ251" s="373"/>
      <c r="HDK251" s="320"/>
      <c r="HDL251" s="374"/>
      <c r="HDM251" s="374"/>
      <c r="HDN251" s="374"/>
      <c r="HDO251" s="395"/>
      <c r="HDP251" s="395"/>
      <c r="HDQ251" s="395"/>
      <c r="HDR251" s="395"/>
      <c r="HDS251" s="395"/>
      <c r="HDT251" s="395"/>
      <c r="HDU251" s="395"/>
      <c r="HDV251" s="395"/>
      <c r="HDW251" s="374"/>
      <c r="HDX251" s="373"/>
      <c r="HDY251" s="373"/>
      <c r="HDZ251" s="373"/>
      <c r="HEA251" s="320"/>
      <c r="HEB251" s="374"/>
      <c r="HEC251" s="374"/>
      <c r="HED251" s="374"/>
      <c r="HEE251" s="395"/>
      <c r="HEF251" s="395"/>
      <c r="HEG251" s="395"/>
      <c r="HEH251" s="395"/>
      <c r="HEI251" s="395"/>
      <c r="HEJ251" s="395"/>
      <c r="HEK251" s="395"/>
      <c r="HEL251" s="395"/>
      <c r="HEM251" s="374"/>
      <c r="HEN251" s="373"/>
      <c r="HEO251" s="373"/>
      <c r="HEP251" s="373"/>
      <c r="HEQ251" s="320"/>
      <c r="HER251" s="374"/>
      <c r="HES251" s="374"/>
      <c r="HET251" s="374"/>
      <c r="HEU251" s="395"/>
      <c r="HEV251" s="395"/>
      <c r="HEW251" s="395"/>
      <c r="HEX251" s="395"/>
      <c r="HEY251" s="395"/>
      <c r="HEZ251" s="395"/>
      <c r="HFA251" s="395"/>
      <c r="HFB251" s="395"/>
      <c r="HFC251" s="374"/>
      <c r="HFD251" s="373"/>
      <c r="HFE251" s="373"/>
      <c r="HFF251" s="373"/>
      <c r="HFG251" s="320"/>
      <c r="HFH251" s="374"/>
      <c r="HFI251" s="374"/>
      <c r="HFJ251" s="374"/>
      <c r="HFK251" s="395"/>
      <c r="HFL251" s="395"/>
      <c r="HFM251" s="395"/>
      <c r="HFN251" s="395"/>
      <c r="HFO251" s="395"/>
      <c r="HFP251" s="395"/>
      <c r="HFQ251" s="395"/>
      <c r="HFR251" s="395"/>
      <c r="HFS251" s="374"/>
      <c r="HFT251" s="373"/>
      <c r="HFU251" s="373"/>
      <c r="HFV251" s="373"/>
      <c r="HFW251" s="320"/>
      <c r="HFX251" s="374"/>
      <c r="HFY251" s="374"/>
      <c r="HFZ251" s="374"/>
      <c r="HGA251" s="395"/>
      <c r="HGB251" s="395"/>
      <c r="HGC251" s="395"/>
      <c r="HGD251" s="395"/>
      <c r="HGE251" s="395"/>
      <c r="HGF251" s="395"/>
      <c r="HGG251" s="395"/>
      <c r="HGH251" s="395"/>
      <c r="HGI251" s="374"/>
      <c r="HGJ251" s="373"/>
      <c r="HGK251" s="373"/>
      <c r="HGL251" s="373"/>
      <c r="HGM251" s="320"/>
      <c r="HGN251" s="374"/>
      <c r="HGO251" s="374"/>
      <c r="HGP251" s="374"/>
      <c r="HGQ251" s="395"/>
      <c r="HGR251" s="395"/>
      <c r="HGS251" s="395"/>
      <c r="HGT251" s="395"/>
      <c r="HGU251" s="395"/>
      <c r="HGV251" s="395"/>
      <c r="HGW251" s="395"/>
      <c r="HGX251" s="395"/>
      <c r="HGY251" s="374"/>
      <c r="HGZ251" s="373"/>
      <c r="HHA251" s="373"/>
      <c r="HHB251" s="373"/>
      <c r="HHC251" s="320"/>
      <c r="HHD251" s="374"/>
      <c r="HHE251" s="374"/>
      <c r="HHF251" s="374"/>
      <c r="HHG251" s="395"/>
      <c r="HHH251" s="395"/>
      <c r="HHI251" s="395"/>
      <c r="HHJ251" s="395"/>
      <c r="HHK251" s="395"/>
      <c r="HHL251" s="395"/>
      <c r="HHM251" s="395"/>
      <c r="HHN251" s="395"/>
      <c r="HHO251" s="374"/>
      <c r="HHP251" s="373"/>
      <c r="HHQ251" s="373"/>
      <c r="HHR251" s="373"/>
      <c r="HHS251" s="320"/>
      <c r="HHT251" s="374"/>
      <c r="HHU251" s="374"/>
      <c r="HHV251" s="374"/>
      <c r="HHW251" s="395"/>
      <c r="HHX251" s="395"/>
      <c r="HHY251" s="395"/>
      <c r="HHZ251" s="395"/>
      <c r="HIA251" s="395"/>
      <c r="HIB251" s="395"/>
      <c r="HIC251" s="395"/>
      <c r="HID251" s="395"/>
      <c r="HIE251" s="374"/>
      <c r="HIF251" s="373"/>
      <c r="HIG251" s="373"/>
      <c r="HIH251" s="373"/>
      <c r="HII251" s="320"/>
      <c r="HIJ251" s="374"/>
      <c r="HIK251" s="374"/>
      <c r="HIL251" s="374"/>
      <c r="HIM251" s="395"/>
      <c r="HIN251" s="395"/>
      <c r="HIO251" s="395"/>
      <c r="HIP251" s="395"/>
      <c r="HIQ251" s="395"/>
      <c r="HIR251" s="395"/>
      <c r="HIS251" s="395"/>
      <c r="HIT251" s="395"/>
      <c r="HIU251" s="374"/>
      <c r="HIV251" s="373"/>
      <c r="HIW251" s="373"/>
      <c r="HIX251" s="373"/>
      <c r="HIY251" s="320"/>
      <c r="HIZ251" s="374"/>
      <c r="HJA251" s="374"/>
      <c r="HJB251" s="374"/>
      <c r="HJC251" s="395"/>
      <c r="HJD251" s="395"/>
      <c r="HJE251" s="395"/>
      <c r="HJF251" s="395"/>
      <c r="HJG251" s="395"/>
      <c r="HJH251" s="395"/>
      <c r="HJI251" s="395"/>
      <c r="HJJ251" s="395"/>
      <c r="HJK251" s="374"/>
      <c r="HJL251" s="373"/>
      <c r="HJM251" s="373"/>
      <c r="HJN251" s="373"/>
      <c r="HJO251" s="320"/>
      <c r="HJP251" s="374"/>
      <c r="HJQ251" s="374"/>
      <c r="HJR251" s="374"/>
      <c r="HJS251" s="395"/>
      <c r="HJT251" s="395"/>
      <c r="HJU251" s="395"/>
      <c r="HJV251" s="395"/>
      <c r="HJW251" s="395"/>
      <c r="HJX251" s="395"/>
      <c r="HJY251" s="395"/>
      <c r="HJZ251" s="395"/>
      <c r="HKA251" s="374"/>
      <c r="HKB251" s="373"/>
      <c r="HKC251" s="373"/>
      <c r="HKD251" s="373"/>
      <c r="HKE251" s="320"/>
      <c r="HKF251" s="374"/>
      <c r="HKG251" s="374"/>
      <c r="HKH251" s="374"/>
      <c r="HKI251" s="395"/>
      <c r="HKJ251" s="395"/>
      <c r="HKK251" s="395"/>
      <c r="HKL251" s="395"/>
      <c r="HKM251" s="395"/>
      <c r="HKN251" s="395"/>
      <c r="HKO251" s="395"/>
      <c r="HKP251" s="395"/>
      <c r="HKQ251" s="374"/>
      <c r="HKR251" s="373"/>
      <c r="HKS251" s="373"/>
      <c r="HKT251" s="373"/>
      <c r="HKU251" s="320"/>
      <c r="HKV251" s="374"/>
      <c r="HKW251" s="374"/>
      <c r="HKX251" s="374"/>
      <c r="HKY251" s="395"/>
      <c r="HKZ251" s="395"/>
      <c r="HLA251" s="395"/>
      <c r="HLB251" s="395"/>
      <c r="HLC251" s="395"/>
      <c r="HLD251" s="395"/>
      <c r="HLE251" s="395"/>
      <c r="HLF251" s="395"/>
      <c r="HLG251" s="374"/>
      <c r="HLH251" s="373"/>
      <c r="HLI251" s="373"/>
      <c r="HLJ251" s="373"/>
      <c r="HLK251" s="320"/>
      <c r="HLL251" s="374"/>
      <c r="HLM251" s="374"/>
      <c r="HLN251" s="374"/>
      <c r="HLO251" s="395"/>
      <c r="HLP251" s="395"/>
      <c r="HLQ251" s="395"/>
      <c r="HLR251" s="395"/>
      <c r="HLS251" s="395"/>
      <c r="HLT251" s="395"/>
      <c r="HLU251" s="395"/>
      <c r="HLV251" s="395"/>
      <c r="HLW251" s="374"/>
      <c r="HLX251" s="373"/>
      <c r="HLY251" s="373"/>
      <c r="HLZ251" s="373"/>
      <c r="HMA251" s="320"/>
      <c r="HMB251" s="374"/>
      <c r="HMC251" s="374"/>
      <c r="HMD251" s="374"/>
      <c r="HME251" s="395"/>
      <c r="HMF251" s="395"/>
      <c r="HMG251" s="395"/>
      <c r="HMH251" s="395"/>
      <c r="HMI251" s="395"/>
      <c r="HMJ251" s="395"/>
      <c r="HMK251" s="395"/>
      <c r="HML251" s="395"/>
      <c r="HMM251" s="374"/>
      <c r="HMN251" s="373"/>
      <c r="HMO251" s="373"/>
      <c r="HMP251" s="373"/>
      <c r="HMQ251" s="320"/>
      <c r="HMR251" s="374"/>
      <c r="HMS251" s="374"/>
      <c r="HMT251" s="374"/>
      <c r="HMU251" s="395"/>
      <c r="HMV251" s="395"/>
      <c r="HMW251" s="395"/>
      <c r="HMX251" s="395"/>
      <c r="HMY251" s="395"/>
      <c r="HMZ251" s="395"/>
      <c r="HNA251" s="395"/>
      <c r="HNB251" s="395"/>
      <c r="HNC251" s="374"/>
      <c r="HND251" s="373"/>
      <c r="HNE251" s="373"/>
      <c r="HNF251" s="373"/>
      <c r="HNG251" s="320"/>
      <c r="HNH251" s="374"/>
      <c r="HNI251" s="374"/>
      <c r="HNJ251" s="374"/>
      <c r="HNK251" s="395"/>
      <c r="HNL251" s="395"/>
      <c r="HNM251" s="395"/>
      <c r="HNN251" s="395"/>
      <c r="HNO251" s="395"/>
      <c r="HNP251" s="395"/>
      <c r="HNQ251" s="395"/>
      <c r="HNR251" s="395"/>
      <c r="HNS251" s="374"/>
      <c r="HNT251" s="373"/>
      <c r="HNU251" s="373"/>
      <c r="HNV251" s="373"/>
      <c r="HNW251" s="320"/>
      <c r="HNX251" s="374"/>
      <c r="HNY251" s="374"/>
      <c r="HNZ251" s="374"/>
      <c r="HOA251" s="395"/>
      <c r="HOB251" s="395"/>
      <c r="HOC251" s="395"/>
      <c r="HOD251" s="395"/>
      <c r="HOE251" s="395"/>
      <c r="HOF251" s="395"/>
      <c r="HOG251" s="395"/>
      <c r="HOH251" s="395"/>
      <c r="HOI251" s="374"/>
      <c r="HOJ251" s="373"/>
      <c r="HOK251" s="373"/>
      <c r="HOL251" s="373"/>
      <c r="HOM251" s="320"/>
      <c r="HON251" s="374"/>
      <c r="HOO251" s="374"/>
      <c r="HOP251" s="374"/>
      <c r="HOQ251" s="395"/>
      <c r="HOR251" s="395"/>
      <c r="HOS251" s="395"/>
      <c r="HOT251" s="395"/>
      <c r="HOU251" s="395"/>
      <c r="HOV251" s="395"/>
      <c r="HOW251" s="395"/>
      <c r="HOX251" s="395"/>
      <c r="HOY251" s="374"/>
      <c r="HOZ251" s="373"/>
      <c r="HPA251" s="373"/>
      <c r="HPB251" s="373"/>
      <c r="HPC251" s="320"/>
      <c r="HPD251" s="374"/>
      <c r="HPE251" s="374"/>
      <c r="HPF251" s="374"/>
      <c r="HPG251" s="395"/>
      <c r="HPH251" s="395"/>
      <c r="HPI251" s="395"/>
      <c r="HPJ251" s="395"/>
      <c r="HPK251" s="395"/>
      <c r="HPL251" s="395"/>
      <c r="HPM251" s="395"/>
      <c r="HPN251" s="395"/>
      <c r="HPO251" s="374"/>
      <c r="HPP251" s="373"/>
      <c r="HPQ251" s="373"/>
      <c r="HPR251" s="373"/>
      <c r="HPS251" s="320"/>
      <c r="HPT251" s="374"/>
      <c r="HPU251" s="374"/>
      <c r="HPV251" s="374"/>
      <c r="HPW251" s="395"/>
      <c r="HPX251" s="395"/>
      <c r="HPY251" s="395"/>
      <c r="HPZ251" s="395"/>
      <c r="HQA251" s="395"/>
      <c r="HQB251" s="395"/>
      <c r="HQC251" s="395"/>
      <c r="HQD251" s="395"/>
      <c r="HQE251" s="374"/>
      <c r="HQF251" s="373"/>
      <c r="HQG251" s="373"/>
      <c r="HQH251" s="373"/>
      <c r="HQI251" s="320"/>
      <c r="HQJ251" s="374"/>
      <c r="HQK251" s="374"/>
      <c r="HQL251" s="374"/>
      <c r="HQM251" s="395"/>
      <c r="HQN251" s="395"/>
      <c r="HQO251" s="395"/>
      <c r="HQP251" s="395"/>
      <c r="HQQ251" s="395"/>
      <c r="HQR251" s="395"/>
      <c r="HQS251" s="395"/>
      <c r="HQT251" s="395"/>
      <c r="HQU251" s="374"/>
      <c r="HQV251" s="373"/>
      <c r="HQW251" s="373"/>
      <c r="HQX251" s="373"/>
      <c r="HQY251" s="320"/>
      <c r="HQZ251" s="374"/>
      <c r="HRA251" s="374"/>
      <c r="HRB251" s="374"/>
      <c r="HRC251" s="395"/>
      <c r="HRD251" s="395"/>
      <c r="HRE251" s="395"/>
      <c r="HRF251" s="395"/>
      <c r="HRG251" s="395"/>
      <c r="HRH251" s="395"/>
      <c r="HRI251" s="395"/>
      <c r="HRJ251" s="395"/>
      <c r="HRK251" s="374"/>
      <c r="HRL251" s="373"/>
      <c r="HRM251" s="373"/>
      <c r="HRN251" s="373"/>
      <c r="HRO251" s="320"/>
      <c r="HRP251" s="374"/>
      <c r="HRQ251" s="374"/>
      <c r="HRR251" s="374"/>
      <c r="HRS251" s="395"/>
      <c r="HRT251" s="395"/>
      <c r="HRU251" s="395"/>
      <c r="HRV251" s="395"/>
      <c r="HRW251" s="395"/>
      <c r="HRX251" s="395"/>
      <c r="HRY251" s="395"/>
      <c r="HRZ251" s="395"/>
      <c r="HSA251" s="374"/>
      <c r="HSB251" s="373"/>
      <c r="HSC251" s="373"/>
      <c r="HSD251" s="373"/>
      <c r="HSE251" s="320"/>
      <c r="HSF251" s="374"/>
      <c r="HSG251" s="374"/>
      <c r="HSH251" s="374"/>
      <c r="HSI251" s="395"/>
      <c r="HSJ251" s="395"/>
      <c r="HSK251" s="395"/>
      <c r="HSL251" s="395"/>
      <c r="HSM251" s="395"/>
      <c r="HSN251" s="395"/>
      <c r="HSO251" s="395"/>
      <c r="HSP251" s="395"/>
      <c r="HSQ251" s="374"/>
      <c r="HSR251" s="373"/>
      <c r="HSS251" s="373"/>
      <c r="HST251" s="373"/>
      <c r="HSU251" s="320"/>
      <c r="HSV251" s="374"/>
      <c r="HSW251" s="374"/>
      <c r="HSX251" s="374"/>
      <c r="HSY251" s="395"/>
      <c r="HSZ251" s="395"/>
      <c r="HTA251" s="395"/>
      <c r="HTB251" s="395"/>
      <c r="HTC251" s="395"/>
      <c r="HTD251" s="395"/>
      <c r="HTE251" s="395"/>
      <c r="HTF251" s="395"/>
      <c r="HTG251" s="374"/>
      <c r="HTH251" s="373"/>
      <c r="HTI251" s="373"/>
      <c r="HTJ251" s="373"/>
      <c r="HTK251" s="320"/>
      <c r="HTL251" s="374"/>
      <c r="HTM251" s="374"/>
      <c r="HTN251" s="374"/>
      <c r="HTO251" s="395"/>
      <c r="HTP251" s="395"/>
      <c r="HTQ251" s="395"/>
      <c r="HTR251" s="395"/>
      <c r="HTS251" s="395"/>
      <c r="HTT251" s="395"/>
      <c r="HTU251" s="395"/>
      <c r="HTV251" s="395"/>
      <c r="HTW251" s="374"/>
      <c r="HTX251" s="373"/>
      <c r="HTY251" s="373"/>
      <c r="HTZ251" s="373"/>
      <c r="HUA251" s="320"/>
      <c r="HUB251" s="374"/>
      <c r="HUC251" s="374"/>
      <c r="HUD251" s="374"/>
      <c r="HUE251" s="395"/>
      <c r="HUF251" s="395"/>
      <c r="HUG251" s="395"/>
      <c r="HUH251" s="395"/>
      <c r="HUI251" s="395"/>
      <c r="HUJ251" s="395"/>
      <c r="HUK251" s="395"/>
      <c r="HUL251" s="395"/>
      <c r="HUM251" s="374"/>
      <c r="HUN251" s="373"/>
      <c r="HUO251" s="373"/>
      <c r="HUP251" s="373"/>
      <c r="HUQ251" s="320"/>
      <c r="HUR251" s="374"/>
      <c r="HUS251" s="374"/>
      <c r="HUT251" s="374"/>
      <c r="HUU251" s="395"/>
      <c r="HUV251" s="395"/>
      <c r="HUW251" s="395"/>
      <c r="HUX251" s="395"/>
      <c r="HUY251" s="395"/>
      <c r="HUZ251" s="395"/>
      <c r="HVA251" s="395"/>
      <c r="HVB251" s="395"/>
      <c r="HVC251" s="374"/>
      <c r="HVD251" s="373"/>
      <c r="HVE251" s="373"/>
      <c r="HVF251" s="373"/>
      <c r="HVG251" s="320"/>
      <c r="HVH251" s="374"/>
      <c r="HVI251" s="374"/>
      <c r="HVJ251" s="374"/>
      <c r="HVK251" s="395"/>
      <c r="HVL251" s="395"/>
      <c r="HVM251" s="395"/>
      <c r="HVN251" s="395"/>
      <c r="HVO251" s="395"/>
      <c r="HVP251" s="395"/>
      <c r="HVQ251" s="395"/>
      <c r="HVR251" s="395"/>
      <c r="HVS251" s="374"/>
      <c r="HVT251" s="373"/>
      <c r="HVU251" s="373"/>
      <c r="HVV251" s="373"/>
      <c r="HVW251" s="320"/>
      <c r="HVX251" s="374"/>
      <c r="HVY251" s="374"/>
      <c r="HVZ251" s="374"/>
      <c r="HWA251" s="395"/>
      <c r="HWB251" s="395"/>
      <c r="HWC251" s="395"/>
      <c r="HWD251" s="395"/>
      <c r="HWE251" s="395"/>
      <c r="HWF251" s="395"/>
      <c r="HWG251" s="395"/>
      <c r="HWH251" s="395"/>
      <c r="HWI251" s="374"/>
      <c r="HWJ251" s="373"/>
      <c r="HWK251" s="373"/>
      <c r="HWL251" s="373"/>
      <c r="HWM251" s="320"/>
      <c r="HWN251" s="374"/>
      <c r="HWO251" s="374"/>
      <c r="HWP251" s="374"/>
      <c r="HWQ251" s="395"/>
      <c r="HWR251" s="395"/>
      <c r="HWS251" s="395"/>
      <c r="HWT251" s="395"/>
      <c r="HWU251" s="395"/>
      <c r="HWV251" s="395"/>
      <c r="HWW251" s="395"/>
      <c r="HWX251" s="395"/>
      <c r="HWY251" s="374"/>
      <c r="HWZ251" s="373"/>
      <c r="HXA251" s="373"/>
      <c r="HXB251" s="373"/>
      <c r="HXC251" s="320"/>
      <c r="HXD251" s="374"/>
      <c r="HXE251" s="374"/>
      <c r="HXF251" s="374"/>
      <c r="HXG251" s="395"/>
      <c r="HXH251" s="395"/>
      <c r="HXI251" s="395"/>
      <c r="HXJ251" s="395"/>
      <c r="HXK251" s="395"/>
      <c r="HXL251" s="395"/>
      <c r="HXM251" s="395"/>
      <c r="HXN251" s="395"/>
      <c r="HXO251" s="374"/>
      <c r="HXP251" s="373"/>
      <c r="HXQ251" s="373"/>
      <c r="HXR251" s="373"/>
      <c r="HXS251" s="320"/>
      <c r="HXT251" s="374"/>
      <c r="HXU251" s="374"/>
      <c r="HXV251" s="374"/>
      <c r="HXW251" s="395"/>
      <c r="HXX251" s="395"/>
      <c r="HXY251" s="395"/>
      <c r="HXZ251" s="395"/>
      <c r="HYA251" s="395"/>
      <c r="HYB251" s="395"/>
      <c r="HYC251" s="395"/>
      <c r="HYD251" s="395"/>
      <c r="HYE251" s="374"/>
      <c r="HYF251" s="373"/>
      <c r="HYG251" s="373"/>
      <c r="HYH251" s="373"/>
      <c r="HYI251" s="320"/>
      <c r="HYJ251" s="374"/>
      <c r="HYK251" s="374"/>
      <c r="HYL251" s="374"/>
      <c r="HYM251" s="395"/>
      <c r="HYN251" s="395"/>
      <c r="HYO251" s="395"/>
      <c r="HYP251" s="395"/>
      <c r="HYQ251" s="395"/>
      <c r="HYR251" s="395"/>
      <c r="HYS251" s="395"/>
      <c r="HYT251" s="395"/>
      <c r="HYU251" s="374"/>
      <c r="HYV251" s="373"/>
      <c r="HYW251" s="373"/>
      <c r="HYX251" s="373"/>
      <c r="HYY251" s="320"/>
      <c r="HYZ251" s="374"/>
      <c r="HZA251" s="374"/>
      <c r="HZB251" s="374"/>
      <c r="HZC251" s="395"/>
      <c r="HZD251" s="395"/>
      <c r="HZE251" s="395"/>
      <c r="HZF251" s="395"/>
      <c r="HZG251" s="395"/>
      <c r="HZH251" s="395"/>
      <c r="HZI251" s="395"/>
      <c r="HZJ251" s="395"/>
      <c r="HZK251" s="374"/>
      <c r="HZL251" s="373"/>
      <c r="HZM251" s="373"/>
      <c r="HZN251" s="373"/>
      <c r="HZO251" s="320"/>
      <c r="HZP251" s="374"/>
      <c r="HZQ251" s="374"/>
      <c r="HZR251" s="374"/>
      <c r="HZS251" s="395"/>
      <c r="HZT251" s="395"/>
      <c r="HZU251" s="395"/>
      <c r="HZV251" s="395"/>
      <c r="HZW251" s="395"/>
      <c r="HZX251" s="395"/>
      <c r="HZY251" s="395"/>
      <c r="HZZ251" s="395"/>
      <c r="IAA251" s="374"/>
      <c r="IAB251" s="373"/>
      <c r="IAC251" s="373"/>
      <c r="IAD251" s="373"/>
      <c r="IAE251" s="320"/>
      <c r="IAF251" s="374"/>
      <c r="IAG251" s="374"/>
      <c r="IAH251" s="374"/>
      <c r="IAI251" s="395"/>
      <c r="IAJ251" s="395"/>
      <c r="IAK251" s="395"/>
      <c r="IAL251" s="395"/>
      <c r="IAM251" s="395"/>
      <c r="IAN251" s="395"/>
      <c r="IAO251" s="395"/>
      <c r="IAP251" s="395"/>
      <c r="IAQ251" s="374"/>
      <c r="IAR251" s="373"/>
      <c r="IAS251" s="373"/>
      <c r="IAT251" s="373"/>
      <c r="IAU251" s="320"/>
      <c r="IAV251" s="374"/>
      <c r="IAW251" s="374"/>
      <c r="IAX251" s="374"/>
      <c r="IAY251" s="395"/>
      <c r="IAZ251" s="395"/>
      <c r="IBA251" s="395"/>
      <c r="IBB251" s="395"/>
      <c r="IBC251" s="395"/>
      <c r="IBD251" s="395"/>
      <c r="IBE251" s="395"/>
      <c r="IBF251" s="395"/>
      <c r="IBG251" s="374"/>
      <c r="IBH251" s="373"/>
      <c r="IBI251" s="373"/>
      <c r="IBJ251" s="373"/>
      <c r="IBK251" s="320"/>
      <c r="IBL251" s="374"/>
      <c r="IBM251" s="374"/>
      <c r="IBN251" s="374"/>
      <c r="IBO251" s="395"/>
      <c r="IBP251" s="395"/>
      <c r="IBQ251" s="395"/>
      <c r="IBR251" s="395"/>
      <c r="IBS251" s="395"/>
      <c r="IBT251" s="395"/>
      <c r="IBU251" s="395"/>
      <c r="IBV251" s="395"/>
      <c r="IBW251" s="374"/>
      <c r="IBX251" s="373"/>
      <c r="IBY251" s="373"/>
      <c r="IBZ251" s="373"/>
      <c r="ICA251" s="320"/>
      <c r="ICB251" s="374"/>
      <c r="ICC251" s="374"/>
      <c r="ICD251" s="374"/>
      <c r="ICE251" s="395"/>
      <c r="ICF251" s="395"/>
      <c r="ICG251" s="395"/>
      <c r="ICH251" s="395"/>
      <c r="ICI251" s="395"/>
      <c r="ICJ251" s="395"/>
      <c r="ICK251" s="395"/>
      <c r="ICL251" s="395"/>
      <c r="ICM251" s="374"/>
      <c r="ICN251" s="373"/>
      <c r="ICO251" s="373"/>
      <c r="ICP251" s="373"/>
      <c r="ICQ251" s="320"/>
      <c r="ICR251" s="374"/>
      <c r="ICS251" s="374"/>
      <c r="ICT251" s="374"/>
      <c r="ICU251" s="395"/>
      <c r="ICV251" s="395"/>
      <c r="ICW251" s="395"/>
      <c r="ICX251" s="395"/>
      <c r="ICY251" s="395"/>
      <c r="ICZ251" s="395"/>
      <c r="IDA251" s="395"/>
      <c r="IDB251" s="395"/>
      <c r="IDC251" s="374"/>
      <c r="IDD251" s="373"/>
      <c r="IDE251" s="373"/>
      <c r="IDF251" s="373"/>
      <c r="IDG251" s="320"/>
      <c r="IDH251" s="374"/>
      <c r="IDI251" s="374"/>
      <c r="IDJ251" s="374"/>
      <c r="IDK251" s="395"/>
      <c r="IDL251" s="395"/>
      <c r="IDM251" s="395"/>
      <c r="IDN251" s="395"/>
      <c r="IDO251" s="395"/>
      <c r="IDP251" s="395"/>
      <c r="IDQ251" s="395"/>
      <c r="IDR251" s="395"/>
      <c r="IDS251" s="374"/>
      <c r="IDT251" s="373"/>
      <c r="IDU251" s="373"/>
      <c r="IDV251" s="373"/>
      <c r="IDW251" s="320"/>
      <c r="IDX251" s="374"/>
      <c r="IDY251" s="374"/>
      <c r="IDZ251" s="374"/>
      <c r="IEA251" s="395"/>
      <c r="IEB251" s="395"/>
      <c r="IEC251" s="395"/>
      <c r="IED251" s="395"/>
      <c r="IEE251" s="395"/>
      <c r="IEF251" s="395"/>
      <c r="IEG251" s="395"/>
      <c r="IEH251" s="395"/>
      <c r="IEI251" s="374"/>
      <c r="IEJ251" s="373"/>
      <c r="IEK251" s="373"/>
      <c r="IEL251" s="373"/>
      <c r="IEM251" s="320"/>
      <c r="IEN251" s="374"/>
      <c r="IEO251" s="374"/>
      <c r="IEP251" s="374"/>
      <c r="IEQ251" s="395"/>
      <c r="IER251" s="395"/>
      <c r="IES251" s="395"/>
      <c r="IET251" s="395"/>
      <c r="IEU251" s="395"/>
      <c r="IEV251" s="395"/>
      <c r="IEW251" s="395"/>
      <c r="IEX251" s="395"/>
      <c r="IEY251" s="374"/>
      <c r="IEZ251" s="373"/>
      <c r="IFA251" s="373"/>
      <c r="IFB251" s="373"/>
      <c r="IFC251" s="320"/>
      <c r="IFD251" s="374"/>
      <c r="IFE251" s="374"/>
      <c r="IFF251" s="374"/>
      <c r="IFG251" s="395"/>
      <c r="IFH251" s="395"/>
      <c r="IFI251" s="395"/>
      <c r="IFJ251" s="395"/>
      <c r="IFK251" s="395"/>
      <c r="IFL251" s="395"/>
      <c r="IFM251" s="395"/>
      <c r="IFN251" s="395"/>
      <c r="IFO251" s="374"/>
      <c r="IFP251" s="373"/>
      <c r="IFQ251" s="373"/>
      <c r="IFR251" s="373"/>
      <c r="IFS251" s="320"/>
      <c r="IFT251" s="374"/>
      <c r="IFU251" s="374"/>
      <c r="IFV251" s="374"/>
      <c r="IFW251" s="395"/>
      <c r="IFX251" s="395"/>
      <c r="IFY251" s="395"/>
      <c r="IFZ251" s="395"/>
      <c r="IGA251" s="395"/>
      <c r="IGB251" s="395"/>
      <c r="IGC251" s="395"/>
      <c r="IGD251" s="395"/>
      <c r="IGE251" s="374"/>
      <c r="IGF251" s="373"/>
      <c r="IGG251" s="373"/>
      <c r="IGH251" s="373"/>
      <c r="IGI251" s="320"/>
      <c r="IGJ251" s="374"/>
      <c r="IGK251" s="374"/>
      <c r="IGL251" s="374"/>
      <c r="IGM251" s="395"/>
      <c r="IGN251" s="395"/>
      <c r="IGO251" s="395"/>
      <c r="IGP251" s="395"/>
      <c r="IGQ251" s="395"/>
      <c r="IGR251" s="395"/>
      <c r="IGS251" s="395"/>
      <c r="IGT251" s="395"/>
      <c r="IGU251" s="374"/>
      <c r="IGV251" s="373"/>
      <c r="IGW251" s="373"/>
      <c r="IGX251" s="373"/>
      <c r="IGY251" s="320"/>
      <c r="IGZ251" s="374"/>
      <c r="IHA251" s="374"/>
      <c r="IHB251" s="374"/>
      <c r="IHC251" s="395"/>
      <c r="IHD251" s="395"/>
      <c r="IHE251" s="395"/>
      <c r="IHF251" s="395"/>
      <c r="IHG251" s="395"/>
      <c r="IHH251" s="395"/>
      <c r="IHI251" s="395"/>
      <c r="IHJ251" s="395"/>
      <c r="IHK251" s="374"/>
      <c r="IHL251" s="373"/>
      <c r="IHM251" s="373"/>
      <c r="IHN251" s="373"/>
      <c r="IHO251" s="320"/>
      <c r="IHP251" s="374"/>
      <c r="IHQ251" s="374"/>
      <c r="IHR251" s="374"/>
      <c r="IHS251" s="395"/>
      <c r="IHT251" s="395"/>
      <c r="IHU251" s="395"/>
      <c r="IHV251" s="395"/>
      <c r="IHW251" s="395"/>
      <c r="IHX251" s="395"/>
      <c r="IHY251" s="395"/>
      <c r="IHZ251" s="395"/>
      <c r="IIA251" s="374"/>
      <c r="IIB251" s="373"/>
      <c r="IIC251" s="373"/>
      <c r="IID251" s="373"/>
      <c r="IIE251" s="320"/>
      <c r="IIF251" s="374"/>
      <c r="IIG251" s="374"/>
      <c r="IIH251" s="374"/>
      <c r="III251" s="395"/>
      <c r="IIJ251" s="395"/>
      <c r="IIK251" s="395"/>
      <c r="IIL251" s="395"/>
      <c r="IIM251" s="395"/>
      <c r="IIN251" s="395"/>
      <c r="IIO251" s="395"/>
      <c r="IIP251" s="395"/>
      <c r="IIQ251" s="374"/>
      <c r="IIR251" s="373"/>
      <c r="IIS251" s="373"/>
      <c r="IIT251" s="373"/>
      <c r="IIU251" s="320"/>
      <c r="IIV251" s="374"/>
      <c r="IIW251" s="374"/>
      <c r="IIX251" s="374"/>
      <c r="IIY251" s="395"/>
      <c r="IIZ251" s="395"/>
      <c r="IJA251" s="395"/>
      <c r="IJB251" s="395"/>
      <c r="IJC251" s="395"/>
      <c r="IJD251" s="395"/>
      <c r="IJE251" s="395"/>
      <c r="IJF251" s="395"/>
      <c r="IJG251" s="374"/>
      <c r="IJH251" s="373"/>
      <c r="IJI251" s="373"/>
      <c r="IJJ251" s="373"/>
      <c r="IJK251" s="320"/>
      <c r="IJL251" s="374"/>
      <c r="IJM251" s="374"/>
      <c r="IJN251" s="374"/>
      <c r="IJO251" s="395"/>
      <c r="IJP251" s="395"/>
      <c r="IJQ251" s="395"/>
      <c r="IJR251" s="395"/>
      <c r="IJS251" s="395"/>
      <c r="IJT251" s="395"/>
      <c r="IJU251" s="395"/>
      <c r="IJV251" s="395"/>
      <c r="IJW251" s="374"/>
      <c r="IJX251" s="373"/>
      <c r="IJY251" s="373"/>
      <c r="IJZ251" s="373"/>
      <c r="IKA251" s="320"/>
      <c r="IKB251" s="374"/>
      <c r="IKC251" s="374"/>
      <c r="IKD251" s="374"/>
      <c r="IKE251" s="395"/>
      <c r="IKF251" s="395"/>
      <c r="IKG251" s="395"/>
      <c r="IKH251" s="395"/>
      <c r="IKI251" s="395"/>
      <c r="IKJ251" s="395"/>
      <c r="IKK251" s="395"/>
      <c r="IKL251" s="395"/>
      <c r="IKM251" s="374"/>
      <c r="IKN251" s="373"/>
      <c r="IKO251" s="373"/>
      <c r="IKP251" s="373"/>
      <c r="IKQ251" s="320"/>
      <c r="IKR251" s="374"/>
      <c r="IKS251" s="374"/>
      <c r="IKT251" s="374"/>
      <c r="IKU251" s="395"/>
      <c r="IKV251" s="395"/>
      <c r="IKW251" s="395"/>
      <c r="IKX251" s="395"/>
      <c r="IKY251" s="395"/>
      <c r="IKZ251" s="395"/>
      <c r="ILA251" s="395"/>
      <c r="ILB251" s="395"/>
      <c r="ILC251" s="374"/>
      <c r="ILD251" s="373"/>
      <c r="ILE251" s="373"/>
      <c r="ILF251" s="373"/>
      <c r="ILG251" s="320"/>
      <c r="ILH251" s="374"/>
      <c r="ILI251" s="374"/>
      <c r="ILJ251" s="374"/>
      <c r="ILK251" s="395"/>
      <c r="ILL251" s="395"/>
      <c r="ILM251" s="395"/>
      <c r="ILN251" s="395"/>
      <c r="ILO251" s="395"/>
      <c r="ILP251" s="395"/>
      <c r="ILQ251" s="395"/>
      <c r="ILR251" s="395"/>
      <c r="ILS251" s="374"/>
      <c r="ILT251" s="373"/>
      <c r="ILU251" s="373"/>
      <c r="ILV251" s="373"/>
      <c r="ILW251" s="320"/>
      <c r="ILX251" s="374"/>
      <c r="ILY251" s="374"/>
      <c r="ILZ251" s="374"/>
      <c r="IMA251" s="395"/>
      <c r="IMB251" s="395"/>
      <c r="IMC251" s="395"/>
      <c r="IMD251" s="395"/>
      <c r="IME251" s="395"/>
      <c r="IMF251" s="395"/>
      <c r="IMG251" s="395"/>
      <c r="IMH251" s="395"/>
      <c r="IMI251" s="374"/>
      <c r="IMJ251" s="373"/>
      <c r="IMK251" s="373"/>
      <c r="IML251" s="373"/>
      <c r="IMM251" s="320"/>
      <c r="IMN251" s="374"/>
      <c r="IMO251" s="374"/>
      <c r="IMP251" s="374"/>
      <c r="IMQ251" s="395"/>
      <c r="IMR251" s="395"/>
      <c r="IMS251" s="395"/>
      <c r="IMT251" s="395"/>
      <c r="IMU251" s="395"/>
      <c r="IMV251" s="395"/>
      <c r="IMW251" s="395"/>
      <c r="IMX251" s="395"/>
      <c r="IMY251" s="374"/>
      <c r="IMZ251" s="373"/>
      <c r="INA251" s="373"/>
      <c r="INB251" s="373"/>
      <c r="INC251" s="320"/>
      <c r="IND251" s="374"/>
      <c r="INE251" s="374"/>
      <c r="INF251" s="374"/>
      <c r="ING251" s="395"/>
      <c r="INH251" s="395"/>
      <c r="INI251" s="395"/>
      <c r="INJ251" s="395"/>
      <c r="INK251" s="395"/>
      <c r="INL251" s="395"/>
      <c r="INM251" s="395"/>
      <c r="INN251" s="395"/>
      <c r="INO251" s="374"/>
      <c r="INP251" s="373"/>
      <c r="INQ251" s="373"/>
      <c r="INR251" s="373"/>
      <c r="INS251" s="320"/>
      <c r="INT251" s="374"/>
      <c r="INU251" s="374"/>
      <c r="INV251" s="374"/>
      <c r="INW251" s="395"/>
      <c r="INX251" s="395"/>
      <c r="INY251" s="395"/>
      <c r="INZ251" s="395"/>
      <c r="IOA251" s="395"/>
      <c r="IOB251" s="395"/>
      <c r="IOC251" s="395"/>
      <c r="IOD251" s="395"/>
      <c r="IOE251" s="374"/>
      <c r="IOF251" s="373"/>
      <c r="IOG251" s="373"/>
      <c r="IOH251" s="373"/>
      <c r="IOI251" s="320"/>
      <c r="IOJ251" s="374"/>
      <c r="IOK251" s="374"/>
      <c r="IOL251" s="374"/>
      <c r="IOM251" s="395"/>
      <c r="ION251" s="395"/>
      <c r="IOO251" s="395"/>
      <c r="IOP251" s="395"/>
      <c r="IOQ251" s="395"/>
      <c r="IOR251" s="395"/>
      <c r="IOS251" s="395"/>
      <c r="IOT251" s="395"/>
      <c r="IOU251" s="374"/>
      <c r="IOV251" s="373"/>
      <c r="IOW251" s="373"/>
      <c r="IOX251" s="373"/>
      <c r="IOY251" s="320"/>
      <c r="IOZ251" s="374"/>
      <c r="IPA251" s="374"/>
      <c r="IPB251" s="374"/>
      <c r="IPC251" s="395"/>
      <c r="IPD251" s="395"/>
      <c r="IPE251" s="395"/>
      <c r="IPF251" s="395"/>
      <c r="IPG251" s="395"/>
      <c r="IPH251" s="395"/>
      <c r="IPI251" s="395"/>
      <c r="IPJ251" s="395"/>
      <c r="IPK251" s="374"/>
      <c r="IPL251" s="373"/>
      <c r="IPM251" s="373"/>
      <c r="IPN251" s="373"/>
      <c r="IPO251" s="320"/>
      <c r="IPP251" s="374"/>
      <c r="IPQ251" s="374"/>
      <c r="IPR251" s="374"/>
      <c r="IPS251" s="395"/>
      <c r="IPT251" s="395"/>
      <c r="IPU251" s="395"/>
      <c r="IPV251" s="395"/>
      <c r="IPW251" s="395"/>
      <c r="IPX251" s="395"/>
      <c r="IPY251" s="395"/>
      <c r="IPZ251" s="395"/>
      <c r="IQA251" s="374"/>
      <c r="IQB251" s="373"/>
      <c r="IQC251" s="373"/>
      <c r="IQD251" s="373"/>
      <c r="IQE251" s="320"/>
      <c r="IQF251" s="374"/>
      <c r="IQG251" s="374"/>
      <c r="IQH251" s="374"/>
      <c r="IQI251" s="395"/>
      <c r="IQJ251" s="395"/>
      <c r="IQK251" s="395"/>
      <c r="IQL251" s="395"/>
      <c r="IQM251" s="395"/>
      <c r="IQN251" s="395"/>
      <c r="IQO251" s="395"/>
      <c r="IQP251" s="395"/>
      <c r="IQQ251" s="374"/>
      <c r="IQR251" s="373"/>
      <c r="IQS251" s="373"/>
      <c r="IQT251" s="373"/>
      <c r="IQU251" s="320"/>
      <c r="IQV251" s="374"/>
      <c r="IQW251" s="374"/>
      <c r="IQX251" s="374"/>
      <c r="IQY251" s="395"/>
      <c r="IQZ251" s="395"/>
      <c r="IRA251" s="395"/>
      <c r="IRB251" s="395"/>
      <c r="IRC251" s="395"/>
      <c r="IRD251" s="395"/>
      <c r="IRE251" s="395"/>
      <c r="IRF251" s="395"/>
      <c r="IRG251" s="374"/>
      <c r="IRH251" s="373"/>
      <c r="IRI251" s="373"/>
      <c r="IRJ251" s="373"/>
      <c r="IRK251" s="320"/>
      <c r="IRL251" s="374"/>
      <c r="IRM251" s="374"/>
      <c r="IRN251" s="374"/>
      <c r="IRO251" s="395"/>
      <c r="IRP251" s="395"/>
      <c r="IRQ251" s="395"/>
      <c r="IRR251" s="395"/>
      <c r="IRS251" s="395"/>
      <c r="IRT251" s="395"/>
      <c r="IRU251" s="395"/>
      <c r="IRV251" s="395"/>
      <c r="IRW251" s="374"/>
      <c r="IRX251" s="373"/>
      <c r="IRY251" s="373"/>
      <c r="IRZ251" s="373"/>
      <c r="ISA251" s="320"/>
      <c r="ISB251" s="374"/>
      <c r="ISC251" s="374"/>
      <c r="ISD251" s="374"/>
      <c r="ISE251" s="395"/>
      <c r="ISF251" s="395"/>
      <c r="ISG251" s="395"/>
      <c r="ISH251" s="395"/>
      <c r="ISI251" s="395"/>
      <c r="ISJ251" s="395"/>
      <c r="ISK251" s="395"/>
      <c r="ISL251" s="395"/>
      <c r="ISM251" s="374"/>
      <c r="ISN251" s="373"/>
      <c r="ISO251" s="373"/>
      <c r="ISP251" s="373"/>
      <c r="ISQ251" s="320"/>
      <c r="ISR251" s="374"/>
      <c r="ISS251" s="374"/>
      <c r="IST251" s="374"/>
      <c r="ISU251" s="395"/>
      <c r="ISV251" s="395"/>
      <c r="ISW251" s="395"/>
      <c r="ISX251" s="395"/>
      <c r="ISY251" s="395"/>
      <c r="ISZ251" s="395"/>
      <c r="ITA251" s="395"/>
      <c r="ITB251" s="395"/>
      <c r="ITC251" s="374"/>
      <c r="ITD251" s="373"/>
      <c r="ITE251" s="373"/>
      <c r="ITF251" s="373"/>
      <c r="ITG251" s="320"/>
      <c r="ITH251" s="374"/>
      <c r="ITI251" s="374"/>
      <c r="ITJ251" s="374"/>
      <c r="ITK251" s="395"/>
      <c r="ITL251" s="395"/>
      <c r="ITM251" s="395"/>
      <c r="ITN251" s="395"/>
      <c r="ITO251" s="395"/>
      <c r="ITP251" s="395"/>
      <c r="ITQ251" s="395"/>
      <c r="ITR251" s="395"/>
      <c r="ITS251" s="374"/>
      <c r="ITT251" s="373"/>
      <c r="ITU251" s="373"/>
      <c r="ITV251" s="373"/>
      <c r="ITW251" s="320"/>
      <c r="ITX251" s="374"/>
      <c r="ITY251" s="374"/>
      <c r="ITZ251" s="374"/>
      <c r="IUA251" s="395"/>
      <c r="IUB251" s="395"/>
      <c r="IUC251" s="395"/>
      <c r="IUD251" s="395"/>
      <c r="IUE251" s="395"/>
      <c r="IUF251" s="395"/>
      <c r="IUG251" s="395"/>
      <c r="IUH251" s="395"/>
      <c r="IUI251" s="374"/>
      <c r="IUJ251" s="373"/>
      <c r="IUK251" s="373"/>
      <c r="IUL251" s="373"/>
      <c r="IUM251" s="320"/>
      <c r="IUN251" s="374"/>
      <c r="IUO251" s="374"/>
      <c r="IUP251" s="374"/>
      <c r="IUQ251" s="395"/>
      <c r="IUR251" s="395"/>
      <c r="IUS251" s="395"/>
      <c r="IUT251" s="395"/>
      <c r="IUU251" s="395"/>
      <c r="IUV251" s="395"/>
      <c r="IUW251" s="395"/>
      <c r="IUX251" s="395"/>
      <c r="IUY251" s="374"/>
      <c r="IUZ251" s="373"/>
      <c r="IVA251" s="373"/>
      <c r="IVB251" s="373"/>
      <c r="IVC251" s="320"/>
      <c r="IVD251" s="374"/>
      <c r="IVE251" s="374"/>
      <c r="IVF251" s="374"/>
      <c r="IVG251" s="395"/>
      <c r="IVH251" s="395"/>
      <c r="IVI251" s="395"/>
      <c r="IVJ251" s="395"/>
      <c r="IVK251" s="395"/>
      <c r="IVL251" s="395"/>
      <c r="IVM251" s="395"/>
      <c r="IVN251" s="395"/>
      <c r="IVO251" s="374"/>
      <c r="IVP251" s="373"/>
      <c r="IVQ251" s="373"/>
      <c r="IVR251" s="373"/>
      <c r="IVS251" s="320"/>
      <c r="IVT251" s="374"/>
      <c r="IVU251" s="374"/>
      <c r="IVV251" s="374"/>
      <c r="IVW251" s="395"/>
      <c r="IVX251" s="395"/>
      <c r="IVY251" s="395"/>
      <c r="IVZ251" s="395"/>
      <c r="IWA251" s="395"/>
      <c r="IWB251" s="395"/>
      <c r="IWC251" s="395"/>
      <c r="IWD251" s="395"/>
      <c r="IWE251" s="374"/>
      <c r="IWF251" s="373"/>
      <c r="IWG251" s="373"/>
      <c r="IWH251" s="373"/>
      <c r="IWI251" s="320"/>
      <c r="IWJ251" s="374"/>
      <c r="IWK251" s="374"/>
      <c r="IWL251" s="374"/>
      <c r="IWM251" s="395"/>
      <c r="IWN251" s="395"/>
      <c r="IWO251" s="395"/>
      <c r="IWP251" s="395"/>
      <c r="IWQ251" s="395"/>
      <c r="IWR251" s="395"/>
      <c r="IWS251" s="395"/>
      <c r="IWT251" s="395"/>
      <c r="IWU251" s="374"/>
      <c r="IWV251" s="373"/>
      <c r="IWW251" s="373"/>
      <c r="IWX251" s="373"/>
      <c r="IWY251" s="320"/>
      <c r="IWZ251" s="374"/>
      <c r="IXA251" s="374"/>
      <c r="IXB251" s="374"/>
      <c r="IXC251" s="395"/>
      <c r="IXD251" s="395"/>
      <c r="IXE251" s="395"/>
      <c r="IXF251" s="395"/>
      <c r="IXG251" s="395"/>
      <c r="IXH251" s="395"/>
      <c r="IXI251" s="395"/>
      <c r="IXJ251" s="395"/>
      <c r="IXK251" s="374"/>
      <c r="IXL251" s="373"/>
      <c r="IXM251" s="373"/>
      <c r="IXN251" s="373"/>
      <c r="IXO251" s="320"/>
      <c r="IXP251" s="374"/>
      <c r="IXQ251" s="374"/>
      <c r="IXR251" s="374"/>
      <c r="IXS251" s="395"/>
      <c r="IXT251" s="395"/>
      <c r="IXU251" s="395"/>
      <c r="IXV251" s="395"/>
      <c r="IXW251" s="395"/>
      <c r="IXX251" s="395"/>
      <c r="IXY251" s="395"/>
      <c r="IXZ251" s="395"/>
      <c r="IYA251" s="374"/>
      <c r="IYB251" s="373"/>
      <c r="IYC251" s="373"/>
      <c r="IYD251" s="373"/>
      <c r="IYE251" s="320"/>
      <c r="IYF251" s="374"/>
      <c r="IYG251" s="374"/>
      <c r="IYH251" s="374"/>
      <c r="IYI251" s="395"/>
      <c r="IYJ251" s="395"/>
      <c r="IYK251" s="395"/>
      <c r="IYL251" s="395"/>
      <c r="IYM251" s="395"/>
      <c r="IYN251" s="395"/>
      <c r="IYO251" s="395"/>
      <c r="IYP251" s="395"/>
      <c r="IYQ251" s="374"/>
      <c r="IYR251" s="373"/>
      <c r="IYS251" s="373"/>
      <c r="IYT251" s="373"/>
      <c r="IYU251" s="320"/>
      <c r="IYV251" s="374"/>
      <c r="IYW251" s="374"/>
      <c r="IYX251" s="374"/>
      <c r="IYY251" s="395"/>
      <c r="IYZ251" s="395"/>
      <c r="IZA251" s="395"/>
      <c r="IZB251" s="395"/>
      <c r="IZC251" s="395"/>
      <c r="IZD251" s="395"/>
      <c r="IZE251" s="395"/>
      <c r="IZF251" s="395"/>
      <c r="IZG251" s="374"/>
      <c r="IZH251" s="373"/>
      <c r="IZI251" s="373"/>
      <c r="IZJ251" s="373"/>
      <c r="IZK251" s="320"/>
      <c r="IZL251" s="374"/>
      <c r="IZM251" s="374"/>
      <c r="IZN251" s="374"/>
      <c r="IZO251" s="395"/>
      <c r="IZP251" s="395"/>
      <c r="IZQ251" s="395"/>
      <c r="IZR251" s="395"/>
      <c r="IZS251" s="395"/>
      <c r="IZT251" s="395"/>
      <c r="IZU251" s="395"/>
      <c r="IZV251" s="395"/>
      <c r="IZW251" s="374"/>
      <c r="IZX251" s="373"/>
      <c r="IZY251" s="373"/>
      <c r="IZZ251" s="373"/>
      <c r="JAA251" s="320"/>
      <c r="JAB251" s="374"/>
      <c r="JAC251" s="374"/>
      <c r="JAD251" s="374"/>
      <c r="JAE251" s="395"/>
      <c r="JAF251" s="395"/>
      <c r="JAG251" s="395"/>
      <c r="JAH251" s="395"/>
      <c r="JAI251" s="395"/>
      <c r="JAJ251" s="395"/>
      <c r="JAK251" s="395"/>
      <c r="JAL251" s="395"/>
      <c r="JAM251" s="374"/>
      <c r="JAN251" s="373"/>
      <c r="JAO251" s="373"/>
      <c r="JAP251" s="373"/>
      <c r="JAQ251" s="320"/>
      <c r="JAR251" s="374"/>
      <c r="JAS251" s="374"/>
      <c r="JAT251" s="374"/>
      <c r="JAU251" s="395"/>
      <c r="JAV251" s="395"/>
      <c r="JAW251" s="395"/>
      <c r="JAX251" s="395"/>
      <c r="JAY251" s="395"/>
      <c r="JAZ251" s="395"/>
      <c r="JBA251" s="395"/>
      <c r="JBB251" s="395"/>
      <c r="JBC251" s="374"/>
      <c r="JBD251" s="373"/>
      <c r="JBE251" s="373"/>
      <c r="JBF251" s="373"/>
      <c r="JBG251" s="320"/>
      <c r="JBH251" s="374"/>
      <c r="JBI251" s="374"/>
      <c r="JBJ251" s="374"/>
      <c r="JBK251" s="395"/>
      <c r="JBL251" s="395"/>
      <c r="JBM251" s="395"/>
      <c r="JBN251" s="395"/>
      <c r="JBO251" s="395"/>
      <c r="JBP251" s="395"/>
      <c r="JBQ251" s="395"/>
      <c r="JBR251" s="395"/>
      <c r="JBS251" s="374"/>
      <c r="JBT251" s="373"/>
      <c r="JBU251" s="373"/>
      <c r="JBV251" s="373"/>
      <c r="JBW251" s="320"/>
      <c r="JBX251" s="374"/>
      <c r="JBY251" s="374"/>
      <c r="JBZ251" s="374"/>
      <c r="JCA251" s="395"/>
      <c r="JCB251" s="395"/>
      <c r="JCC251" s="395"/>
      <c r="JCD251" s="395"/>
      <c r="JCE251" s="395"/>
      <c r="JCF251" s="395"/>
      <c r="JCG251" s="395"/>
      <c r="JCH251" s="395"/>
      <c r="JCI251" s="374"/>
      <c r="JCJ251" s="373"/>
      <c r="JCK251" s="373"/>
      <c r="JCL251" s="373"/>
      <c r="JCM251" s="320"/>
      <c r="JCN251" s="374"/>
      <c r="JCO251" s="374"/>
      <c r="JCP251" s="374"/>
      <c r="JCQ251" s="395"/>
      <c r="JCR251" s="395"/>
      <c r="JCS251" s="395"/>
      <c r="JCT251" s="395"/>
      <c r="JCU251" s="395"/>
      <c r="JCV251" s="395"/>
      <c r="JCW251" s="395"/>
      <c r="JCX251" s="395"/>
      <c r="JCY251" s="374"/>
      <c r="JCZ251" s="373"/>
      <c r="JDA251" s="373"/>
      <c r="JDB251" s="373"/>
      <c r="JDC251" s="320"/>
      <c r="JDD251" s="374"/>
      <c r="JDE251" s="374"/>
      <c r="JDF251" s="374"/>
      <c r="JDG251" s="395"/>
      <c r="JDH251" s="395"/>
      <c r="JDI251" s="395"/>
      <c r="JDJ251" s="395"/>
      <c r="JDK251" s="395"/>
      <c r="JDL251" s="395"/>
      <c r="JDM251" s="395"/>
      <c r="JDN251" s="395"/>
      <c r="JDO251" s="374"/>
      <c r="JDP251" s="373"/>
      <c r="JDQ251" s="373"/>
      <c r="JDR251" s="373"/>
      <c r="JDS251" s="320"/>
      <c r="JDT251" s="374"/>
      <c r="JDU251" s="374"/>
      <c r="JDV251" s="374"/>
      <c r="JDW251" s="395"/>
      <c r="JDX251" s="395"/>
      <c r="JDY251" s="395"/>
      <c r="JDZ251" s="395"/>
      <c r="JEA251" s="395"/>
      <c r="JEB251" s="395"/>
      <c r="JEC251" s="395"/>
      <c r="JED251" s="395"/>
      <c r="JEE251" s="374"/>
      <c r="JEF251" s="373"/>
      <c r="JEG251" s="373"/>
      <c r="JEH251" s="373"/>
      <c r="JEI251" s="320"/>
      <c r="JEJ251" s="374"/>
      <c r="JEK251" s="374"/>
      <c r="JEL251" s="374"/>
      <c r="JEM251" s="395"/>
      <c r="JEN251" s="395"/>
      <c r="JEO251" s="395"/>
      <c r="JEP251" s="395"/>
      <c r="JEQ251" s="395"/>
      <c r="JER251" s="395"/>
      <c r="JES251" s="395"/>
      <c r="JET251" s="395"/>
      <c r="JEU251" s="374"/>
      <c r="JEV251" s="373"/>
      <c r="JEW251" s="373"/>
      <c r="JEX251" s="373"/>
      <c r="JEY251" s="320"/>
      <c r="JEZ251" s="374"/>
      <c r="JFA251" s="374"/>
      <c r="JFB251" s="374"/>
      <c r="JFC251" s="395"/>
      <c r="JFD251" s="395"/>
      <c r="JFE251" s="395"/>
      <c r="JFF251" s="395"/>
      <c r="JFG251" s="395"/>
      <c r="JFH251" s="395"/>
      <c r="JFI251" s="395"/>
      <c r="JFJ251" s="395"/>
      <c r="JFK251" s="374"/>
      <c r="JFL251" s="373"/>
      <c r="JFM251" s="373"/>
      <c r="JFN251" s="373"/>
      <c r="JFO251" s="320"/>
      <c r="JFP251" s="374"/>
      <c r="JFQ251" s="374"/>
      <c r="JFR251" s="374"/>
      <c r="JFS251" s="395"/>
      <c r="JFT251" s="395"/>
      <c r="JFU251" s="395"/>
      <c r="JFV251" s="395"/>
      <c r="JFW251" s="395"/>
      <c r="JFX251" s="395"/>
      <c r="JFY251" s="395"/>
      <c r="JFZ251" s="395"/>
      <c r="JGA251" s="374"/>
      <c r="JGB251" s="373"/>
      <c r="JGC251" s="373"/>
      <c r="JGD251" s="373"/>
      <c r="JGE251" s="320"/>
      <c r="JGF251" s="374"/>
      <c r="JGG251" s="374"/>
      <c r="JGH251" s="374"/>
      <c r="JGI251" s="395"/>
      <c r="JGJ251" s="395"/>
      <c r="JGK251" s="395"/>
      <c r="JGL251" s="395"/>
      <c r="JGM251" s="395"/>
      <c r="JGN251" s="395"/>
      <c r="JGO251" s="395"/>
      <c r="JGP251" s="395"/>
      <c r="JGQ251" s="374"/>
      <c r="JGR251" s="373"/>
      <c r="JGS251" s="373"/>
      <c r="JGT251" s="373"/>
      <c r="JGU251" s="320"/>
      <c r="JGV251" s="374"/>
      <c r="JGW251" s="374"/>
      <c r="JGX251" s="374"/>
      <c r="JGY251" s="395"/>
      <c r="JGZ251" s="395"/>
      <c r="JHA251" s="395"/>
      <c r="JHB251" s="395"/>
      <c r="JHC251" s="395"/>
      <c r="JHD251" s="395"/>
      <c r="JHE251" s="395"/>
      <c r="JHF251" s="395"/>
      <c r="JHG251" s="374"/>
      <c r="JHH251" s="373"/>
      <c r="JHI251" s="373"/>
      <c r="JHJ251" s="373"/>
      <c r="JHK251" s="320"/>
      <c r="JHL251" s="374"/>
      <c r="JHM251" s="374"/>
      <c r="JHN251" s="374"/>
      <c r="JHO251" s="395"/>
      <c r="JHP251" s="395"/>
      <c r="JHQ251" s="395"/>
      <c r="JHR251" s="395"/>
      <c r="JHS251" s="395"/>
      <c r="JHT251" s="395"/>
      <c r="JHU251" s="395"/>
      <c r="JHV251" s="395"/>
      <c r="JHW251" s="374"/>
      <c r="JHX251" s="373"/>
      <c r="JHY251" s="373"/>
      <c r="JHZ251" s="373"/>
      <c r="JIA251" s="320"/>
      <c r="JIB251" s="374"/>
      <c r="JIC251" s="374"/>
      <c r="JID251" s="374"/>
      <c r="JIE251" s="395"/>
      <c r="JIF251" s="395"/>
      <c r="JIG251" s="395"/>
      <c r="JIH251" s="395"/>
      <c r="JII251" s="395"/>
      <c r="JIJ251" s="395"/>
      <c r="JIK251" s="395"/>
      <c r="JIL251" s="395"/>
      <c r="JIM251" s="374"/>
      <c r="JIN251" s="373"/>
      <c r="JIO251" s="373"/>
      <c r="JIP251" s="373"/>
      <c r="JIQ251" s="320"/>
      <c r="JIR251" s="374"/>
      <c r="JIS251" s="374"/>
      <c r="JIT251" s="374"/>
      <c r="JIU251" s="395"/>
      <c r="JIV251" s="395"/>
      <c r="JIW251" s="395"/>
      <c r="JIX251" s="395"/>
      <c r="JIY251" s="395"/>
      <c r="JIZ251" s="395"/>
      <c r="JJA251" s="395"/>
      <c r="JJB251" s="395"/>
      <c r="JJC251" s="374"/>
      <c r="JJD251" s="373"/>
      <c r="JJE251" s="373"/>
      <c r="JJF251" s="373"/>
      <c r="JJG251" s="320"/>
      <c r="JJH251" s="374"/>
      <c r="JJI251" s="374"/>
      <c r="JJJ251" s="374"/>
      <c r="JJK251" s="395"/>
      <c r="JJL251" s="395"/>
      <c r="JJM251" s="395"/>
      <c r="JJN251" s="395"/>
      <c r="JJO251" s="395"/>
      <c r="JJP251" s="395"/>
      <c r="JJQ251" s="395"/>
      <c r="JJR251" s="395"/>
      <c r="JJS251" s="374"/>
      <c r="JJT251" s="373"/>
      <c r="JJU251" s="373"/>
      <c r="JJV251" s="373"/>
      <c r="JJW251" s="320"/>
      <c r="JJX251" s="374"/>
      <c r="JJY251" s="374"/>
      <c r="JJZ251" s="374"/>
      <c r="JKA251" s="395"/>
      <c r="JKB251" s="395"/>
      <c r="JKC251" s="395"/>
      <c r="JKD251" s="395"/>
      <c r="JKE251" s="395"/>
      <c r="JKF251" s="395"/>
      <c r="JKG251" s="395"/>
      <c r="JKH251" s="395"/>
      <c r="JKI251" s="374"/>
      <c r="JKJ251" s="373"/>
      <c r="JKK251" s="373"/>
      <c r="JKL251" s="373"/>
      <c r="JKM251" s="320"/>
      <c r="JKN251" s="374"/>
      <c r="JKO251" s="374"/>
      <c r="JKP251" s="374"/>
      <c r="JKQ251" s="395"/>
      <c r="JKR251" s="395"/>
      <c r="JKS251" s="395"/>
      <c r="JKT251" s="395"/>
      <c r="JKU251" s="395"/>
      <c r="JKV251" s="395"/>
      <c r="JKW251" s="395"/>
      <c r="JKX251" s="395"/>
      <c r="JKY251" s="374"/>
      <c r="JKZ251" s="373"/>
      <c r="JLA251" s="373"/>
      <c r="JLB251" s="373"/>
      <c r="JLC251" s="320"/>
      <c r="JLD251" s="374"/>
      <c r="JLE251" s="374"/>
      <c r="JLF251" s="374"/>
      <c r="JLG251" s="395"/>
      <c r="JLH251" s="395"/>
      <c r="JLI251" s="395"/>
      <c r="JLJ251" s="395"/>
      <c r="JLK251" s="395"/>
      <c r="JLL251" s="395"/>
      <c r="JLM251" s="395"/>
      <c r="JLN251" s="395"/>
      <c r="JLO251" s="374"/>
      <c r="JLP251" s="373"/>
      <c r="JLQ251" s="373"/>
      <c r="JLR251" s="373"/>
      <c r="JLS251" s="320"/>
      <c r="JLT251" s="374"/>
      <c r="JLU251" s="374"/>
      <c r="JLV251" s="374"/>
      <c r="JLW251" s="395"/>
      <c r="JLX251" s="395"/>
      <c r="JLY251" s="395"/>
      <c r="JLZ251" s="395"/>
      <c r="JMA251" s="395"/>
      <c r="JMB251" s="395"/>
      <c r="JMC251" s="395"/>
      <c r="JMD251" s="395"/>
      <c r="JME251" s="374"/>
      <c r="JMF251" s="373"/>
      <c r="JMG251" s="373"/>
      <c r="JMH251" s="373"/>
      <c r="JMI251" s="320"/>
      <c r="JMJ251" s="374"/>
      <c r="JMK251" s="374"/>
      <c r="JML251" s="374"/>
      <c r="JMM251" s="395"/>
      <c r="JMN251" s="395"/>
      <c r="JMO251" s="395"/>
      <c r="JMP251" s="395"/>
      <c r="JMQ251" s="395"/>
      <c r="JMR251" s="395"/>
      <c r="JMS251" s="395"/>
      <c r="JMT251" s="395"/>
      <c r="JMU251" s="374"/>
      <c r="JMV251" s="373"/>
      <c r="JMW251" s="373"/>
      <c r="JMX251" s="373"/>
      <c r="JMY251" s="320"/>
      <c r="JMZ251" s="374"/>
      <c r="JNA251" s="374"/>
      <c r="JNB251" s="374"/>
      <c r="JNC251" s="395"/>
      <c r="JND251" s="395"/>
      <c r="JNE251" s="395"/>
      <c r="JNF251" s="395"/>
      <c r="JNG251" s="395"/>
      <c r="JNH251" s="395"/>
      <c r="JNI251" s="395"/>
      <c r="JNJ251" s="395"/>
      <c r="JNK251" s="374"/>
      <c r="JNL251" s="373"/>
      <c r="JNM251" s="373"/>
      <c r="JNN251" s="373"/>
      <c r="JNO251" s="320"/>
      <c r="JNP251" s="374"/>
      <c r="JNQ251" s="374"/>
      <c r="JNR251" s="374"/>
      <c r="JNS251" s="395"/>
      <c r="JNT251" s="395"/>
      <c r="JNU251" s="395"/>
      <c r="JNV251" s="395"/>
      <c r="JNW251" s="395"/>
      <c r="JNX251" s="395"/>
      <c r="JNY251" s="395"/>
      <c r="JNZ251" s="395"/>
      <c r="JOA251" s="374"/>
      <c r="JOB251" s="373"/>
      <c r="JOC251" s="373"/>
      <c r="JOD251" s="373"/>
      <c r="JOE251" s="320"/>
      <c r="JOF251" s="374"/>
      <c r="JOG251" s="374"/>
      <c r="JOH251" s="374"/>
      <c r="JOI251" s="395"/>
      <c r="JOJ251" s="395"/>
      <c r="JOK251" s="395"/>
      <c r="JOL251" s="395"/>
      <c r="JOM251" s="395"/>
      <c r="JON251" s="395"/>
      <c r="JOO251" s="395"/>
      <c r="JOP251" s="395"/>
      <c r="JOQ251" s="374"/>
      <c r="JOR251" s="373"/>
      <c r="JOS251" s="373"/>
      <c r="JOT251" s="373"/>
      <c r="JOU251" s="320"/>
      <c r="JOV251" s="374"/>
      <c r="JOW251" s="374"/>
      <c r="JOX251" s="374"/>
      <c r="JOY251" s="395"/>
      <c r="JOZ251" s="395"/>
      <c r="JPA251" s="395"/>
      <c r="JPB251" s="395"/>
      <c r="JPC251" s="395"/>
      <c r="JPD251" s="395"/>
      <c r="JPE251" s="395"/>
      <c r="JPF251" s="395"/>
      <c r="JPG251" s="374"/>
      <c r="JPH251" s="373"/>
      <c r="JPI251" s="373"/>
      <c r="JPJ251" s="373"/>
      <c r="JPK251" s="320"/>
      <c r="JPL251" s="374"/>
      <c r="JPM251" s="374"/>
      <c r="JPN251" s="374"/>
      <c r="JPO251" s="395"/>
      <c r="JPP251" s="395"/>
      <c r="JPQ251" s="395"/>
      <c r="JPR251" s="395"/>
      <c r="JPS251" s="395"/>
      <c r="JPT251" s="395"/>
      <c r="JPU251" s="395"/>
      <c r="JPV251" s="395"/>
      <c r="JPW251" s="374"/>
      <c r="JPX251" s="373"/>
      <c r="JPY251" s="373"/>
      <c r="JPZ251" s="373"/>
      <c r="JQA251" s="320"/>
      <c r="JQB251" s="374"/>
      <c r="JQC251" s="374"/>
      <c r="JQD251" s="374"/>
      <c r="JQE251" s="395"/>
      <c r="JQF251" s="395"/>
      <c r="JQG251" s="395"/>
      <c r="JQH251" s="395"/>
      <c r="JQI251" s="395"/>
      <c r="JQJ251" s="395"/>
      <c r="JQK251" s="395"/>
      <c r="JQL251" s="395"/>
      <c r="JQM251" s="374"/>
      <c r="JQN251" s="373"/>
      <c r="JQO251" s="373"/>
      <c r="JQP251" s="373"/>
      <c r="JQQ251" s="320"/>
      <c r="JQR251" s="374"/>
      <c r="JQS251" s="374"/>
      <c r="JQT251" s="374"/>
      <c r="JQU251" s="395"/>
      <c r="JQV251" s="395"/>
      <c r="JQW251" s="395"/>
      <c r="JQX251" s="395"/>
      <c r="JQY251" s="395"/>
      <c r="JQZ251" s="395"/>
      <c r="JRA251" s="395"/>
      <c r="JRB251" s="395"/>
      <c r="JRC251" s="374"/>
      <c r="JRD251" s="373"/>
      <c r="JRE251" s="373"/>
      <c r="JRF251" s="373"/>
      <c r="JRG251" s="320"/>
      <c r="JRH251" s="374"/>
      <c r="JRI251" s="374"/>
      <c r="JRJ251" s="374"/>
      <c r="JRK251" s="395"/>
      <c r="JRL251" s="395"/>
      <c r="JRM251" s="395"/>
      <c r="JRN251" s="395"/>
      <c r="JRO251" s="395"/>
      <c r="JRP251" s="395"/>
      <c r="JRQ251" s="395"/>
      <c r="JRR251" s="395"/>
      <c r="JRS251" s="374"/>
      <c r="JRT251" s="373"/>
      <c r="JRU251" s="373"/>
      <c r="JRV251" s="373"/>
      <c r="JRW251" s="320"/>
      <c r="JRX251" s="374"/>
      <c r="JRY251" s="374"/>
      <c r="JRZ251" s="374"/>
      <c r="JSA251" s="395"/>
      <c r="JSB251" s="395"/>
      <c r="JSC251" s="395"/>
      <c r="JSD251" s="395"/>
      <c r="JSE251" s="395"/>
      <c r="JSF251" s="395"/>
      <c r="JSG251" s="395"/>
      <c r="JSH251" s="395"/>
      <c r="JSI251" s="374"/>
      <c r="JSJ251" s="373"/>
      <c r="JSK251" s="373"/>
      <c r="JSL251" s="373"/>
      <c r="JSM251" s="320"/>
      <c r="JSN251" s="374"/>
      <c r="JSO251" s="374"/>
      <c r="JSP251" s="374"/>
      <c r="JSQ251" s="395"/>
      <c r="JSR251" s="395"/>
      <c r="JSS251" s="395"/>
      <c r="JST251" s="395"/>
      <c r="JSU251" s="395"/>
      <c r="JSV251" s="395"/>
      <c r="JSW251" s="395"/>
      <c r="JSX251" s="395"/>
      <c r="JSY251" s="374"/>
      <c r="JSZ251" s="373"/>
      <c r="JTA251" s="373"/>
      <c r="JTB251" s="373"/>
      <c r="JTC251" s="320"/>
      <c r="JTD251" s="374"/>
      <c r="JTE251" s="374"/>
      <c r="JTF251" s="374"/>
      <c r="JTG251" s="395"/>
      <c r="JTH251" s="395"/>
      <c r="JTI251" s="395"/>
      <c r="JTJ251" s="395"/>
      <c r="JTK251" s="395"/>
      <c r="JTL251" s="395"/>
      <c r="JTM251" s="395"/>
      <c r="JTN251" s="395"/>
      <c r="JTO251" s="374"/>
      <c r="JTP251" s="373"/>
      <c r="JTQ251" s="373"/>
      <c r="JTR251" s="373"/>
      <c r="JTS251" s="320"/>
      <c r="JTT251" s="374"/>
      <c r="JTU251" s="374"/>
      <c r="JTV251" s="374"/>
      <c r="JTW251" s="395"/>
      <c r="JTX251" s="395"/>
      <c r="JTY251" s="395"/>
      <c r="JTZ251" s="395"/>
      <c r="JUA251" s="395"/>
      <c r="JUB251" s="395"/>
      <c r="JUC251" s="395"/>
      <c r="JUD251" s="395"/>
      <c r="JUE251" s="374"/>
      <c r="JUF251" s="373"/>
      <c r="JUG251" s="373"/>
      <c r="JUH251" s="373"/>
      <c r="JUI251" s="320"/>
      <c r="JUJ251" s="374"/>
      <c r="JUK251" s="374"/>
      <c r="JUL251" s="374"/>
      <c r="JUM251" s="395"/>
      <c r="JUN251" s="395"/>
      <c r="JUO251" s="395"/>
      <c r="JUP251" s="395"/>
      <c r="JUQ251" s="395"/>
      <c r="JUR251" s="395"/>
      <c r="JUS251" s="395"/>
      <c r="JUT251" s="395"/>
      <c r="JUU251" s="374"/>
      <c r="JUV251" s="373"/>
      <c r="JUW251" s="373"/>
      <c r="JUX251" s="373"/>
      <c r="JUY251" s="320"/>
      <c r="JUZ251" s="374"/>
      <c r="JVA251" s="374"/>
      <c r="JVB251" s="374"/>
      <c r="JVC251" s="395"/>
      <c r="JVD251" s="395"/>
      <c r="JVE251" s="395"/>
      <c r="JVF251" s="395"/>
      <c r="JVG251" s="395"/>
      <c r="JVH251" s="395"/>
      <c r="JVI251" s="395"/>
      <c r="JVJ251" s="395"/>
      <c r="JVK251" s="374"/>
      <c r="JVL251" s="373"/>
      <c r="JVM251" s="373"/>
      <c r="JVN251" s="373"/>
      <c r="JVO251" s="320"/>
      <c r="JVP251" s="374"/>
      <c r="JVQ251" s="374"/>
      <c r="JVR251" s="374"/>
      <c r="JVS251" s="395"/>
      <c r="JVT251" s="395"/>
      <c r="JVU251" s="395"/>
      <c r="JVV251" s="395"/>
      <c r="JVW251" s="395"/>
      <c r="JVX251" s="395"/>
      <c r="JVY251" s="395"/>
      <c r="JVZ251" s="395"/>
      <c r="JWA251" s="374"/>
      <c r="JWB251" s="373"/>
      <c r="JWC251" s="373"/>
      <c r="JWD251" s="373"/>
      <c r="JWE251" s="320"/>
      <c r="JWF251" s="374"/>
      <c r="JWG251" s="374"/>
      <c r="JWH251" s="374"/>
      <c r="JWI251" s="395"/>
      <c r="JWJ251" s="395"/>
      <c r="JWK251" s="395"/>
      <c r="JWL251" s="395"/>
      <c r="JWM251" s="395"/>
      <c r="JWN251" s="395"/>
      <c r="JWO251" s="395"/>
      <c r="JWP251" s="395"/>
      <c r="JWQ251" s="374"/>
      <c r="JWR251" s="373"/>
      <c r="JWS251" s="373"/>
      <c r="JWT251" s="373"/>
      <c r="JWU251" s="320"/>
      <c r="JWV251" s="374"/>
      <c r="JWW251" s="374"/>
      <c r="JWX251" s="374"/>
      <c r="JWY251" s="395"/>
      <c r="JWZ251" s="395"/>
      <c r="JXA251" s="395"/>
      <c r="JXB251" s="395"/>
      <c r="JXC251" s="395"/>
      <c r="JXD251" s="395"/>
      <c r="JXE251" s="395"/>
      <c r="JXF251" s="395"/>
      <c r="JXG251" s="374"/>
      <c r="JXH251" s="373"/>
      <c r="JXI251" s="373"/>
      <c r="JXJ251" s="373"/>
      <c r="JXK251" s="320"/>
      <c r="JXL251" s="374"/>
      <c r="JXM251" s="374"/>
      <c r="JXN251" s="374"/>
      <c r="JXO251" s="395"/>
      <c r="JXP251" s="395"/>
      <c r="JXQ251" s="395"/>
      <c r="JXR251" s="395"/>
      <c r="JXS251" s="395"/>
      <c r="JXT251" s="395"/>
      <c r="JXU251" s="395"/>
      <c r="JXV251" s="395"/>
      <c r="JXW251" s="374"/>
      <c r="JXX251" s="373"/>
      <c r="JXY251" s="373"/>
      <c r="JXZ251" s="373"/>
      <c r="JYA251" s="320"/>
      <c r="JYB251" s="374"/>
      <c r="JYC251" s="374"/>
      <c r="JYD251" s="374"/>
      <c r="JYE251" s="395"/>
      <c r="JYF251" s="395"/>
      <c r="JYG251" s="395"/>
      <c r="JYH251" s="395"/>
      <c r="JYI251" s="395"/>
      <c r="JYJ251" s="395"/>
      <c r="JYK251" s="395"/>
      <c r="JYL251" s="395"/>
      <c r="JYM251" s="374"/>
      <c r="JYN251" s="373"/>
      <c r="JYO251" s="373"/>
      <c r="JYP251" s="373"/>
      <c r="JYQ251" s="320"/>
      <c r="JYR251" s="374"/>
      <c r="JYS251" s="374"/>
      <c r="JYT251" s="374"/>
      <c r="JYU251" s="395"/>
      <c r="JYV251" s="395"/>
      <c r="JYW251" s="395"/>
      <c r="JYX251" s="395"/>
      <c r="JYY251" s="395"/>
      <c r="JYZ251" s="395"/>
      <c r="JZA251" s="395"/>
      <c r="JZB251" s="395"/>
      <c r="JZC251" s="374"/>
      <c r="JZD251" s="373"/>
      <c r="JZE251" s="373"/>
      <c r="JZF251" s="373"/>
      <c r="JZG251" s="320"/>
      <c r="JZH251" s="374"/>
      <c r="JZI251" s="374"/>
      <c r="JZJ251" s="374"/>
      <c r="JZK251" s="395"/>
      <c r="JZL251" s="395"/>
      <c r="JZM251" s="395"/>
      <c r="JZN251" s="395"/>
      <c r="JZO251" s="395"/>
      <c r="JZP251" s="395"/>
      <c r="JZQ251" s="395"/>
      <c r="JZR251" s="395"/>
      <c r="JZS251" s="374"/>
      <c r="JZT251" s="373"/>
      <c r="JZU251" s="373"/>
      <c r="JZV251" s="373"/>
      <c r="JZW251" s="320"/>
      <c r="JZX251" s="374"/>
      <c r="JZY251" s="374"/>
      <c r="JZZ251" s="374"/>
      <c r="KAA251" s="395"/>
      <c r="KAB251" s="395"/>
      <c r="KAC251" s="395"/>
      <c r="KAD251" s="395"/>
      <c r="KAE251" s="395"/>
      <c r="KAF251" s="395"/>
      <c r="KAG251" s="395"/>
      <c r="KAH251" s="395"/>
      <c r="KAI251" s="374"/>
      <c r="KAJ251" s="373"/>
      <c r="KAK251" s="373"/>
      <c r="KAL251" s="373"/>
      <c r="KAM251" s="320"/>
      <c r="KAN251" s="374"/>
      <c r="KAO251" s="374"/>
      <c r="KAP251" s="374"/>
      <c r="KAQ251" s="395"/>
      <c r="KAR251" s="395"/>
      <c r="KAS251" s="395"/>
      <c r="KAT251" s="395"/>
      <c r="KAU251" s="395"/>
      <c r="KAV251" s="395"/>
      <c r="KAW251" s="395"/>
      <c r="KAX251" s="395"/>
      <c r="KAY251" s="374"/>
      <c r="KAZ251" s="373"/>
      <c r="KBA251" s="373"/>
      <c r="KBB251" s="373"/>
      <c r="KBC251" s="320"/>
      <c r="KBD251" s="374"/>
      <c r="KBE251" s="374"/>
      <c r="KBF251" s="374"/>
      <c r="KBG251" s="395"/>
      <c r="KBH251" s="395"/>
      <c r="KBI251" s="395"/>
      <c r="KBJ251" s="395"/>
      <c r="KBK251" s="395"/>
      <c r="KBL251" s="395"/>
      <c r="KBM251" s="395"/>
      <c r="KBN251" s="395"/>
      <c r="KBO251" s="374"/>
      <c r="KBP251" s="373"/>
      <c r="KBQ251" s="373"/>
      <c r="KBR251" s="373"/>
      <c r="KBS251" s="320"/>
      <c r="KBT251" s="374"/>
      <c r="KBU251" s="374"/>
      <c r="KBV251" s="374"/>
      <c r="KBW251" s="395"/>
      <c r="KBX251" s="395"/>
      <c r="KBY251" s="395"/>
      <c r="KBZ251" s="395"/>
      <c r="KCA251" s="395"/>
      <c r="KCB251" s="395"/>
      <c r="KCC251" s="395"/>
      <c r="KCD251" s="395"/>
      <c r="KCE251" s="374"/>
      <c r="KCF251" s="373"/>
      <c r="KCG251" s="373"/>
      <c r="KCH251" s="373"/>
      <c r="KCI251" s="320"/>
      <c r="KCJ251" s="374"/>
      <c r="KCK251" s="374"/>
      <c r="KCL251" s="374"/>
      <c r="KCM251" s="395"/>
      <c r="KCN251" s="395"/>
      <c r="KCO251" s="395"/>
      <c r="KCP251" s="395"/>
      <c r="KCQ251" s="395"/>
      <c r="KCR251" s="395"/>
      <c r="KCS251" s="395"/>
      <c r="KCT251" s="395"/>
      <c r="KCU251" s="374"/>
      <c r="KCV251" s="373"/>
      <c r="KCW251" s="373"/>
      <c r="KCX251" s="373"/>
      <c r="KCY251" s="320"/>
      <c r="KCZ251" s="374"/>
      <c r="KDA251" s="374"/>
      <c r="KDB251" s="374"/>
      <c r="KDC251" s="395"/>
      <c r="KDD251" s="395"/>
      <c r="KDE251" s="395"/>
      <c r="KDF251" s="395"/>
      <c r="KDG251" s="395"/>
      <c r="KDH251" s="395"/>
      <c r="KDI251" s="395"/>
      <c r="KDJ251" s="395"/>
      <c r="KDK251" s="374"/>
      <c r="KDL251" s="373"/>
      <c r="KDM251" s="373"/>
      <c r="KDN251" s="373"/>
      <c r="KDO251" s="320"/>
      <c r="KDP251" s="374"/>
      <c r="KDQ251" s="374"/>
      <c r="KDR251" s="374"/>
      <c r="KDS251" s="395"/>
      <c r="KDT251" s="395"/>
      <c r="KDU251" s="395"/>
      <c r="KDV251" s="395"/>
      <c r="KDW251" s="395"/>
      <c r="KDX251" s="395"/>
      <c r="KDY251" s="395"/>
      <c r="KDZ251" s="395"/>
      <c r="KEA251" s="374"/>
      <c r="KEB251" s="373"/>
      <c r="KEC251" s="373"/>
      <c r="KED251" s="373"/>
      <c r="KEE251" s="320"/>
      <c r="KEF251" s="374"/>
      <c r="KEG251" s="374"/>
      <c r="KEH251" s="374"/>
      <c r="KEI251" s="395"/>
      <c r="KEJ251" s="395"/>
      <c r="KEK251" s="395"/>
      <c r="KEL251" s="395"/>
      <c r="KEM251" s="395"/>
      <c r="KEN251" s="395"/>
      <c r="KEO251" s="395"/>
      <c r="KEP251" s="395"/>
      <c r="KEQ251" s="374"/>
      <c r="KER251" s="373"/>
      <c r="KES251" s="373"/>
      <c r="KET251" s="373"/>
      <c r="KEU251" s="320"/>
      <c r="KEV251" s="374"/>
      <c r="KEW251" s="374"/>
      <c r="KEX251" s="374"/>
      <c r="KEY251" s="395"/>
      <c r="KEZ251" s="395"/>
      <c r="KFA251" s="395"/>
      <c r="KFB251" s="395"/>
      <c r="KFC251" s="395"/>
      <c r="KFD251" s="395"/>
      <c r="KFE251" s="395"/>
      <c r="KFF251" s="395"/>
      <c r="KFG251" s="374"/>
      <c r="KFH251" s="373"/>
      <c r="KFI251" s="373"/>
      <c r="KFJ251" s="373"/>
      <c r="KFK251" s="320"/>
      <c r="KFL251" s="374"/>
      <c r="KFM251" s="374"/>
      <c r="KFN251" s="374"/>
      <c r="KFO251" s="395"/>
      <c r="KFP251" s="395"/>
      <c r="KFQ251" s="395"/>
      <c r="KFR251" s="395"/>
      <c r="KFS251" s="395"/>
      <c r="KFT251" s="395"/>
      <c r="KFU251" s="395"/>
      <c r="KFV251" s="395"/>
      <c r="KFW251" s="374"/>
      <c r="KFX251" s="373"/>
      <c r="KFY251" s="373"/>
      <c r="KFZ251" s="373"/>
      <c r="KGA251" s="320"/>
      <c r="KGB251" s="374"/>
      <c r="KGC251" s="374"/>
      <c r="KGD251" s="374"/>
      <c r="KGE251" s="395"/>
      <c r="KGF251" s="395"/>
      <c r="KGG251" s="395"/>
      <c r="KGH251" s="395"/>
      <c r="KGI251" s="395"/>
      <c r="KGJ251" s="395"/>
      <c r="KGK251" s="395"/>
      <c r="KGL251" s="395"/>
      <c r="KGM251" s="374"/>
      <c r="KGN251" s="373"/>
      <c r="KGO251" s="373"/>
      <c r="KGP251" s="373"/>
      <c r="KGQ251" s="320"/>
      <c r="KGR251" s="374"/>
      <c r="KGS251" s="374"/>
      <c r="KGT251" s="374"/>
      <c r="KGU251" s="395"/>
      <c r="KGV251" s="395"/>
      <c r="KGW251" s="395"/>
      <c r="KGX251" s="395"/>
      <c r="KGY251" s="395"/>
      <c r="KGZ251" s="395"/>
      <c r="KHA251" s="395"/>
      <c r="KHB251" s="395"/>
      <c r="KHC251" s="374"/>
      <c r="KHD251" s="373"/>
      <c r="KHE251" s="373"/>
      <c r="KHF251" s="373"/>
      <c r="KHG251" s="320"/>
      <c r="KHH251" s="374"/>
      <c r="KHI251" s="374"/>
      <c r="KHJ251" s="374"/>
      <c r="KHK251" s="395"/>
      <c r="KHL251" s="395"/>
      <c r="KHM251" s="395"/>
      <c r="KHN251" s="395"/>
      <c r="KHO251" s="395"/>
      <c r="KHP251" s="395"/>
      <c r="KHQ251" s="395"/>
      <c r="KHR251" s="395"/>
      <c r="KHS251" s="374"/>
      <c r="KHT251" s="373"/>
      <c r="KHU251" s="373"/>
      <c r="KHV251" s="373"/>
      <c r="KHW251" s="320"/>
      <c r="KHX251" s="374"/>
      <c r="KHY251" s="374"/>
      <c r="KHZ251" s="374"/>
      <c r="KIA251" s="395"/>
      <c r="KIB251" s="395"/>
      <c r="KIC251" s="395"/>
      <c r="KID251" s="395"/>
      <c r="KIE251" s="395"/>
      <c r="KIF251" s="395"/>
      <c r="KIG251" s="395"/>
      <c r="KIH251" s="395"/>
      <c r="KII251" s="374"/>
      <c r="KIJ251" s="373"/>
      <c r="KIK251" s="373"/>
      <c r="KIL251" s="373"/>
      <c r="KIM251" s="320"/>
      <c r="KIN251" s="374"/>
      <c r="KIO251" s="374"/>
      <c r="KIP251" s="374"/>
      <c r="KIQ251" s="395"/>
      <c r="KIR251" s="395"/>
      <c r="KIS251" s="395"/>
      <c r="KIT251" s="395"/>
      <c r="KIU251" s="395"/>
      <c r="KIV251" s="395"/>
      <c r="KIW251" s="395"/>
      <c r="KIX251" s="395"/>
      <c r="KIY251" s="374"/>
      <c r="KIZ251" s="373"/>
      <c r="KJA251" s="373"/>
      <c r="KJB251" s="373"/>
      <c r="KJC251" s="320"/>
      <c r="KJD251" s="374"/>
      <c r="KJE251" s="374"/>
      <c r="KJF251" s="374"/>
      <c r="KJG251" s="395"/>
      <c r="KJH251" s="395"/>
      <c r="KJI251" s="395"/>
      <c r="KJJ251" s="395"/>
      <c r="KJK251" s="395"/>
      <c r="KJL251" s="395"/>
      <c r="KJM251" s="395"/>
      <c r="KJN251" s="395"/>
      <c r="KJO251" s="374"/>
      <c r="KJP251" s="373"/>
      <c r="KJQ251" s="373"/>
      <c r="KJR251" s="373"/>
      <c r="KJS251" s="320"/>
      <c r="KJT251" s="374"/>
      <c r="KJU251" s="374"/>
      <c r="KJV251" s="374"/>
      <c r="KJW251" s="395"/>
      <c r="KJX251" s="395"/>
      <c r="KJY251" s="395"/>
      <c r="KJZ251" s="395"/>
      <c r="KKA251" s="395"/>
      <c r="KKB251" s="395"/>
      <c r="KKC251" s="395"/>
      <c r="KKD251" s="395"/>
      <c r="KKE251" s="374"/>
      <c r="KKF251" s="373"/>
      <c r="KKG251" s="373"/>
      <c r="KKH251" s="373"/>
      <c r="KKI251" s="320"/>
      <c r="KKJ251" s="374"/>
      <c r="KKK251" s="374"/>
      <c r="KKL251" s="374"/>
      <c r="KKM251" s="395"/>
      <c r="KKN251" s="395"/>
      <c r="KKO251" s="395"/>
      <c r="KKP251" s="395"/>
      <c r="KKQ251" s="395"/>
      <c r="KKR251" s="395"/>
      <c r="KKS251" s="395"/>
      <c r="KKT251" s="395"/>
      <c r="KKU251" s="374"/>
      <c r="KKV251" s="373"/>
      <c r="KKW251" s="373"/>
      <c r="KKX251" s="373"/>
      <c r="KKY251" s="320"/>
      <c r="KKZ251" s="374"/>
      <c r="KLA251" s="374"/>
      <c r="KLB251" s="374"/>
      <c r="KLC251" s="395"/>
      <c r="KLD251" s="395"/>
      <c r="KLE251" s="395"/>
      <c r="KLF251" s="395"/>
      <c r="KLG251" s="395"/>
      <c r="KLH251" s="395"/>
      <c r="KLI251" s="395"/>
      <c r="KLJ251" s="395"/>
      <c r="KLK251" s="374"/>
      <c r="KLL251" s="373"/>
      <c r="KLM251" s="373"/>
      <c r="KLN251" s="373"/>
      <c r="KLO251" s="320"/>
      <c r="KLP251" s="374"/>
      <c r="KLQ251" s="374"/>
      <c r="KLR251" s="374"/>
      <c r="KLS251" s="395"/>
      <c r="KLT251" s="395"/>
      <c r="KLU251" s="395"/>
      <c r="KLV251" s="395"/>
      <c r="KLW251" s="395"/>
      <c r="KLX251" s="395"/>
      <c r="KLY251" s="395"/>
      <c r="KLZ251" s="395"/>
      <c r="KMA251" s="374"/>
      <c r="KMB251" s="373"/>
      <c r="KMC251" s="373"/>
      <c r="KMD251" s="373"/>
      <c r="KME251" s="320"/>
      <c r="KMF251" s="374"/>
      <c r="KMG251" s="374"/>
      <c r="KMH251" s="374"/>
      <c r="KMI251" s="395"/>
      <c r="KMJ251" s="395"/>
      <c r="KMK251" s="395"/>
      <c r="KML251" s="395"/>
      <c r="KMM251" s="395"/>
      <c r="KMN251" s="395"/>
      <c r="KMO251" s="395"/>
      <c r="KMP251" s="395"/>
      <c r="KMQ251" s="374"/>
      <c r="KMR251" s="373"/>
      <c r="KMS251" s="373"/>
      <c r="KMT251" s="373"/>
      <c r="KMU251" s="320"/>
      <c r="KMV251" s="374"/>
      <c r="KMW251" s="374"/>
      <c r="KMX251" s="374"/>
      <c r="KMY251" s="395"/>
      <c r="KMZ251" s="395"/>
      <c r="KNA251" s="395"/>
      <c r="KNB251" s="395"/>
      <c r="KNC251" s="395"/>
      <c r="KND251" s="395"/>
      <c r="KNE251" s="395"/>
      <c r="KNF251" s="395"/>
      <c r="KNG251" s="374"/>
      <c r="KNH251" s="373"/>
      <c r="KNI251" s="373"/>
      <c r="KNJ251" s="373"/>
      <c r="KNK251" s="320"/>
      <c r="KNL251" s="374"/>
      <c r="KNM251" s="374"/>
      <c r="KNN251" s="374"/>
      <c r="KNO251" s="395"/>
      <c r="KNP251" s="395"/>
      <c r="KNQ251" s="395"/>
      <c r="KNR251" s="395"/>
      <c r="KNS251" s="395"/>
      <c r="KNT251" s="395"/>
      <c r="KNU251" s="395"/>
      <c r="KNV251" s="395"/>
      <c r="KNW251" s="374"/>
      <c r="KNX251" s="373"/>
      <c r="KNY251" s="373"/>
      <c r="KNZ251" s="373"/>
      <c r="KOA251" s="320"/>
      <c r="KOB251" s="374"/>
      <c r="KOC251" s="374"/>
      <c r="KOD251" s="374"/>
      <c r="KOE251" s="395"/>
      <c r="KOF251" s="395"/>
      <c r="KOG251" s="395"/>
      <c r="KOH251" s="395"/>
      <c r="KOI251" s="395"/>
      <c r="KOJ251" s="395"/>
      <c r="KOK251" s="395"/>
      <c r="KOL251" s="395"/>
      <c r="KOM251" s="374"/>
      <c r="KON251" s="373"/>
      <c r="KOO251" s="373"/>
      <c r="KOP251" s="373"/>
      <c r="KOQ251" s="320"/>
      <c r="KOR251" s="374"/>
      <c r="KOS251" s="374"/>
      <c r="KOT251" s="374"/>
      <c r="KOU251" s="395"/>
      <c r="KOV251" s="395"/>
      <c r="KOW251" s="395"/>
      <c r="KOX251" s="395"/>
      <c r="KOY251" s="395"/>
      <c r="KOZ251" s="395"/>
      <c r="KPA251" s="395"/>
      <c r="KPB251" s="395"/>
      <c r="KPC251" s="374"/>
      <c r="KPD251" s="373"/>
      <c r="KPE251" s="373"/>
      <c r="KPF251" s="373"/>
      <c r="KPG251" s="320"/>
      <c r="KPH251" s="374"/>
      <c r="KPI251" s="374"/>
      <c r="KPJ251" s="374"/>
      <c r="KPK251" s="395"/>
      <c r="KPL251" s="395"/>
      <c r="KPM251" s="395"/>
      <c r="KPN251" s="395"/>
      <c r="KPO251" s="395"/>
      <c r="KPP251" s="395"/>
      <c r="KPQ251" s="395"/>
      <c r="KPR251" s="395"/>
      <c r="KPS251" s="374"/>
      <c r="KPT251" s="373"/>
      <c r="KPU251" s="373"/>
      <c r="KPV251" s="373"/>
      <c r="KPW251" s="320"/>
      <c r="KPX251" s="374"/>
      <c r="KPY251" s="374"/>
      <c r="KPZ251" s="374"/>
      <c r="KQA251" s="395"/>
      <c r="KQB251" s="395"/>
      <c r="KQC251" s="395"/>
      <c r="KQD251" s="395"/>
      <c r="KQE251" s="395"/>
      <c r="KQF251" s="395"/>
      <c r="KQG251" s="395"/>
      <c r="KQH251" s="395"/>
      <c r="KQI251" s="374"/>
      <c r="KQJ251" s="373"/>
      <c r="KQK251" s="373"/>
      <c r="KQL251" s="373"/>
      <c r="KQM251" s="320"/>
      <c r="KQN251" s="374"/>
      <c r="KQO251" s="374"/>
      <c r="KQP251" s="374"/>
      <c r="KQQ251" s="395"/>
      <c r="KQR251" s="395"/>
      <c r="KQS251" s="395"/>
      <c r="KQT251" s="395"/>
      <c r="KQU251" s="395"/>
      <c r="KQV251" s="395"/>
      <c r="KQW251" s="395"/>
      <c r="KQX251" s="395"/>
      <c r="KQY251" s="374"/>
      <c r="KQZ251" s="373"/>
      <c r="KRA251" s="373"/>
      <c r="KRB251" s="373"/>
      <c r="KRC251" s="320"/>
      <c r="KRD251" s="374"/>
      <c r="KRE251" s="374"/>
      <c r="KRF251" s="374"/>
      <c r="KRG251" s="395"/>
      <c r="KRH251" s="395"/>
      <c r="KRI251" s="395"/>
      <c r="KRJ251" s="395"/>
      <c r="KRK251" s="395"/>
      <c r="KRL251" s="395"/>
      <c r="KRM251" s="395"/>
      <c r="KRN251" s="395"/>
      <c r="KRO251" s="374"/>
      <c r="KRP251" s="373"/>
      <c r="KRQ251" s="373"/>
      <c r="KRR251" s="373"/>
      <c r="KRS251" s="320"/>
      <c r="KRT251" s="374"/>
      <c r="KRU251" s="374"/>
      <c r="KRV251" s="374"/>
      <c r="KRW251" s="395"/>
      <c r="KRX251" s="395"/>
      <c r="KRY251" s="395"/>
      <c r="KRZ251" s="395"/>
      <c r="KSA251" s="395"/>
      <c r="KSB251" s="395"/>
      <c r="KSC251" s="395"/>
      <c r="KSD251" s="395"/>
      <c r="KSE251" s="374"/>
      <c r="KSF251" s="373"/>
      <c r="KSG251" s="373"/>
      <c r="KSH251" s="373"/>
      <c r="KSI251" s="320"/>
      <c r="KSJ251" s="374"/>
      <c r="KSK251" s="374"/>
      <c r="KSL251" s="374"/>
      <c r="KSM251" s="395"/>
      <c r="KSN251" s="395"/>
      <c r="KSO251" s="395"/>
      <c r="KSP251" s="395"/>
      <c r="KSQ251" s="395"/>
      <c r="KSR251" s="395"/>
      <c r="KSS251" s="395"/>
      <c r="KST251" s="395"/>
      <c r="KSU251" s="374"/>
      <c r="KSV251" s="373"/>
      <c r="KSW251" s="373"/>
      <c r="KSX251" s="373"/>
      <c r="KSY251" s="320"/>
      <c r="KSZ251" s="374"/>
      <c r="KTA251" s="374"/>
      <c r="KTB251" s="374"/>
      <c r="KTC251" s="395"/>
      <c r="KTD251" s="395"/>
      <c r="KTE251" s="395"/>
      <c r="KTF251" s="395"/>
      <c r="KTG251" s="395"/>
      <c r="KTH251" s="395"/>
      <c r="KTI251" s="395"/>
      <c r="KTJ251" s="395"/>
      <c r="KTK251" s="374"/>
      <c r="KTL251" s="373"/>
      <c r="KTM251" s="373"/>
      <c r="KTN251" s="373"/>
      <c r="KTO251" s="320"/>
      <c r="KTP251" s="374"/>
      <c r="KTQ251" s="374"/>
      <c r="KTR251" s="374"/>
      <c r="KTS251" s="395"/>
      <c r="KTT251" s="395"/>
      <c r="KTU251" s="395"/>
      <c r="KTV251" s="395"/>
      <c r="KTW251" s="395"/>
      <c r="KTX251" s="395"/>
      <c r="KTY251" s="395"/>
      <c r="KTZ251" s="395"/>
      <c r="KUA251" s="374"/>
      <c r="KUB251" s="373"/>
      <c r="KUC251" s="373"/>
      <c r="KUD251" s="373"/>
      <c r="KUE251" s="320"/>
      <c r="KUF251" s="374"/>
      <c r="KUG251" s="374"/>
      <c r="KUH251" s="374"/>
      <c r="KUI251" s="395"/>
      <c r="KUJ251" s="395"/>
      <c r="KUK251" s="395"/>
      <c r="KUL251" s="395"/>
      <c r="KUM251" s="395"/>
      <c r="KUN251" s="395"/>
      <c r="KUO251" s="395"/>
      <c r="KUP251" s="395"/>
      <c r="KUQ251" s="374"/>
      <c r="KUR251" s="373"/>
      <c r="KUS251" s="373"/>
      <c r="KUT251" s="373"/>
      <c r="KUU251" s="320"/>
      <c r="KUV251" s="374"/>
      <c r="KUW251" s="374"/>
      <c r="KUX251" s="374"/>
      <c r="KUY251" s="395"/>
      <c r="KUZ251" s="395"/>
      <c r="KVA251" s="395"/>
      <c r="KVB251" s="395"/>
      <c r="KVC251" s="395"/>
      <c r="KVD251" s="395"/>
      <c r="KVE251" s="395"/>
      <c r="KVF251" s="395"/>
      <c r="KVG251" s="374"/>
      <c r="KVH251" s="373"/>
      <c r="KVI251" s="373"/>
      <c r="KVJ251" s="373"/>
      <c r="KVK251" s="320"/>
      <c r="KVL251" s="374"/>
      <c r="KVM251" s="374"/>
      <c r="KVN251" s="374"/>
      <c r="KVO251" s="395"/>
      <c r="KVP251" s="395"/>
      <c r="KVQ251" s="395"/>
      <c r="KVR251" s="395"/>
      <c r="KVS251" s="395"/>
      <c r="KVT251" s="395"/>
      <c r="KVU251" s="395"/>
      <c r="KVV251" s="395"/>
      <c r="KVW251" s="374"/>
      <c r="KVX251" s="373"/>
      <c r="KVY251" s="373"/>
      <c r="KVZ251" s="373"/>
      <c r="KWA251" s="320"/>
      <c r="KWB251" s="374"/>
      <c r="KWC251" s="374"/>
      <c r="KWD251" s="374"/>
      <c r="KWE251" s="395"/>
      <c r="KWF251" s="395"/>
      <c r="KWG251" s="395"/>
      <c r="KWH251" s="395"/>
      <c r="KWI251" s="395"/>
      <c r="KWJ251" s="395"/>
      <c r="KWK251" s="395"/>
      <c r="KWL251" s="395"/>
      <c r="KWM251" s="374"/>
      <c r="KWN251" s="373"/>
      <c r="KWO251" s="373"/>
      <c r="KWP251" s="373"/>
      <c r="KWQ251" s="320"/>
      <c r="KWR251" s="374"/>
      <c r="KWS251" s="374"/>
      <c r="KWT251" s="374"/>
      <c r="KWU251" s="395"/>
      <c r="KWV251" s="395"/>
      <c r="KWW251" s="395"/>
      <c r="KWX251" s="395"/>
      <c r="KWY251" s="395"/>
      <c r="KWZ251" s="395"/>
      <c r="KXA251" s="395"/>
      <c r="KXB251" s="395"/>
      <c r="KXC251" s="374"/>
      <c r="KXD251" s="373"/>
      <c r="KXE251" s="373"/>
      <c r="KXF251" s="373"/>
      <c r="KXG251" s="320"/>
      <c r="KXH251" s="374"/>
      <c r="KXI251" s="374"/>
      <c r="KXJ251" s="374"/>
      <c r="KXK251" s="395"/>
      <c r="KXL251" s="395"/>
      <c r="KXM251" s="395"/>
      <c r="KXN251" s="395"/>
      <c r="KXO251" s="395"/>
      <c r="KXP251" s="395"/>
      <c r="KXQ251" s="395"/>
      <c r="KXR251" s="395"/>
      <c r="KXS251" s="374"/>
      <c r="KXT251" s="373"/>
      <c r="KXU251" s="373"/>
      <c r="KXV251" s="373"/>
      <c r="KXW251" s="320"/>
      <c r="KXX251" s="374"/>
      <c r="KXY251" s="374"/>
      <c r="KXZ251" s="374"/>
      <c r="KYA251" s="395"/>
      <c r="KYB251" s="395"/>
      <c r="KYC251" s="395"/>
      <c r="KYD251" s="395"/>
      <c r="KYE251" s="395"/>
      <c r="KYF251" s="395"/>
      <c r="KYG251" s="395"/>
      <c r="KYH251" s="395"/>
      <c r="KYI251" s="374"/>
      <c r="KYJ251" s="373"/>
      <c r="KYK251" s="373"/>
      <c r="KYL251" s="373"/>
      <c r="KYM251" s="320"/>
      <c r="KYN251" s="374"/>
      <c r="KYO251" s="374"/>
      <c r="KYP251" s="374"/>
      <c r="KYQ251" s="395"/>
      <c r="KYR251" s="395"/>
      <c r="KYS251" s="395"/>
      <c r="KYT251" s="395"/>
      <c r="KYU251" s="395"/>
      <c r="KYV251" s="395"/>
      <c r="KYW251" s="395"/>
      <c r="KYX251" s="395"/>
      <c r="KYY251" s="374"/>
      <c r="KYZ251" s="373"/>
      <c r="KZA251" s="373"/>
      <c r="KZB251" s="373"/>
      <c r="KZC251" s="320"/>
      <c r="KZD251" s="374"/>
      <c r="KZE251" s="374"/>
      <c r="KZF251" s="374"/>
      <c r="KZG251" s="395"/>
      <c r="KZH251" s="395"/>
      <c r="KZI251" s="395"/>
      <c r="KZJ251" s="395"/>
      <c r="KZK251" s="395"/>
      <c r="KZL251" s="395"/>
      <c r="KZM251" s="395"/>
      <c r="KZN251" s="395"/>
      <c r="KZO251" s="374"/>
      <c r="KZP251" s="373"/>
      <c r="KZQ251" s="373"/>
      <c r="KZR251" s="373"/>
      <c r="KZS251" s="320"/>
      <c r="KZT251" s="374"/>
      <c r="KZU251" s="374"/>
      <c r="KZV251" s="374"/>
      <c r="KZW251" s="395"/>
      <c r="KZX251" s="395"/>
      <c r="KZY251" s="395"/>
      <c r="KZZ251" s="395"/>
      <c r="LAA251" s="395"/>
      <c r="LAB251" s="395"/>
      <c r="LAC251" s="395"/>
      <c r="LAD251" s="395"/>
      <c r="LAE251" s="374"/>
      <c r="LAF251" s="373"/>
      <c r="LAG251" s="373"/>
      <c r="LAH251" s="373"/>
      <c r="LAI251" s="320"/>
      <c r="LAJ251" s="374"/>
      <c r="LAK251" s="374"/>
      <c r="LAL251" s="374"/>
      <c r="LAM251" s="395"/>
      <c r="LAN251" s="395"/>
      <c r="LAO251" s="395"/>
      <c r="LAP251" s="395"/>
      <c r="LAQ251" s="395"/>
      <c r="LAR251" s="395"/>
      <c r="LAS251" s="395"/>
      <c r="LAT251" s="395"/>
      <c r="LAU251" s="374"/>
      <c r="LAV251" s="373"/>
      <c r="LAW251" s="373"/>
      <c r="LAX251" s="373"/>
      <c r="LAY251" s="320"/>
      <c r="LAZ251" s="374"/>
      <c r="LBA251" s="374"/>
      <c r="LBB251" s="374"/>
      <c r="LBC251" s="395"/>
      <c r="LBD251" s="395"/>
      <c r="LBE251" s="395"/>
      <c r="LBF251" s="395"/>
      <c r="LBG251" s="395"/>
      <c r="LBH251" s="395"/>
      <c r="LBI251" s="395"/>
      <c r="LBJ251" s="395"/>
      <c r="LBK251" s="374"/>
      <c r="LBL251" s="373"/>
      <c r="LBM251" s="373"/>
      <c r="LBN251" s="373"/>
      <c r="LBO251" s="320"/>
      <c r="LBP251" s="374"/>
      <c r="LBQ251" s="374"/>
      <c r="LBR251" s="374"/>
      <c r="LBS251" s="395"/>
      <c r="LBT251" s="395"/>
      <c r="LBU251" s="395"/>
      <c r="LBV251" s="395"/>
      <c r="LBW251" s="395"/>
      <c r="LBX251" s="395"/>
      <c r="LBY251" s="395"/>
      <c r="LBZ251" s="395"/>
      <c r="LCA251" s="374"/>
      <c r="LCB251" s="373"/>
      <c r="LCC251" s="373"/>
      <c r="LCD251" s="373"/>
      <c r="LCE251" s="320"/>
      <c r="LCF251" s="374"/>
      <c r="LCG251" s="374"/>
      <c r="LCH251" s="374"/>
      <c r="LCI251" s="395"/>
      <c r="LCJ251" s="395"/>
      <c r="LCK251" s="395"/>
      <c r="LCL251" s="395"/>
      <c r="LCM251" s="395"/>
      <c r="LCN251" s="395"/>
      <c r="LCO251" s="395"/>
      <c r="LCP251" s="395"/>
      <c r="LCQ251" s="374"/>
      <c r="LCR251" s="373"/>
      <c r="LCS251" s="373"/>
      <c r="LCT251" s="373"/>
      <c r="LCU251" s="320"/>
      <c r="LCV251" s="374"/>
      <c r="LCW251" s="374"/>
      <c r="LCX251" s="374"/>
      <c r="LCY251" s="395"/>
      <c r="LCZ251" s="395"/>
      <c r="LDA251" s="395"/>
      <c r="LDB251" s="395"/>
      <c r="LDC251" s="395"/>
      <c r="LDD251" s="395"/>
      <c r="LDE251" s="395"/>
      <c r="LDF251" s="395"/>
      <c r="LDG251" s="374"/>
      <c r="LDH251" s="373"/>
      <c r="LDI251" s="373"/>
      <c r="LDJ251" s="373"/>
      <c r="LDK251" s="320"/>
      <c r="LDL251" s="374"/>
      <c r="LDM251" s="374"/>
      <c r="LDN251" s="374"/>
      <c r="LDO251" s="395"/>
      <c r="LDP251" s="395"/>
      <c r="LDQ251" s="395"/>
      <c r="LDR251" s="395"/>
      <c r="LDS251" s="395"/>
      <c r="LDT251" s="395"/>
      <c r="LDU251" s="395"/>
      <c r="LDV251" s="395"/>
      <c r="LDW251" s="374"/>
      <c r="LDX251" s="373"/>
      <c r="LDY251" s="373"/>
      <c r="LDZ251" s="373"/>
      <c r="LEA251" s="320"/>
      <c r="LEB251" s="374"/>
      <c r="LEC251" s="374"/>
      <c r="LED251" s="374"/>
      <c r="LEE251" s="395"/>
      <c r="LEF251" s="395"/>
      <c r="LEG251" s="395"/>
      <c r="LEH251" s="395"/>
      <c r="LEI251" s="395"/>
      <c r="LEJ251" s="395"/>
      <c r="LEK251" s="395"/>
      <c r="LEL251" s="395"/>
      <c r="LEM251" s="374"/>
      <c r="LEN251" s="373"/>
      <c r="LEO251" s="373"/>
      <c r="LEP251" s="373"/>
      <c r="LEQ251" s="320"/>
      <c r="LER251" s="374"/>
      <c r="LES251" s="374"/>
      <c r="LET251" s="374"/>
      <c r="LEU251" s="395"/>
      <c r="LEV251" s="395"/>
      <c r="LEW251" s="395"/>
      <c r="LEX251" s="395"/>
      <c r="LEY251" s="395"/>
      <c r="LEZ251" s="395"/>
      <c r="LFA251" s="395"/>
      <c r="LFB251" s="395"/>
      <c r="LFC251" s="374"/>
      <c r="LFD251" s="373"/>
      <c r="LFE251" s="373"/>
      <c r="LFF251" s="373"/>
      <c r="LFG251" s="320"/>
      <c r="LFH251" s="374"/>
      <c r="LFI251" s="374"/>
      <c r="LFJ251" s="374"/>
      <c r="LFK251" s="395"/>
      <c r="LFL251" s="395"/>
      <c r="LFM251" s="395"/>
      <c r="LFN251" s="395"/>
      <c r="LFO251" s="395"/>
      <c r="LFP251" s="395"/>
      <c r="LFQ251" s="395"/>
      <c r="LFR251" s="395"/>
      <c r="LFS251" s="374"/>
      <c r="LFT251" s="373"/>
      <c r="LFU251" s="373"/>
      <c r="LFV251" s="373"/>
      <c r="LFW251" s="320"/>
      <c r="LFX251" s="374"/>
      <c r="LFY251" s="374"/>
      <c r="LFZ251" s="374"/>
      <c r="LGA251" s="395"/>
      <c r="LGB251" s="395"/>
      <c r="LGC251" s="395"/>
      <c r="LGD251" s="395"/>
      <c r="LGE251" s="395"/>
      <c r="LGF251" s="395"/>
      <c r="LGG251" s="395"/>
      <c r="LGH251" s="395"/>
      <c r="LGI251" s="374"/>
      <c r="LGJ251" s="373"/>
      <c r="LGK251" s="373"/>
      <c r="LGL251" s="373"/>
      <c r="LGM251" s="320"/>
      <c r="LGN251" s="374"/>
      <c r="LGO251" s="374"/>
      <c r="LGP251" s="374"/>
      <c r="LGQ251" s="395"/>
      <c r="LGR251" s="395"/>
      <c r="LGS251" s="395"/>
      <c r="LGT251" s="395"/>
      <c r="LGU251" s="395"/>
      <c r="LGV251" s="395"/>
      <c r="LGW251" s="395"/>
      <c r="LGX251" s="395"/>
      <c r="LGY251" s="374"/>
      <c r="LGZ251" s="373"/>
      <c r="LHA251" s="373"/>
      <c r="LHB251" s="373"/>
      <c r="LHC251" s="320"/>
      <c r="LHD251" s="374"/>
      <c r="LHE251" s="374"/>
      <c r="LHF251" s="374"/>
      <c r="LHG251" s="395"/>
      <c r="LHH251" s="395"/>
      <c r="LHI251" s="395"/>
      <c r="LHJ251" s="395"/>
      <c r="LHK251" s="395"/>
      <c r="LHL251" s="395"/>
      <c r="LHM251" s="395"/>
      <c r="LHN251" s="395"/>
      <c r="LHO251" s="374"/>
      <c r="LHP251" s="373"/>
      <c r="LHQ251" s="373"/>
      <c r="LHR251" s="373"/>
      <c r="LHS251" s="320"/>
      <c r="LHT251" s="374"/>
      <c r="LHU251" s="374"/>
      <c r="LHV251" s="374"/>
      <c r="LHW251" s="395"/>
      <c r="LHX251" s="395"/>
      <c r="LHY251" s="395"/>
      <c r="LHZ251" s="395"/>
      <c r="LIA251" s="395"/>
      <c r="LIB251" s="395"/>
      <c r="LIC251" s="395"/>
      <c r="LID251" s="395"/>
      <c r="LIE251" s="374"/>
      <c r="LIF251" s="373"/>
      <c r="LIG251" s="373"/>
      <c r="LIH251" s="373"/>
      <c r="LII251" s="320"/>
      <c r="LIJ251" s="374"/>
      <c r="LIK251" s="374"/>
      <c r="LIL251" s="374"/>
      <c r="LIM251" s="395"/>
      <c r="LIN251" s="395"/>
      <c r="LIO251" s="395"/>
      <c r="LIP251" s="395"/>
      <c r="LIQ251" s="395"/>
      <c r="LIR251" s="395"/>
      <c r="LIS251" s="395"/>
      <c r="LIT251" s="395"/>
      <c r="LIU251" s="374"/>
      <c r="LIV251" s="373"/>
      <c r="LIW251" s="373"/>
      <c r="LIX251" s="373"/>
      <c r="LIY251" s="320"/>
      <c r="LIZ251" s="374"/>
      <c r="LJA251" s="374"/>
      <c r="LJB251" s="374"/>
      <c r="LJC251" s="395"/>
      <c r="LJD251" s="395"/>
      <c r="LJE251" s="395"/>
      <c r="LJF251" s="395"/>
      <c r="LJG251" s="395"/>
      <c r="LJH251" s="395"/>
      <c r="LJI251" s="395"/>
      <c r="LJJ251" s="395"/>
      <c r="LJK251" s="374"/>
      <c r="LJL251" s="373"/>
      <c r="LJM251" s="373"/>
      <c r="LJN251" s="373"/>
      <c r="LJO251" s="320"/>
      <c r="LJP251" s="374"/>
      <c r="LJQ251" s="374"/>
      <c r="LJR251" s="374"/>
      <c r="LJS251" s="395"/>
      <c r="LJT251" s="395"/>
      <c r="LJU251" s="395"/>
      <c r="LJV251" s="395"/>
      <c r="LJW251" s="395"/>
      <c r="LJX251" s="395"/>
      <c r="LJY251" s="395"/>
      <c r="LJZ251" s="395"/>
      <c r="LKA251" s="374"/>
      <c r="LKB251" s="373"/>
      <c r="LKC251" s="373"/>
      <c r="LKD251" s="373"/>
      <c r="LKE251" s="320"/>
      <c r="LKF251" s="374"/>
      <c r="LKG251" s="374"/>
      <c r="LKH251" s="374"/>
      <c r="LKI251" s="395"/>
      <c r="LKJ251" s="395"/>
      <c r="LKK251" s="395"/>
      <c r="LKL251" s="395"/>
      <c r="LKM251" s="395"/>
      <c r="LKN251" s="395"/>
      <c r="LKO251" s="395"/>
      <c r="LKP251" s="395"/>
      <c r="LKQ251" s="374"/>
      <c r="LKR251" s="373"/>
      <c r="LKS251" s="373"/>
      <c r="LKT251" s="373"/>
      <c r="LKU251" s="320"/>
      <c r="LKV251" s="374"/>
      <c r="LKW251" s="374"/>
      <c r="LKX251" s="374"/>
      <c r="LKY251" s="395"/>
      <c r="LKZ251" s="395"/>
      <c r="LLA251" s="395"/>
      <c r="LLB251" s="395"/>
      <c r="LLC251" s="395"/>
      <c r="LLD251" s="395"/>
      <c r="LLE251" s="395"/>
      <c r="LLF251" s="395"/>
      <c r="LLG251" s="374"/>
      <c r="LLH251" s="373"/>
      <c r="LLI251" s="373"/>
      <c r="LLJ251" s="373"/>
      <c r="LLK251" s="320"/>
      <c r="LLL251" s="374"/>
      <c r="LLM251" s="374"/>
      <c r="LLN251" s="374"/>
      <c r="LLO251" s="395"/>
      <c r="LLP251" s="395"/>
      <c r="LLQ251" s="395"/>
      <c r="LLR251" s="395"/>
      <c r="LLS251" s="395"/>
      <c r="LLT251" s="395"/>
      <c r="LLU251" s="395"/>
      <c r="LLV251" s="395"/>
      <c r="LLW251" s="374"/>
      <c r="LLX251" s="373"/>
      <c r="LLY251" s="373"/>
      <c r="LLZ251" s="373"/>
      <c r="LMA251" s="320"/>
      <c r="LMB251" s="374"/>
      <c r="LMC251" s="374"/>
      <c r="LMD251" s="374"/>
      <c r="LME251" s="395"/>
      <c r="LMF251" s="395"/>
      <c r="LMG251" s="395"/>
      <c r="LMH251" s="395"/>
      <c r="LMI251" s="395"/>
      <c r="LMJ251" s="395"/>
      <c r="LMK251" s="395"/>
      <c r="LML251" s="395"/>
      <c r="LMM251" s="374"/>
      <c r="LMN251" s="373"/>
      <c r="LMO251" s="373"/>
      <c r="LMP251" s="373"/>
      <c r="LMQ251" s="320"/>
      <c r="LMR251" s="374"/>
      <c r="LMS251" s="374"/>
      <c r="LMT251" s="374"/>
      <c r="LMU251" s="395"/>
      <c r="LMV251" s="395"/>
      <c r="LMW251" s="395"/>
      <c r="LMX251" s="395"/>
      <c r="LMY251" s="395"/>
      <c r="LMZ251" s="395"/>
      <c r="LNA251" s="395"/>
      <c r="LNB251" s="395"/>
      <c r="LNC251" s="374"/>
      <c r="LND251" s="373"/>
      <c r="LNE251" s="373"/>
      <c r="LNF251" s="373"/>
      <c r="LNG251" s="320"/>
      <c r="LNH251" s="374"/>
      <c r="LNI251" s="374"/>
      <c r="LNJ251" s="374"/>
      <c r="LNK251" s="395"/>
      <c r="LNL251" s="395"/>
      <c r="LNM251" s="395"/>
      <c r="LNN251" s="395"/>
      <c r="LNO251" s="395"/>
      <c r="LNP251" s="395"/>
      <c r="LNQ251" s="395"/>
      <c r="LNR251" s="395"/>
      <c r="LNS251" s="374"/>
      <c r="LNT251" s="373"/>
      <c r="LNU251" s="373"/>
      <c r="LNV251" s="373"/>
      <c r="LNW251" s="320"/>
      <c r="LNX251" s="374"/>
      <c r="LNY251" s="374"/>
      <c r="LNZ251" s="374"/>
      <c r="LOA251" s="395"/>
      <c r="LOB251" s="395"/>
      <c r="LOC251" s="395"/>
      <c r="LOD251" s="395"/>
      <c r="LOE251" s="395"/>
      <c r="LOF251" s="395"/>
      <c r="LOG251" s="395"/>
      <c r="LOH251" s="395"/>
      <c r="LOI251" s="374"/>
      <c r="LOJ251" s="373"/>
      <c r="LOK251" s="373"/>
      <c r="LOL251" s="373"/>
      <c r="LOM251" s="320"/>
      <c r="LON251" s="374"/>
      <c r="LOO251" s="374"/>
      <c r="LOP251" s="374"/>
      <c r="LOQ251" s="395"/>
      <c r="LOR251" s="395"/>
      <c r="LOS251" s="395"/>
      <c r="LOT251" s="395"/>
      <c r="LOU251" s="395"/>
      <c r="LOV251" s="395"/>
      <c r="LOW251" s="395"/>
      <c r="LOX251" s="395"/>
      <c r="LOY251" s="374"/>
      <c r="LOZ251" s="373"/>
      <c r="LPA251" s="373"/>
      <c r="LPB251" s="373"/>
      <c r="LPC251" s="320"/>
      <c r="LPD251" s="374"/>
      <c r="LPE251" s="374"/>
      <c r="LPF251" s="374"/>
      <c r="LPG251" s="395"/>
      <c r="LPH251" s="395"/>
      <c r="LPI251" s="395"/>
      <c r="LPJ251" s="395"/>
      <c r="LPK251" s="395"/>
      <c r="LPL251" s="395"/>
      <c r="LPM251" s="395"/>
      <c r="LPN251" s="395"/>
      <c r="LPO251" s="374"/>
      <c r="LPP251" s="373"/>
      <c r="LPQ251" s="373"/>
      <c r="LPR251" s="373"/>
      <c r="LPS251" s="320"/>
      <c r="LPT251" s="374"/>
      <c r="LPU251" s="374"/>
      <c r="LPV251" s="374"/>
      <c r="LPW251" s="395"/>
      <c r="LPX251" s="395"/>
      <c r="LPY251" s="395"/>
      <c r="LPZ251" s="395"/>
      <c r="LQA251" s="395"/>
      <c r="LQB251" s="395"/>
      <c r="LQC251" s="395"/>
      <c r="LQD251" s="395"/>
      <c r="LQE251" s="374"/>
      <c r="LQF251" s="373"/>
      <c r="LQG251" s="373"/>
      <c r="LQH251" s="373"/>
      <c r="LQI251" s="320"/>
      <c r="LQJ251" s="374"/>
      <c r="LQK251" s="374"/>
      <c r="LQL251" s="374"/>
      <c r="LQM251" s="395"/>
      <c r="LQN251" s="395"/>
      <c r="LQO251" s="395"/>
      <c r="LQP251" s="395"/>
      <c r="LQQ251" s="395"/>
      <c r="LQR251" s="395"/>
      <c r="LQS251" s="395"/>
      <c r="LQT251" s="395"/>
      <c r="LQU251" s="374"/>
      <c r="LQV251" s="373"/>
      <c r="LQW251" s="373"/>
      <c r="LQX251" s="373"/>
      <c r="LQY251" s="320"/>
      <c r="LQZ251" s="374"/>
      <c r="LRA251" s="374"/>
      <c r="LRB251" s="374"/>
      <c r="LRC251" s="395"/>
      <c r="LRD251" s="395"/>
      <c r="LRE251" s="395"/>
      <c r="LRF251" s="395"/>
      <c r="LRG251" s="395"/>
      <c r="LRH251" s="395"/>
      <c r="LRI251" s="395"/>
      <c r="LRJ251" s="395"/>
      <c r="LRK251" s="374"/>
      <c r="LRL251" s="373"/>
      <c r="LRM251" s="373"/>
      <c r="LRN251" s="373"/>
      <c r="LRO251" s="320"/>
      <c r="LRP251" s="374"/>
      <c r="LRQ251" s="374"/>
      <c r="LRR251" s="374"/>
      <c r="LRS251" s="395"/>
      <c r="LRT251" s="395"/>
      <c r="LRU251" s="395"/>
      <c r="LRV251" s="395"/>
      <c r="LRW251" s="395"/>
      <c r="LRX251" s="395"/>
      <c r="LRY251" s="395"/>
      <c r="LRZ251" s="395"/>
      <c r="LSA251" s="374"/>
      <c r="LSB251" s="373"/>
      <c r="LSC251" s="373"/>
      <c r="LSD251" s="373"/>
      <c r="LSE251" s="320"/>
      <c r="LSF251" s="374"/>
      <c r="LSG251" s="374"/>
      <c r="LSH251" s="374"/>
      <c r="LSI251" s="395"/>
      <c r="LSJ251" s="395"/>
      <c r="LSK251" s="395"/>
      <c r="LSL251" s="395"/>
      <c r="LSM251" s="395"/>
      <c r="LSN251" s="395"/>
      <c r="LSO251" s="395"/>
      <c r="LSP251" s="395"/>
      <c r="LSQ251" s="374"/>
      <c r="LSR251" s="373"/>
      <c r="LSS251" s="373"/>
      <c r="LST251" s="373"/>
      <c r="LSU251" s="320"/>
      <c r="LSV251" s="374"/>
      <c r="LSW251" s="374"/>
      <c r="LSX251" s="374"/>
      <c r="LSY251" s="395"/>
      <c r="LSZ251" s="395"/>
      <c r="LTA251" s="395"/>
      <c r="LTB251" s="395"/>
      <c r="LTC251" s="395"/>
      <c r="LTD251" s="395"/>
      <c r="LTE251" s="395"/>
      <c r="LTF251" s="395"/>
      <c r="LTG251" s="374"/>
      <c r="LTH251" s="373"/>
      <c r="LTI251" s="373"/>
      <c r="LTJ251" s="373"/>
      <c r="LTK251" s="320"/>
      <c r="LTL251" s="374"/>
      <c r="LTM251" s="374"/>
      <c r="LTN251" s="374"/>
      <c r="LTO251" s="395"/>
      <c r="LTP251" s="395"/>
      <c r="LTQ251" s="395"/>
      <c r="LTR251" s="395"/>
      <c r="LTS251" s="395"/>
      <c r="LTT251" s="395"/>
      <c r="LTU251" s="395"/>
      <c r="LTV251" s="395"/>
      <c r="LTW251" s="374"/>
      <c r="LTX251" s="373"/>
      <c r="LTY251" s="373"/>
      <c r="LTZ251" s="373"/>
      <c r="LUA251" s="320"/>
      <c r="LUB251" s="374"/>
      <c r="LUC251" s="374"/>
      <c r="LUD251" s="374"/>
      <c r="LUE251" s="395"/>
      <c r="LUF251" s="395"/>
      <c r="LUG251" s="395"/>
      <c r="LUH251" s="395"/>
      <c r="LUI251" s="395"/>
      <c r="LUJ251" s="395"/>
      <c r="LUK251" s="395"/>
      <c r="LUL251" s="395"/>
      <c r="LUM251" s="374"/>
      <c r="LUN251" s="373"/>
      <c r="LUO251" s="373"/>
      <c r="LUP251" s="373"/>
      <c r="LUQ251" s="320"/>
      <c r="LUR251" s="374"/>
      <c r="LUS251" s="374"/>
      <c r="LUT251" s="374"/>
      <c r="LUU251" s="395"/>
      <c r="LUV251" s="395"/>
      <c r="LUW251" s="395"/>
      <c r="LUX251" s="395"/>
      <c r="LUY251" s="395"/>
      <c r="LUZ251" s="395"/>
      <c r="LVA251" s="395"/>
      <c r="LVB251" s="395"/>
      <c r="LVC251" s="374"/>
      <c r="LVD251" s="373"/>
      <c r="LVE251" s="373"/>
      <c r="LVF251" s="373"/>
      <c r="LVG251" s="320"/>
      <c r="LVH251" s="374"/>
      <c r="LVI251" s="374"/>
      <c r="LVJ251" s="374"/>
      <c r="LVK251" s="395"/>
      <c r="LVL251" s="395"/>
      <c r="LVM251" s="395"/>
      <c r="LVN251" s="395"/>
      <c r="LVO251" s="395"/>
      <c r="LVP251" s="395"/>
      <c r="LVQ251" s="395"/>
      <c r="LVR251" s="395"/>
      <c r="LVS251" s="374"/>
      <c r="LVT251" s="373"/>
      <c r="LVU251" s="373"/>
      <c r="LVV251" s="373"/>
      <c r="LVW251" s="320"/>
      <c r="LVX251" s="374"/>
      <c r="LVY251" s="374"/>
      <c r="LVZ251" s="374"/>
      <c r="LWA251" s="395"/>
      <c r="LWB251" s="395"/>
      <c r="LWC251" s="395"/>
      <c r="LWD251" s="395"/>
      <c r="LWE251" s="395"/>
      <c r="LWF251" s="395"/>
      <c r="LWG251" s="395"/>
      <c r="LWH251" s="395"/>
      <c r="LWI251" s="374"/>
      <c r="LWJ251" s="373"/>
      <c r="LWK251" s="373"/>
      <c r="LWL251" s="373"/>
      <c r="LWM251" s="320"/>
      <c r="LWN251" s="374"/>
      <c r="LWO251" s="374"/>
      <c r="LWP251" s="374"/>
      <c r="LWQ251" s="395"/>
      <c r="LWR251" s="395"/>
      <c r="LWS251" s="395"/>
      <c r="LWT251" s="395"/>
      <c r="LWU251" s="395"/>
      <c r="LWV251" s="395"/>
      <c r="LWW251" s="395"/>
      <c r="LWX251" s="395"/>
      <c r="LWY251" s="374"/>
      <c r="LWZ251" s="373"/>
      <c r="LXA251" s="373"/>
      <c r="LXB251" s="373"/>
      <c r="LXC251" s="320"/>
      <c r="LXD251" s="374"/>
      <c r="LXE251" s="374"/>
      <c r="LXF251" s="374"/>
      <c r="LXG251" s="395"/>
      <c r="LXH251" s="395"/>
      <c r="LXI251" s="395"/>
      <c r="LXJ251" s="395"/>
      <c r="LXK251" s="395"/>
      <c r="LXL251" s="395"/>
      <c r="LXM251" s="395"/>
      <c r="LXN251" s="395"/>
      <c r="LXO251" s="374"/>
      <c r="LXP251" s="373"/>
      <c r="LXQ251" s="373"/>
      <c r="LXR251" s="373"/>
      <c r="LXS251" s="320"/>
      <c r="LXT251" s="374"/>
      <c r="LXU251" s="374"/>
      <c r="LXV251" s="374"/>
      <c r="LXW251" s="395"/>
      <c r="LXX251" s="395"/>
      <c r="LXY251" s="395"/>
      <c r="LXZ251" s="395"/>
      <c r="LYA251" s="395"/>
      <c r="LYB251" s="395"/>
      <c r="LYC251" s="395"/>
      <c r="LYD251" s="395"/>
      <c r="LYE251" s="374"/>
      <c r="LYF251" s="373"/>
      <c r="LYG251" s="373"/>
      <c r="LYH251" s="373"/>
      <c r="LYI251" s="320"/>
      <c r="LYJ251" s="374"/>
      <c r="LYK251" s="374"/>
      <c r="LYL251" s="374"/>
      <c r="LYM251" s="395"/>
      <c r="LYN251" s="395"/>
      <c r="LYO251" s="395"/>
      <c r="LYP251" s="395"/>
      <c r="LYQ251" s="395"/>
      <c r="LYR251" s="395"/>
      <c r="LYS251" s="395"/>
      <c r="LYT251" s="395"/>
      <c r="LYU251" s="374"/>
      <c r="LYV251" s="373"/>
      <c r="LYW251" s="373"/>
      <c r="LYX251" s="373"/>
      <c r="LYY251" s="320"/>
      <c r="LYZ251" s="374"/>
      <c r="LZA251" s="374"/>
      <c r="LZB251" s="374"/>
      <c r="LZC251" s="395"/>
      <c r="LZD251" s="395"/>
      <c r="LZE251" s="395"/>
      <c r="LZF251" s="395"/>
      <c r="LZG251" s="395"/>
      <c r="LZH251" s="395"/>
      <c r="LZI251" s="395"/>
      <c r="LZJ251" s="395"/>
      <c r="LZK251" s="374"/>
      <c r="LZL251" s="373"/>
      <c r="LZM251" s="373"/>
      <c r="LZN251" s="373"/>
      <c r="LZO251" s="320"/>
      <c r="LZP251" s="374"/>
      <c r="LZQ251" s="374"/>
      <c r="LZR251" s="374"/>
      <c r="LZS251" s="395"/>
      <c r="LZT251" s="395"/>
      <c r="LZU251" s="395"/>
      <c r="LZV251" s="395"/>
      <c r="LZW251" s="395"/>
      <c r="LZX251" s="395"/>
      <c r="LZY251" s="395"/>
      <c r="LZZ251" s="395"/>
      <c r="MAA251" s="374"/>
      <c r="MAB251" s="373"/>
      <c r="MAC251" s="373"/>
      <c r="MAD251" s="373"/>
      <c r="MAE251" s="320"/>
      <c r="MAF251" s="374"/>
      <c r="MAG251" s="374"/>
      <c r="MAH251" s="374"/>
      <c r="MAI251" s="395"/>
      <c r="MAJ251" s="395"/>
      <c r="MAK251" s="395"/>
      <c r="MAL251" s="395"/>
      <c r="MAM251" s="395"/>
      <c r="MAN251" s="395"/>
      <c r="MAO251" s="395"/>
      <c r="MAP251" s="395"/>
      <c r="MAQ251" s="374"/>
      <c r="MAR251" s="373"/>
      <c r="MAS251" s="373"/>
      <c r="MAT251" s="373"/>
      <c r="MAU251" s="320"/>
      <c r="MAV251" s="374"/>
      <c r="MAW251" s="374"/>
      <c r="MAX251" s="374"/>
      <c r="MAY251" s="395"/>
      <c r="MAZ251" s="395"/>
      <c r="MBA251" s="395"/>
      <c r="MBB251" s="395"/>
      <c r="MBC251" s="395"/>
      <c r="MBD251" s="395"/>
      <c r="MBE251" s="395"/>
      <c r="MBF251" s="395"/>
      <c r="MBG251" s="374"/>
      <c r="MBH251" s="373"/>
      <c r="MBI251" s="373"/>
      <c r="MBJ251" s="373"/>
      <c r="MBK251" s="320"/>
      <c r="MBL251" s="374"/>
      <c r="MBM251" s="374"/>
      <c r="MBN251" s="374"/>
      <c r="MBO251" s="395"/>
      <c r="MBP251" s="395"/>
      <c r="MBQ251" s="395"/>
      <c r="MBR251" s="395"/>
      <c r="MBS251" s="395"/>
      <c r="MBT251" s="395"/>
      <c r="MBU251" s="395"/>
      <c r="MBV251" s="395"/>
      <c r="MBW251" s="374"/>
      <c r="MBX251" s="373"/>
      <c r="MBY251" s="373"/>
      <c r="MBZ251" s="373"/>
      <c r="MCA251" s="320"/>
      <c r="MCB251" s="374"/>
      <c r="MCC251" s="374"/>
      <c r="MCD251" s="374"/>
      <c r="MCE251" s="395"/>
      <c r="MCF251" s="395"/>
      <c r="MCG251" s="395"/>
      <c r="MCH251" s="395"/>
      <c r="MCI251" s="395"/>
      <c r="MCJ251" s="395"/>
      <c r="MCK251" s="395"/>
      <c r="MCL251" s="395"/>
      <c r="MCM251" s="374"/>
      <c r="MCN251" s="373"/>
      <c r="MCO251" s="373"/>
      <c r="MCP251" s="373"/>
      <c r="MCQ251" s="320"/>
      <c r="MCR251" s="374"/>
      <c r="MCS251" s="374"/>
      <c r="MCT251" s="374"/>
      <c r="MCU251" s="395"/>
      <c r="MCV251" s="395"/>
      <c r="MCW251" s="395"/>
      <c r="MCX251" s="395"/>
      <c r="MCY251" s="395"/>
      <c r="MCZ251" s="395"/>
      <c r="MDA251" s="395"/>
      <c r="MDB251" s="395"/>
      <c r="MDC251" s="374"/>
      <c r="MDD251" s="373"/>
      <c r="MDE251" s="373"/>
      <c r="MDF251" s="373"/>
      <c r="MDG251" s="320"/>
      <c r="MDH251" s="374"/>
      <c r="MDI251" s="374"/>
      <c r="MDJ251" s="374"/>
      <c r="MDK251" s="395"/>
      <c r="MDL251" s="395"/>
      <c r="MDM251" s="395"/>
      <c r="MDN251" s="395"/>
      <c r="MDO251" s="395"/>
      <c r="MDP251" s="395"/>
      <c r="MDQ251" s="395"/>
      <c r="MDR251" s="395"/>
      <c r="MDS251" s="374"/>
      <c r="MDT251" s="373"/>
      <c r="MDU251" s="373"/>
      <c r="MDV251" s="373"/>
      <c r="MDW251" s="320"/>
      <c r="MDX251" s="374"/>
      <c r="MDY251" s="374"/>
      <c r="MDZ251" s="374"/>
      <c r="MEA251" s="395"/>
      <c r="MEB251" s="395"/>
      <c r="MEC251" s="395"/>
      <c r="MED251" s="395"/>
      <c r="MEE251" s="395"/>
      <c r="MEF251" s="395"/>
      <c r="MEG251" s="395"/>
      <c r="MEH251" s="395"/>
      <c r="MEI251" s="374"/>
      <c r="MEJ251" s="373"/>
      <c r="MEK251" s="373"/>
      <c r="MEL251" s="373"/>
      <c r="MEM251" s="320"/>
      <c r="MEN251" s="374"/>
      <c r="MEO251" s="374"/>
      <c r="MEP251" s="374"/>
      <c r="MEQ251" s="395"/>
      <c r="MER251" s="395"/>
      <c r="MES251" s="395"/>
      <c r="MET251" s="395"/>
      <c r="MEU251" s="395"/>
      <c r="MEV251" s="395"/>
      <c r="MEW251" s="395"/>
      <c r="MEX251" s="395"/>
      <c r="MEY251" s="374"/>
      <c r="MEZ251" s="373"/>
      <c r="MFA251" s="373"/>
      <c r="MFB251" s="373"/>
      <c r="MFC251" s="320"/>
      <c r="MFD251" s="374"/>
      <c r="MFE251" s="374"/>
      <c r="MFF251" s="374"/>
      <c r="MFG251" s="395"/>
      <c r="MFH251" s="395"/>
      <c r="MFI251" s="395"/>
      <c r="MFJ251" s="395"/>
      <c r="MFK251" s="395"/>
      <c r="MFL251" s="395"/>
      <c r="MFM251" s="395"/>
      <c r="MFN251" s="395"/>
      <c r="MFO251" s="374"/>
      <c r="MFP251" s="373"/>
      <c r="MFQ251" s="373"/>
      <c r="MFR251" s="373"/>
      <c r="MFS251" s="320"/>
      <c r="MFT251" s="374"/>
      <c r="MFU251" s="374"/>
      <c r="MFV251" s="374"/>
      <c r="MFW251" s="395"/>
      <c r="MFX251" s="395"/>
      <c r="MFY251" s="395"/>
      <c r="MFZ251" s="395"/>
      <c r="MGA251" s="395"/>
      <c r="MGB251" s="395"/>
      <c r="MGC251" s="395"/>
      <c r="MGD251" s="395"/>
      <c r="MGE251" s="374"/>
      <c r="MGF251" s="373"/>
      <c r="MGG251" s="373"/>
      <c r="MGH251" s="373"/>
      <c r="MGI251" s="320"/>
      <c r="MGJ251" s="374"/>
      <c r="MGK251" s="374"/>
      <c r="MGL251" s="374"/>
      <c r="MGM251" s="395"/>
      <c r="MGN251" s="395"/>
      <c r="MGO251" s="395"/>
      <c r="MGP251" s="395"/>
      <c r="MGQ251" s="395"/>
      <c r="MGR251" s="395"/>
      <c r="MGS251" s="395"/>
      <c r="MGT251" s="395"/>
      <c r="MGU251" s="374"/>
      <c r="MGV251" s="373"/>
      <c r="MGW251" s="373"/>
      <c r="MGX251" s="373"/>
      <c r="MGY251" s="320"/>
      <c r="MGZ251" s="374"/>
      <c r="MHA251" s="374"/>
      <c r="MHB251" s="374"/>
      <c r="MHC251" s="395"/>
      <c r="MHD251" s="395"/>
      <c r="MHE251" s="395"/>
      <c r="MHF251" s="395"/>
      <c r="MHG251" s="395"/>
      <c r="MHH251" s="395"/>
      <c r="MHI251" s="395"/>
      <c r="MHJ251" s="395"/>
      <c r="MHK251" s="374"/>
      <c r="MHL251" s="373"/>
      <c r="MHM251" s="373"/>
      <c r="MHN251" s="373"/>
      <c r="MHO251" s="320"/>
      <c r="MHP251" s="374"/>
      <c r="MHQ251" s="374"/>
      <c r="MHR251" s="374"/>
      <c r="MHS251" s="395"/>
      <c r="MHT251" s="395"/>
      <c r="MHU251" s="395"/>
      <c r="MHV251" s="395"/>
      <c r="MHW251" s="395"/>
      <c r="MHX251" s="395"/>
      <c r="MHY251" s="395"/>
      <c r="MHZ251" s="395"/>
      <c r="MIA251" s="374"/>
      <c r="MIB251" s="373"/>
      <c r="MIC251" s="373"/>
      <c r="MID251" s="373"/>
      <c r="MIE251" s="320"/>
      <c r="MIF251" s="374"/>
      <c r="MIG251" s="374"/>
      <c r="MIH251" s="374"/>
      <c r="MII251" s="395"/>
      <c r="MIJ251" s="395"/>
      <c r="MIK251" s="395"/>
      <c r="MIL251" s="395"/>
      <c r="MIM251" s="395"/>
      <c r="MIN251" s="395"/>
      <c r="MIO251" s="395"/>
      <c r="MIP251" s="395"/>
      <c r="MIQ251" s="374"/>
      <c r="MIR251" s="373"/>
      <c r="MIS251" s="373"/>
      <c r="MIT251" s="373"/>
      <c r="MIU251" s="320"/>
      <c r="MIV251" s="374"/>
      <c r="MIW251" s="374"/>
      <c r="MIX251" s="374"/>
      <c r="MIY251" s="395"/>
      <c r="MIZ251" s="395"/>
      <c r="MJA251" s="395"/>
      <c r="MJB251" s="395"/>
      <c r="MJC251" s="395"/>
      <c r="MJD251" s="395"/>
      <c r="MJE251" s="395"/>
      <c r="MJF251" s="395"/>
      <c r="MJG251" s="374"/>
      <c r="MJH251" s="373"/>
      <c r="MJI251" s="373"/>
      <c r="MJJ251" s="373"/>
      <c r="MJK251" s="320"/>
      <c r="MJL251" s="374"/>
      <c r="MJM251" s="374"/>
      <c r="MJN251" s="374"/>
      <c r="MJO251" s="395"/>
      <c r="MJP251" s="395"/>
      <c r="MJQ251" s="395"/>
      <c r="MJR251" s="395"/>
      <c r="MJS251" s="395"/>
      <c r="MJT251" s="395"/>
      <c r="MJU251" s="395"/>
      <c r="MJV251" s="395"/>
      <c r="MJW251" s="374"/>
      <c r="MJX251" s="373"/>
      <c r="MJY251" s="373"/>
      <c r="MJZ251" s="373"/>
      <c r="MKA251" s="320"/>
      <c r="MKB251" s="374"/>
      <c r="MKC251" s="374"/>
      <c r="MKD251" s="374"/>
      <c r="MKE251" s="395"/>
      <c r="MKF251" s="395"/>
      <c r="MKG251" s="395"/>
      <c r="MKH251" s="395"/>
      <c r="MKI251" s="395"/>
      <c r="MKJ251" s="395"/>
      <c r="MKK251" s="395"/>
      <c r="MKL251" s="395"/>
      <c r="MKM251" s="374"/>
      <c r="MKN251" s="373"/>
      <c r="MKO251" s="373"/>
      <c r="MKP251" s="373"/>
      <c r="MKQ251" s="320"/>
      <c r="MKR251" s="374"/>
      <c r="MKS251" s="374"/>
      <c r="MKT251" s="374"/>
      <c r="MKU251" s="395"/>
      <c r="MKV251" s="395"/>
      <c r="MKW251" s="395"/>
      <c r="MKX251" s="395"/>
      <c r="MKY251" s="395"/>
      <c r="MKZ251" s="395"/>
      <c r="MLA251" s="395"/>
      <c r="MLB251" s="395"/>
      <c r="MLC251" s="374"/>
      <c r="MLD251" s="373"/>
      <c r="MLE251" s="373"/>
      <c r="MLF251" s="373"/>
      <c r="MLG251" s="320"/>
      <c r="MLH251" s="374"/>
      <c r="MLI251" s="374"/>
      <c r="MLJ251" s="374"/>
      <c r="MLK251" s="395"/>
      <c r="MLL251" s="395"/>
      <c r="MLM251" s="395"/>
      <c r="MLN251" s="395"/>
      <c r="MLO251" s="395"/>
      <c r="MLP251" s="395"/>
      <c r="MLQ251" s="395"/>
      <c r="MLR251" s="395"/>
      <c r="MLS251" s="374"/>
      <c r="MLT251" s="373"/>
      <c r="MLU251" s="373"/>
      <c r="MLV251" s="373"/>
      <c r="MLW251" s="320"/>
      <c r="MLX251" s="374"/>
      <c r="MLY251" s="374"/>
      <c r="MLZ251" s="374"/>
      <c r="MMA251" s="395"/>
      <c r="MMB251" s="395"/>
      <c r="MMC251" s="395"/>
      <c r="MMD251" s="395"/>
      <c r="MME251" s="395"/>
      <c r="MMF251" s="395"/>
      <c r="MMG251" s="395"/>
      <c r="MMH251" s="395"/>
      <c r="MMI251" s="374"/>
      <c r="MMJ251" s="373"/>
      <c r="MMK251" s="373"/>
      <c r="MML251" s="373"/>
      <c r="MMM251" s="320"/>
      <c r="MMN251" s="374"/>
      <c r="MMO251" s="374"/>
      <c r="MMP251" s="374"/>
      <c r="MMQ251" s="395"/>
      <c r="MMR251" s="395"/>
      <c r="MMS251" s="395"/>
      <c r="MMT251" s="395"/>
      <c r="MMU251" s="395"/>
      <c r="MMV251" s="395"/>
      <c r="MMW251" s="395"/>
      <c r="MMX251" s="395"/>
      <c r="MMY251" s="374"/>
      <c r="MMZ251" s="373"/>
      <c r="MNA251" s="373"/>
      <c r="MNB251" s="373"/>
      <c r="MNC251" s="320"/>
      <c r="MND251" s="374"/>
      <c r="MNE251" s="374"/>
      <c r="MNF251" s="374"/>
      <c r="MNG251" s="395"/>
      <c r="MNH251" s="395"/>
      <c r="MNI251" s="395"/>
      <c r="MNJ251" s="395"/>
      <c r="MNK251" s="395"/>
      <c r="MNL251" s="395"/>
      <c r="MNM251" s="395"/>
      <c r="MNN251" s="395"/>
      <c r="MNO251" s="374"/>
      <c r="MNP251" s="373"/>
      <c r="MNQ251" s="373"/>
      <c r="MNR251" s="373"/>
      <c r="MNS251" s="320"/>
      <c r="MNT251" s="374"/>
      <c r="MNU251" s="374"/>
      <c r="MNV251" s="374"/>
      <c r="MNW251" s="395"/>
      <c r="MNX251" s="395"/>
      <c r="MNY251" s="395"/>
      <c r="MNZ251" s="395"/>
      <c r="MOA251" s="395"/>
      <c r="MOB251" s="395"/>
      <c r="MOC251" s="395"/>
      <c r="MOD251" s="395"/>
      <c r="MOE251" s="374"/>
      <c r="MOF251" s="373"/>
      <c r="MOG251" s="373"/>
      <c r="MOH251" s="373"/>
      <c r="MOI251" s="320"/>
      <c r="MOJ251" s="374"/>
      <c r="MOK251" s="374"/>
      <c r="MOL251" s="374"/>
      <c r="MOM251" s="395"/>
      <c r="MON251" s="395"/>
      <c r="MOO251" s="395"/>
      <c r="MOP251" s="395"/>
      <c r="MOQ251" s="395"/>
      <c r="MOR251" s="395"/>
      <c r="MOS251" s="395"/>
      <c r="MOT251" s="395"/>
      <c r="MOU251" s="374"/>
      <c r="MOV251" s="373"/>
      <c r="MOW251" s="373"/>
      <c r="MOX251" s="373"/>
      <c r="MOY251" s="320"/>
      <c r="MOZ251" s="374"/>
      <c r="MPA251" s="374"/>
      <c r="MPB251" s="374"/>
      <c r="MPC251" s="395"/>
      <c r="MPD251" s="395"/>
      <c r="MPE251" s="395"/>
      <c r="MPF251" s="395"/>
      <c r="MPG251" s="395"/>
      <c r="MPH251" s="395"/>
      <c r="MPI251" s="395"/>
      <c r="MPJ251" s="395"/>
      <c r="MPK251" s="374"/>
      <c r="MPL251" s="373"/>
      <c r="MPM251" s="373"/>
      <c r="MPN251" s="373"/>
      <c r="MPO251" s="320"/>
      <c r="MPP251" s="374"/>
      <c r="MPQ251" s="374"/>
      <c r="MPR251" s="374"/>
      <c r="MPS251" s="395"/>
      <c r="MPT251" s="395"/>
      <c r="MPU251" s="395"/>
      <c r="MPV251" s="395"/>
      <c r="MPW251" s="395"/>
      <c r="MPX251" s="395"/>
      <c r="MPY251" s="395"/>
      <c r="MPZ251" s="395"/>
      <c r="MQA251" s="374"/>
      <c r="MQB251" s="373"/>
      <c r="MQC251" s="373"/>
      <c r="MQD251" s="373"/>
      <c r="MQE251" s="320"/>
      <c r="MQF251" s="374"/>
      <c r="MQG251" s="374"/>
      <c r="MQH251" s="374"/>
      <c r="MQI251" s="395"/>
      <c r="MQJ251" s="395"/>
      <c r="MQK251" s="395"/>
      <c r="MQL251" s="395"/>
      <c r="MQM251" s="395"/>
      <c r="MQN251" s="395"/>
      <c r="MQO251" s="395"/>
      <c r="MQP251" s="395"/>
      <c r="MQQ251" s="374"/>
      <c r="MQR251" s="373"/>
      <c r="MQS251" s="373"/>
      <c r="MQT251" s="373"/>
      <c r="MQU251" s="320"/>
      <c r="MQV251" s="374"/>
      <c r="MQW251" s="374"/>
      <c r="MQX251" s="374"/>
      <c r="MQY251" s="395"/>
      <c r="MQZ251" s="395"/>
      <c r="MRA251" s="395"/>
      <c r="MRB251" s="395"/>
      <c r="MRC251" s="395"/>
      <c r="MRD251" s="395"/>
      <c r="MRE251" s="395"/>
      <c r="MRF251" s="395"/>
      <c r="MRG251" s="374"/>
      <c r="MRH251" s="373"/>
      <c r="MRI251" s="373"/>
      <c r="MRJ251" s="373"/>
      <c r="MRK251" s="320"/>
      <c r="MRL251" s="374"/>
      <c r="MRM251" s="374"/>
      <c r="MRN251" s="374"/>
      <c r="MRO251" s="395"/>
      <c r="MRP251" s="395"/>
      <c r="MRQ251" s="395"/>
      <c r="MRR251" s="395"/>
      <c r="MRS251" s="395"/>
      <c r="MRT251" s="395"/>
      <c r="MRU251" s="395"/>
      <c r="MRV251" s="395"/>
      <c r="MRW251" s="374"/>
      <c r="MRX251" s="373"/>
      <c r="MRY251" s="373"/>
      <c r="MRZ251" s="373"/>
      <c r="MSA251" s="320"/>
      <c r="MSB251" s="374"/>
      <c r="MSC251" s="374"/>
      <c r="MSD251" s="374"/>
      <c r="MSE251" s="395"/>
      <c r="MSF251" s="395"/>
      <c r="MSG251" s="395"/>
      <c r="MSH251" s="395"/>
      <c r="MSI251" s="395"/>
      <c r="MSJ251" s="395"/>
      <c r="MSK251" s="395"/>
      <c r="MSL251" s="395"/>
      <c r="MSM251" s="374"/>
      <c r="MSN251" s="373"/>
      <c r="MSO251" s="373"/>
      <c r="MSP251" s="373"/>
      <c r="MSQ251" s="320"/>
      <c r="MSR251" s="374"/>
      <c r="MSS251" s="374"/>
      <c r="MST251" s="374"/>
      <c r="MSU251" s="395"/>
      <c r="MSV251" s="395"/>
      <c r="MSW251" s="395"/>
      <c r="MSX251" s="395"/>
      <c r="MSY251" s="395"/>
      <c r="MSZ251" s="395"/>
      <c r="MTA251" s="395"/>
      <c r="MTB251" s="395"/>
      <c r="MTC251" s="374"/>
      <c r="MTD251" s="373"/>
      <c r="MTE251" s="373"/>
      <c r="MTF251" s="373"/>
      <c r="MTG251" s="320"/>
      <c r="MTH251" s="374"/>
      <c r="MTI251" s="374"/>
      <c r="MTJ251" s="374"/>
      <c r="MTK251" s="395"/>
      <c r="MTL251" s="395"/>
      <c r="MTM251" s="395"/>
      <c r="MTN251" s="395"/>
      <c r="MTO251" s="395"/>
      <c r="MTP251" s="395"/>
      <c r="MTQ251" s="395"/>
      <c r="MTR251" s="395"/>
      <c r="MTS251" s="374"/>
      <c r="MTT251" s="373"/>
      <c r="MTU251" s="373"/>
      <c r="MTV251" s="373"/>
      <c r="MTW251" s="320"/>
      <c r="MTX251" s="374"/>
      <c r="MTY251" s="374"/>
      <c r="MTZ251" s="374"/>
      <c r="MUA251" s="395"/>
      <c r="MUB251" s="395"/>
      <c r="MUC251" s="395"/>
      <c r="MUD251" s="395"/>
      <c r="MUE251" s="395"/>
      <c r="MUF251" s="395"/>
      <c r="MUG251" s="395"/>
      <c r="MUH251" s="395"/>
      <c r="MUI251" s="374"/>
      <c r="MUJ251" s="373"/>
      <c r="MUK251" s="373"/>
      <c r="MUL251" s="373"/>
      <c r="MUM251" s="320"/>
      <c r="MUN251" s="374"/>
      <c r="MUO251" s="374"/>
      <c r="MUP251" s="374"/>
      <c r="MUQ251" s="395"/>
      <c r="MUR251" s="395"/>
      <c r="MUS251" s="395"/>
      <c r="MUT251" s="395"/>
      <c r="MUU251" s="395"/>
      <c r="MUV251" s="395"/>
      <c r="MUW251" s="395"/>
      <c r="MUX251" s="395"/>
      <c r="MUY251" s="374"/>
      <c r="MUZ251" s="373"/>
      <c r="MVA251" s="373"/>
      <c r="MVB251" s="373"/>
      <c r="MVC251" s="320"/>
      <c r="MVD251" s="374"/>
      <c r="MVE251" s="374"/>
      <c r="MVF251" s="374"/>
      <c r="MVG251" s="395"/>
      <c r="MVH251" s="395"/>
      <c r="MVI251" s="395"/>
      <c r="MVJ251" s="395"/>
      <c r="MVK251" s="395"/>
      <c r="MVL251" s="395"/>
      <c r="MVM251" s="395"/>
      <c r="MVN251" s="395"/>
      <c r="MVO251" s="374"/>
      <c r="MVP251" s="373"/>
      <c r="MVQ251" s="373"/>
      <c r="MVR251" s="373"/>
      <c r="MVS251" s="320"/>
      <c r="MVT251" s="374"/>
      <c r="MVU251" s="374"/>
      <c r="MVV251" s="374"/>
      <c r="MVW251" s="395"/>
      <c r="MVX251" s="395"/>
      <c r="MVY251" s="395"/>
      <c r="MVZ251" s="395"/>
      <c r="MWA251" s="395"/>
      <c r="MWB251" s="395"/>
      <c r="MWC251" s="395"/>
      <c r="MWD251" s="395"/>
      <c r="MWE251" s="374"/>
      <c r="MWF251" s="373"/>
      <c r="MWG251" s="373"/>
      <c r="MWH251" s="373"/>
      <c r="MWI251" s="320"/>
      <c r="MWJ251" s="374"/>
      <c r="MWK251" s="374"/>
      <c r="MWL251" s="374"/>
      <c r="MWM251" s="395"/>
      <c r="MWN251" s="395"/>
      <c r="MWO251" s="395"/>
      <c r="MWP251" s="395"/>
      <c r="MWQ251" s="395"/>
      <c r="MWR251" s="395"/>
      <c r="MWS251" s="395"/>
      <c r="MWT251" s="395"/>
      <c r="MWU251" s="374"/>
      <c r="MWV251" s="373"/>
      <c r="MWW251" s="373"/>
      <c r="MWX251" s="373"/>
      <c r="MWY251" s="320"/>
      <c r="MWZ251" s="374"/>
      <c r="MXA251" s="374"/>
      <c r="MXB251" s="374"/>
      <c r="MXC251" s="395"/>
      <c r="MXD251" s="395"/>
      <c r="MXE251" s="395"/>
      <c r="MXF251" s="395"/>
      <c r="MXG251" s="395"/>
      <c r="MXH251" s="395"/>
      <c r="MXI251" s="395"/>
      <c r="MXJ251" s="395"/>
      <c r="MXK251" s="374"/>
      <c r="MXL251" s="373"/>
      <c r="MXM251" s="373"/>
      <c r="MXN251" s="373"/>
      <c r="MXO251" s="320"/>
      <c r="MXP251" s="374"/>
      <c r="MXQ251" s="374"/>
      <c r="MXR251" s="374"/>
      <c r="MXS251" s="395"/>
      <c r="MXT251" s="395"/>
      <c r="MXU251" s="395"/>
      <c r="MXV251" s="395"/>
      <c r="MXW251" s="395"/>
      <c r="MXX251" s="395"/>
      <c r="MXY251" s="395"/>
      <c r="MXZ251" s="395"/>
      <c r="MYA251" s="374"/>
      <c r="MYB251" s="373"/>
      <c r="MYC251" s="373"/>
      <c r="MYD251" s="373"/>
      <c r="MYE251" s="320"/>
      <c r="MYF251" s="374"/>
      <c r="MYG251" s="374"/>
      <c r="MYH251" s="374"/>
      <c r="MYI251" s="395"/>
      <c r="MYJ251" s="395"/>
      <c r="MYK251" s="395"/>
      <c r="MYL251" s="395"/>
      <c r="MYM251" s="395"/>
      <c r="MYN251" s="395"/>
      <c r="MYO251" s="395"/>
      <c r="MYP251" s="395"/>
      <c r="MYQ251" s="374"/>
      <c r="MYR251" s="373"/>
      <c r="MYS251" s="373"/>
      <c r="MYT251" s="373"/>
      <c r="MYU251" s="320"/>
      <c r="MYV251" s="374"/>
      <c r="MYW251" s="374"/>
      <c r="MYX251" s="374"/>
      <c r="MYY251" s="395"/>
      <c r="MYZ251" s="395"/>
      <c r="MZA251" s="395"/>
      <c r="MZB251" s="395"/>
      <c r="MZC251" s="395"/>
      <c r="MZD251" s="395"/>
      <c r="MZE251" s="395"/>
      <c r="MZF251" s="395"/>
      <c r="MZG251" s="374"/>
      <c r="MZH251" s="373"/>
      <c r="MZI251" s="373"/>
      <c r="MZJ251" s="373"/>
      <c r="MZK251" s="320"/>
      <c r="MZL251" s="374"/>
      <c r="MZM251" s="374"/>
      <c r="MZN251" s="374"/>
      <c r="MZO251" s="395"/>
      <c r="MZP251" s="395"/>
      <c r="MZQ251" s="395"/>
      <c r="MZR251" s="395"/>
      <c r="MZS251" s="395"/>
      <c r="MZT251" s="395"/>
      <c r="MZU251" s="395"/>
      <c r="MZV251" s="395"/>
      <c r="MZW251" s="374"/>
      <c r="MZX251" s="373"/>
      <c r="MZY251" s="373"/>
      <c r="MZZ251" s="373"/>
      <c r="NAA251" s="320"/>
      <c r="NAB251" s="374"/>
      <c r="NAC251" s="374"/>
      <c r="NAD251" s="374"/>
      <c r="NAE251" s="395"/>
      <c r="NAF251" s="395"/>
      <c r="NAG251" s="395"/>
      <c r="NAH251" s="395"/>
      <c r="NAI251" s="395"/>
      <c r="NAJ251" s="395"/>
      <c r="NAK251" s="395"/>
      <c r="NAL251" s="395"/>
      <c r="NAM251" s="374"/>
      <c r="NAN251" s="373"/>
      <c r="NAO251" s="373"/>
      <c r="NAP251" s="373"/>
      <c r="NAQ251" s="320"/>
      <c r="NAR251" s="374"/>
      <c r="NAS251" s="374"/>
      <c r="NAT251" s="374"/>
      <c r="NAU251" s="395"/>
      <c r="NAV251" s="395"/>
      <c r="NAW251" s="395"/>
      <c r="NAX251" s="395"/>
      <c r="NAY251" s="395"/>
      <c r="NAZ251" s="395"/>
      <c r="NBA251" s="395"/>
      <c r="NBB251" s="395"/>
      <c r="NBC251" s="374"/>
      <c r="NBD251" s="373"/>
      <c r="NBE251" s="373"/>
      <c r="NBF251" s="373"/>
      <c r="NBG251" s="320"/>
      <c r="NBH251" s="374"/>
      <c r="NBI251" s="374"/>
      <c r="NBJ251" s="374"/>
      <c r="NBK251" s="395"/>
      <c r="NBL251" s="395"/>
      <c r="NBM251" s="395"/>
      <c r="NBN251" s="395"/>
      <c r="NBO251" s="395"/>
      <c r="NBP251" s="395"/>
      <c r="NBQ251" s="395"/>
      <c r="NBR251" s="395"/>
      <c r="NBS251" s="374"/>
      <c r="NBT251" s="373"/>
      <c r="NBU251" s="373"/>
      <c r="NBV251" s="373"/>
      <c r="NBW251" s="320"/>
      <c r="NBX251" s="374"/>
      <c r="NBY251" s="374"/>
      <c r="NBZ251" s="374"/>
      <c r="NCA251" s="395"/>
      <c r="NCB251" s="395"/>
      <c r="NCC251" s="395"/>
      <c r="NCD251" s="395"/>
      <c r="NCE251" s="395"/>
      <c r="NCF251" s="395"/>
      <c r="NCG251" s="395"/>
      <c r="NCH251" s="395"/>
      <c r="NCI251" s="374"/>
      <c r="NCJ251" s="373"/>
      <c r="NCK251" s="373"/>
      <c r="NCL251" s="373"/>
      <c r="NCM251" s="320"/>
      <c r="NCN251" s="374"/>
      <c r="NCO251" s="374"/>
      <c r="NCP251" s="374"/>
      <c r="NCQ251" s="395"/>
      <c r="NCR251" s="395"/>
      <c r="NCS251" s="395"/>
      <c r="NCT251" s="395"/>
      <c r="NCU251" s="395"/>
      <c r="NCV251" s="395"/>
      <c r="NCW251" s="395"/>
      <c r="NCX251" s="395"/>
      <c r="NCY251" s="374"/>
      <c r="NCZ251" s="373"/>
      <c r="NDA251" s="373"/>
      <c r="NDB251" s="373"/>
      <c r="NDC251" s="320"/>
      <c r="NDD251" s="374"/>
      <c r="NDE251" s="374"/>
      <c r="NDF251" s="374"/>
      <c r="NDG251" s="395"/>
      <c r="NDH251" s="395"/>
      <c r="NDI251" s="395"/>
      <c r="NDJ251" s="395"/>
      <c r="NDK251" s="395"/>
      <c r="NDL251" s="395"/>
      <c r="NDM251" s="395"/>
      <c r="NDN251" s="395"/>
      <c r="NDO251" s="374"/>
      <c r="NDP251" s="373"/>
      <c r="NDQ251" s="373"/>
      <c r="NDR251" s="373"/>
      <c r="NDS251" s="320"/>
      <c r="NDT251" s="374"/>
      <c r="NDU251" s="374"/>
      <c r="NDV251" s="374"/>
      <c r="NDW251" s="395"/>
      <c r="NDX251" s="395"/>
      <c r="NDY251" s="395"/>
      <c r="NDZ251" s="395"/>
      <c r="NEA251" s="395"/>
      <c r="NEB251" s="395"/>
      <c r="NEC251" s="395"/>
      <c r="NED251" s="395"/>
      <c r="NEE251" s="374"/>
      <c r="NEF251" s="373"/>
      <c r="NEG251" s="373"/>
      <c r="NEH251" s="373"/>
      <c r="NEI251" s="320"/>
      <c r="NEJ251" s="374"/>
      <c r="NEK251" s="374"/>
      <c r="NEL251" s="374"/>
      <c r="NEM251" s="395"/>
      <c r="NEN251" s="395"/>
      <c r="NEO251" s="395"/>
      <c r="NEP251" s="395"/>
      <c r="NEQ251" s="395"/>
      <c r="NER251" s="395"/>
      <c r="NES251" s="395"/>
      <c r="NET251" s="395"/>
      <c r="NEU251" s="374"/>
      <c r="NEV251" s="373"/>
      <c r="NEW251" s="373"/>
      <c r="NEX251" s="373"/>
      <c r="NEY251" s="320"/>
      <c r="NEZ251" s="374"/>
      <c r="NFA251" s="374"/>
      <c r="NFB251" s="374"/>
      <c r="NFC251" s="395"/>
      <c r="NFD251" s="395"/>
      <c r="NFE251" s="395"/>
      <c r="NFF251" s="395"/>
      <c r="NFG251" s="395"/>
      <c r="NFH251" s="395"/>
      <c r="NFI251" s="395"/>
      <c r="NFJ251" s="395"/>
      <c r="NFK251" s="374"/>
      <c r="NFL251" s="373"/>
      <c r="NFM251" s="373"/>
      <c r="NFN251" s="373"/>
      <c r="NFO251" s="320"/>
      <c r="NFP251" s="374"/>
      <c r="NFQ251" s="374"/>
      <c r="NFR251" s="374"/>
      <c r="NFS251" s="395"/>
      <c r="NFT251" s="395"/>
      <c r="NFU251" s="395"/>
      <c r="NFV251" s="395"/>
      <c r="NFW251" s="395"/>
      <c r="NFX251" s="395"/>
      <c r="NFY251" s="395"/>
      <c r="NFZ251" s="395"/>
      <c r="NGA251" s="374"/>
      <c r="NGB251" s="373"/>
      <c r="NGC251" s="373"/>
      <c r="NGD251" s="373"/>
      <c r="NGE251" s="320"/>
      <c r="NGF251" s="374"/>
      <c r="NGG251" s="374"/>
      <c r="NGH251" s="374"/>
      <c r="NGI251" s="395"/>
      <c r="NGJ251" s="395"/>
      <c r="NGK251" s="395"/>
      <c r="NGL251" s="395"/>
      <c r="NGM251" s="395"/>
      <c r="NGN251" s="395"/>
      <c r="NGO251" s="395"/>
      <c r="NGP251" s="395"/>
      <c r="NGQ251" s="374"/>
      <c r="NGR251" s="373"/>
      <c r="NGS251" s="373"/>
      <c r="NGT251" s="373"/>
      <c r="NGU251" s="320"/>
      <c r="NGV251" s="374"/>
      <c r="NGW251" s="374"/>
      <c r="NGX251" s="374"/>
      <c r="NGY251" s="395"/>
      <c r="NGZ251" s="395"/>
      <c r="NHA251" s="395"/>
      <c r="NHB251" s="395"/>
      <c r="NHC251" s="395"/>
      <c r="NHD251" s="395"/>
      <c r="NHE251" s="395"/>
      <c r="NHF251" s="395"/>
      <c r="NHG251" s="374"/>
      <c r="NHH251" s="373"/>
      <c r="NHI251" s="373"/>
      <c r="NHJ251" s="373"/>
      <c r="NHK251" s="320"/>
      <c r="NHL251" s="374"/>
      <c r="NHM251" s="374"/>
      <c r="NHN251" s="374"/>
      <c r="NHO251" s="395"/>
      <c r="NHP251" s="395"/>
      <c r="NHQ251" s="395"/>
      <c r="NHR251" s="395"/>
      <c r="NHS251" s="395"/>
      <c r="NHT251" s="395"/>
      <c r="NHU251" s="395"/>
      <c r="NHV251" s="395"/>
      <c r="NHW251" s="374"/>
      <c r="NHX251" s="373"/>
      <c r="NHY251" s="373"/>
      <c r="NHZ251" s="373"/>
      <c r="NIA251" s="320"/>
      <c r="NIB251" s="374"/>
      <c r="NIC251" s="374"/>
      <c r="NID251" s="374"/>
      <c r="NIE251" s="395"/>
      <c r="NIF251" s="395"/>
      <c r="NIG251" s="395"/>
      <c r="NIH251" s="395"/>
      <c r="NII251" s="395"/>
      <c r="NIJ251" s="395"/>
      <c r="NIK251" s="395"/>
      <c r="NIL251" s="395"/>
      <c r="NIM251" s="374"/>
      <c r="NIN251" s="373"/>
      <c r="NIO251" s="373"/>
      <c r="NIP251" s="373"/>
      <c r="NIQ251" s="320"/>
      <c r="NIR251" s="374"/>
      <c r="NIS251" s="374"/>
      <c r="NIT251" s="374"/>
      <c r="NIU251" s="395"/>
      <c r="NIV251" s="395"/>
      <c r="NIW251" s="395"/>
      <c r="NIX251" s="395"/>
      <c r="NIY251" s="395"/>
      <c r="NIZ251" s="395"/>
      <c r="NJA251" s="395"/>
      <c r="NJB251" s="395"/>
      <c r="NJC251" s="374"/>
      <c r="NJD251" s="373"/>
      <c r="NJE251" s="373"/>
      <c r="NJF251" s="373"/>
      <c r="NJG251" s="320"/>
      <c r="NJH251" s="374"/>
      <c r="NJI251" s="374"/>
      <c r="NJJ251" s="374"/>
      <c r="NJK251" s="395"/>
      <c r="NJL251" s="395"/>
      <c r="NJM251" s="395"/>
      <c r="NJN251" s="395"/>
      <c r="NJO251" s="395"/>
      <c r="NJP251" s="395"/>
      <c r="NJQ251" s="395"/>
      <c r="NJR251" s="395"/>
      <c r="NJS251" s="374"/>
      <c r="NJT251" s="373"/>
      <c r="NJU251" s="373"/>
      <c r="NJV251" s="373"/>
      <c r="NJW251" s="320"/>
      <c r="NJX251" s="374"/>
      <c r="NJY251" s="374"/>
      <c r="NJZ251" s="374"/>
      <c r="NKA251" s="395"/>
      <c r="NKB251" s="395"/>
      <c r="NKC251" s="395"/>
      <c r="NKD251" s="395"/>
      <c r="NKE251" s="395"/>
      <c r="NKF251" s="395"/>
      <c r="NKG251" s="395"/>
      <c r="NKH251" s="395"/>
      <c r="NKI251" s="374"/>
      <c r="NKJ251" s="373"/>
      <c r="NKK251" s="373"/>
      <c r="NKL251" s="373"/>
      <c r="NKM251" s="320"/>
      <c r="NKN251" s="374"/>
      <c r="NKO251" s="374"/>
      <c r="NKP251" s="374"/>
      <c r="NKQ251" s="395"/>
      <c r="NKR251" s="395"/>
      <c r="NKS251" s="395"/>
      <c r="NKT251" s="395"/>
      <c r="NKU251" s="395"/>
      <c r="NKV251" s="395"/>
      <c r="NKW251" s="395"/>
      <c r="NKX251" s="395"/>
      <c r="NKY251" s="374"/>
      <c r="NKZ251" s="373"/>
      <c r="NLA251" s="373"/>
      <c r="NLB251" s="373"/>
      <c r="NLC251" s="320"/>
      <c r="NLD251" s="374"/>
      <c r="NLE251" s="374"/>
      <c r="NLF251" s="374"/>
      <c r="NLG251" s="395"/>
      <c r="NLH251" s="395"/>
      <c r="NLI251" s="395"/>
      <c r="NLJ251" s="395"/>
      <c r="NLK251" s="395"/>
      <c r="NLL251" s="395"/>
      <c r="NLM251" s="395"/>
      <c r="NLN251" s="395"/>
      <c r="NLO251" s="374"/>
      <c r="NLP251" s="373"/>
      <c r="NLQ251" s="373"/>
      <c r="NLR251" s="373"/>
      <c r="NLS251" s="320"/>
      <c r="NLT251" s="374"/>
      <c r="NLU251" s="374"/>
      <c r="NLV251" s="374"/>
      <c r="NLW251" s="395"/>
      <c r="NLX251" s="395"/>
      <c r="NLY251" s="395"/>
      <c r="NLZ251" s="395"/>
      <c r="NMA251" s="395"/>
      <c r="NMB251" s="395"/>
      <c r="NMC251" s="395"/>
      <c r="NMD251" s="395"/>
      <c r="NME251" s="374"/>
      <c r="NMF251" s="373"/>
      <c r="NMG251" s="373"/>
      <c r="NMH251" s="373"/>
      <c r="NMI251" s="320"/>
      <c r="NMJ251" s="374"/>
      <c r="NMK251" s="374"/>
      <c r="NML251" s="374"/>
      <c r="NMM251" s="395"/>
      <c r="NMN251" s="395"/>
      <c r="NMO251" s="395"/>
      <c r="NMP251" s="395"/>
      <c r="NMQ251" s="395"/>
      <c r="NMR251" s="395"/>
      <c r="NMS251" s="395"/>
      <c r="NMT251" s="395"/>
      <c r="NMU251" s="374"/>
      <c r="NMV251" s="373"/>
      <c r="NMW251" s="373"/>
      <c r="NMX251" s="373"/>
      <c r="NMY251" s="320"/>
      <c r="NMZ251" s="374"/>
      <c r="NNA251" s="374"/>
      <c r="NNB251" s="374"/>
      <c r="NNC251" s="395"/>
      <c r="NND251" s="395"/>
      <c r="NNE251" s="395"/>
      <c r="NNF251" s="395"/>
      <c r="NNG251" s="395"/>
      <c r="NNH251" s="395"/>
      <c r="NNI251" s="395"/>
      <c r="NNJ251" s="395"/>
      <c r="NNK251" s="374"/>
      <c r="NNL251" s="373"/>
      <c r="NNM251" s="373"/>
      <c r="NNN251" s="373"/>
      <c r="NNO251" s="320"/>
      <c r="NNP251" s="374"/>
      <c r="NNQ251" s="374"/>
      <c r="NNR251" s="374"/>
      <c r="NNS251" s="395"/>
      <c r="NNT251" s="395"/>
      <c r="NNU251" s="395"/>
      <c r="NNV251" s="395"/>
      <c r="NNW251" s="395"/>
      <c r="NNX251" s="395"/>
      <c r="NNY251" s="395"/>
      <c r="NNZ251" s="395"/>
      <c r="NOA251" s="374"/>
      <c r="NOB251" s="373"/>
      <c r="NOC251" s="373"/>
      <c r="NOD251" s="373"/>
      <c r="NOE251" s="320"/>
      <c r="NOF251" s="374"/>
      <c r="NOG251" s="374"/>
      <c r="NOH251" s="374"/>
      <c r="NOI251" s="395"/>
      <c r="NOJ251" s="395"/>
      <c r="NOK251" s="395"/>
      <c r="NOL251" s="395"/>
      <c r="NOM251" s="395"/>
      <c r="NON251" s="395"/>
      <c r="NOO251" s="395"/>
      <c r="NOP251" s="395"/>
      <c r="NOQ251" s="374"/>
      <c r="NOR251" s="373"/>
      <c r="NOS251" s="373"/>
      <c r="NOT251" s="373"/>
      <c r="NOU251" s="320"/>
      <c r="NOV251" s="374"/>
      <c r="NOW251" s="374"/>
      <c r="NOX251" s="374"/>
      <c r="NOY251" s="395"/>
      <c r="NOZ251" s="395"/>
      <c r="NPA251" s="395"/>
      <c r="NPB251" s="395"/>
      <c r="NPC251" s="395"/>
      <c r="NPD251" s="395"/>
      <c r="NPE251" s="395"/>
      <c r="NPF251" s="395"/>
      <c r="NPG251" s="374"/>
      <c r="NPH251" s="373"/>
      <c r="NPI251" s="373"/>
      <c r="NPJ251" s="373"/>
      <c r="NPK251" s="320"/>
      <c r="NPL251" s="374"/>
      <c r="NPM251" s="374"/>
      <c r="NPN251" s="374"/>
      <c r="NPO251" s="395"/>
      <c r="NPP251" s="395"/>
      <c r="NPQ251" s="395"/>
      <c r="NPR251" s="395"/>
      <c r="NPS251" s="395"/>
      <c r="NPT251" s="395"/>
      <c r="NPU251" s="395"/>
      <c r="NPV251" s="395"/>
      <c r="NPW251" s="374"/>
      <c r="NPX251" s="373"/>
      <c r="NPY251" s="373"/>
      <c r="NPZ251" s="373"/>
      <c r="NQA251" s="320"/>
      <c r="NQB251" s="374"/>
      <c r="NQC251" s="374"/>
      <c r="NQD251" s="374"/>
      <c r="NQE251" s="395"/>
      <c r="NQF251" s="395"/>
      <c r="NQG251" s="395"/>
      <c r="NQH251" s="395"/>
      <c r="NQI251" s="395"/>
      <c r="NQJ251" s="395"/>
      <c r="NQK251" s="395"/>
      <c r="NQL251" s="395"/>
      <c r="NQM251" s="374"/>
      <c r="NQN251" s="373"/>
      <c r="NQO251" s="373"/>
      <c r="NQP251" s="373"/>
      <c r="NQQ251" s="320"/>
      <c r="NQR251" s="374"/>
      <c r="NQS251" s="374"/>
      <c r="NQT251" s="374"/>
      <c r="NQU251" s="395"/>
      <c r="NQV251" s="395"/>
      <c r="NQW251" s="395"/>
      <c r="NQX251" s="395"/>
      <c r="NQY251" s="395"/>
      <c r="NQZ251" s="395"/>
      <c r="NRA251" s="395"/>
      <c r="NRB251" s="395"/>
      <c r="NRC251" s="374"/>
      <c r="NRD251" s="373"/>
      <c r="NRE251" s="373"/>
      <c r="NRF251" s="373"/>
      <c r="NRG251" s="320"/>
      <c r="NRH251" s="374"/>
      <c r="NRI251" s="374"/>
      <c r="NRJ251" s="374"/>
      <c r="NRK251" s="395"/>
      <c r="NRL251" s="395"/>
      <c r="NRM251" s="395"/>
      <c r="NRN251" s="395"/>
      <c r="NRO251" s="395"/>
      <c r="NRP251" s="395"/>
      <c r="NRQ251" s="395"/>
      <c r="NRR251" s="395"/>
      <c r="NRS251" s="374"/>
      <c r="NRT251" s="373"/>
      <c r="NRU251" s="373"/>
      <c r="NRV251" s="373"/>
      <c r="NRW251" s="320"/>
      <c r="NRX251" s="374"/>
      <c r="NRY251" s="374"/>
      <c r="NRZ251" s="374"/>
      <c r="NSA251" s="395"/>
      <c r="NSB251" s="395"/>
      <c r="NSC251" s="395"/>
      <c r="NSD251" s="395"/>
      <c r="NSE251" s="395"/>
      <c r="NSF251" s="395"/>
      <c r="NSG251" s="395"/>
      <c r="NSH251" s="395"/>
      <c r="NSI251" s="374"/>
      <c r="NSJ251" s="373"/>
      <c r="NSK251" s="373"/>
      <c r="NSL251" s="373"/>
      <c r="NSM251" s="320"/>
      <c r="NSN251" s="374"/>
      <c r="NSO251" s="374"/>
      <c r="NSP251" s="374"/>
      <c r="NSQ251" s="395"/>
      <c r="NSR251" s="395"/>
      <c r="NSS251" s="395"/>
      <c r="NST251" s="395"/>
      <c r="NSU251" s="395"/>
      <c r="NSV251" s="395"/>
      <c r="NSW251" s="395"/>
      <c r="NSX251" s="395"/>
      <c r="NSY251" s="374"/>
      <c r="NSZ251" s="373"/>
      <c r="NTA251" s="373"/>
      <c r="NTB251" s="373"/>
      <c r="NTC251" s="320"/>
      <c r="NTD251" s="374"/>
      <c r="NTE251" s="374"/>
      <c r="NTF251" s="374"/>
      <c r="NTG251" s="395"/>
      <c r="NTH251" s="395"/>
      <c r="NTI251" s="395"/>
      <c r="NTJ251" s="395"/>
      <c r="NTK251" s="395"/>
      <c r="NTL251" s="395"/>
      <c r="NTM251" s="395"/>
      <c r="NTN251" s="395"/>
      <c r="NTO251" s="374"/>
      <c r="NTP251" s="373"/>
      <c r="NTQ251" s="373"/>
      <c r="NTR251" s="373"/>
      <c r="NTS251" s="320"/>
      <c r="NTT251" s="374"/>
      <c r="NTU251" s="374"/>
      <c r="NTV251" s="374"/>
      <c r="NTW251" s="395"/>
      <c r="NTX251" s="395"/>
      <c r="NTY251" s="395"/>
      <c r="NTZ251" s="395"/>
      <c r="NUA251" s="395"/>
      <c r="NUB251" s="395"/>
      <c r="NUC251" s="395"/>
      <c r="NUD251" s="395"/>
      <c r="NUE251" s="374"/>
      <c r="NUF251" s="373"/>
      <c r="NUG251" s="373"/>
      <c r="NUH251" s="373"/>
      <c r="NUI251" s="320"/>
      <c r="NUJ251" s="374"/>
      <c r="NUK251" s="374"/>
      <c r="NUL251" s="374"/>
      <c r="NUM251" s="395"/>
      <c r="NUN251" s="395"/>
      <c r="NUO251" s="395"/>
      <c r="NUP251" s="395"/>
      <c r="NUQ251" s="395"/>
      <c r="NUR251" s="395"/>
      <c r="NUS251" s="395"/>
      <c r="NUT251" s="395"/>
      <c r="NUU251" s="374"/>
      <c r="NUV251" s="373"/>
      <c r="NUW251" s="373"/>
      <c r="NUX251" s="373"/>
      <c r="NUY251" s="320"/>
      <c r="NUZ251" s="374"/>
      <c r="NVA251" s="374"/>
      <c r="NVB251" s="374"/>
      <c r="NVC251" s="395"/>
      <c r="NVD251" s="395"/>
      <c r="NVE251" s="395"/>
      <c r="NVF251" s="395"/>
      <c r="NVG251" s="395"/>
      <c r="NVH251" s="395"/>
      <c r="NVI251" s="395"/>
      <c r="NVJ251" s="395"/>
      <c r="NVK251" s="374"/>
      <c r="NVL251" s="373"/>
      <c r="NVM251" s="373"/>
      <c r="NVN251" s="373"/>
      <c r="NVO251" s="320"/>
      <c r="NVP251" s="374"/>
      <c r="NVQ251" s="374"/>
      <c r="NVR251" s="374"/>
      <c r="NVS251" s="395"/>
      <c r="NVT251" s="395"/>
      <c r="NVU251" s="395"/>
      <c r="NVV251" s="395"/>
      <c r="NVW251" s="395"/>
      <c r="NVX251" s="395"/>
      <c r="NVY251" s="395"/>
      <c r="NVZ251" s="395"/>
      <c r="NWA251" s="374"/>
      <c r="NWB251" s="373"/>
      <c r="NWC251" s="373"/>
      <c r="NWD251" s="373"/>
      <c r="NWE251" s="320"/>
      <c r="NWF251" s="374"/>
      <c r="NWG251" s="374"/>
      <c r="NWH251" s="374"/>
      <c r="NWI251" s="395"/>
      <c r="NWJ251" s="395"/>
      <c r="NWK251" s="395"/>
      <c r="NWL251" s="395"/>
      <c r="NWM251" s="395"/>
      <c r="NWN251" s="395"/>
      <c r="NWO251" s="395"/>
      <c r="NWP251" s="395"/>
      <c r="NWQ251" s="374"/>
      <c r="NWR251" s="373"/>
      <c r="NWS251" s="373"/>
      <c r="NWT251" s="373"/>
      <c r="NWU251" s="320"/>
      <c r="NWV251" s="374"/>
      <c r="NWW251" s="374"/>
      <c r="NWX251" s="374"/>
      <c r="NWY251" s="395"/>
      <c r="NWZ251" s="395"/>
      <c r="NXA251" s="395"/>
      <c r="NXB251" s="395"/>
      <c r="NXC251" s="395"/>
      <c r="NXD251" s="395"/>
      <c r="NXE251" s="395"/>
      <c r="NXF251" s="395"/>
      <c r="NXG251" s="374"/>
      <c r="NXH251" s="373"/>
      <c r="NXI251" s="373"/>
      <c r="NXJ251" s="373"/>
      <c r="NXK251" s="320"/>
      <c r="NXL251" s="374"/>
      <c r="NXM251" s="374"/>
      <c r="NXN251" s="374"/>
      <c r="NXO251" s="395"/>
      <c r="NXP251" s="395"/>
      <c r="NXQ251" s="395"/>
      <c r="NXR251" s="395"/>
      <c r="NXS251" s="395"/>
      <c r="NXT251" s="395"/>
      <c r="NXU251" s="395"/>
      <c r="NXV251" s="395"/>
      <c r="NXW251" s="374"/>
      <c r="NXX251" s="373"/>
      <c r="NXY251" s="373"/>
      <c r="NXZ251" s="373"/>
      <c r="NYA251" s="320"/>
      <c r="NYB251" s="374"/>
      <c r="NYC251" s="374"/>
      <c r="NYD251" s="374"/>
      <c r="NYE251" s="395"/>
      <c r="NYF251" s="395"/>
      <c r="NYG251" s="395"/>
      <c r="NYH251" s="395"/>
      <c r="NYI251" s="395"/>
      <c r="NYJ251" s="395"/>
      <c r="NYK251" s="395"/>
      <c r="NYL251" s="395"/>
      <c r="NYM251" s="374"/>
      <c r="NYN251" s="373"/>
      <c r="NYO251" s="373"/>
      <c r="NYP251" s="373"/>
      <c r="NYQ251" s="320"/>
      <c r="NYR251" s="374"/>
      <c r="NYS251" s="374"/>
      <c r="NYT251" s="374"/>
      <c r="NYU251" s="395"/>
      <c r="NYV251" s="395"/>
      <c r="NYW251" s="395"/>
      <c r="NYX251" s="395"/>
      <c r="NYY251" s="395"/>
      <c r="NYZ251" s="395"/>
      <c r="NZA251" s="395"/>
      <c r="NZB251" s="395"/>
      <c r="NZC251" s="374"/>
      <c r="NZD251" s="373"/>
      <c r="NZE251" s="373"/>
      <c r="NZF251" s="373"/>
      <c r="NZG251" s="320"/>
      <c r="NZH251" s="374"/>
      <c r="NZI251" s="374"/>
      <c r="NZJ251" s="374"/>
      <c r="NZK251" s="395"/>
      <c r="NZL251" s="395"/>
      <c r="NZM251" s="395"/>
      <c r="NZN251" s="395"/>
      <c r="NZO251" s="395"/>
      <c r="NZP251" s="395"/>
      <c r="NZQ251" s="395"/>
      <c r="NZR251" s="395"/>
      <c r="NZS251" s="374"/>
      <c r="NZT251" s="373"/>
      <c r="NZU251" s="373"/>
      <c r="NZV251" s="373"/>
      <c r="NZW251" s="320"/>
      <c r="NZX251" s="374"/>
      <c r="NZY251" s="374"/>
      <c r="NZZ251" s="374"/>
      <c r="OAA251" s="395"/>
      <c r="OAB251" s="395"/>
      <c r="OAC251" s="395"/>
      <c r="OAD251" s="395"/>
      <c r="OAE251" s="395"/>
      <c r="OAF251" s="395"/>
      <c r="OAG251" s="395"/>
      <c r="OAH251" s="395"/>
      <c r="OAI251" s="374"/>
      <c r="OAJ251" s="373"/>
      <c r="OAK251" s="373"/>
      <c r="OAL251" s="373"/>
      <c r="OAM251" s="320"/>
      <c r="OAN251" s="374"/>
      <c r="OAO251" s="374"/>
      <c r="OAP251" s="374"/>
      <c r="OAQ251" s="395"/>
      <c r="OAR251" s="395"/>
      <c r="OAS251" s="395"/>
      <c r="OAT251" s="395"/>
      <c r="OAU251" s="395"/>
      <c r="OAV251" s="395"/>
      <c r="OAW251" s="395"/>
      <c r="OAX251" s="395"/>
      <c r="OAY251" s="374"/>
      <c r="OAZ251" s="373"/>
      <c r="OBA251" s="373"/>
      <c r="OBB251" s="373"/>
      <c r="OBC251" s="320"/>
      <c r="OBD251" s="374"/>
      <c r="OBE251" s="374"/>
      <c r="OBF251" s="374"/>
      <c r="OBG251" s="395"/>
      <c r="OBH251" s="395"/>
      <c r="OBI251" s="395"/>
      <c r="OBJ251" s="395"/>
      <c r="OBK251" s="395"/>
      <c r="OBL251" s="395"/>
      <c r="OBM251" s="395"/>
      <c r="OBN251" s="395"/>
      <c r="OBO251" s="374"/>
      <c r="OBP251" s="373"/>
      <c r="OBQ251" s="373"/>
      <c r="OBR251" s="373"/>
      <c r="OBS251" s="320"/>
      <c r="OBT251" s="374"/>
      <c r="OBU251" s="374"/>
      <c r="OBV251" s="374"/>
      <c r="OBW251" s="395"/>
      <c r="OBX251" s="395"/>
      <c r="OBY251" s="395"/>
      <c r="OBZ251" s="395"/>
      <c r="OCA251" s="395"/>
      <c r="OCB251" s="395"/>
      <c r="OCC251" s="395"/>
      <c r="OCD251" s="395"/>
      <c r="OCE251" s="374"/>
      <c r="OCF251" s="373"/>
      <c r="OCG251" s="373"/>
      <c r="OCH251" s="373"/>
      <c r="OCI251" s="320"/>
      <c r="OCJ251" s="374"/>
      <c r="OCK251" s="374"/>
      <c r="OCL251" s="374"/>
      <c r="OCM251" s="395"/>
      <c r="OCN251" s="395"/>
      <c r="OCO251" s="395"/>
      <c r="OCP251" s="395"/>
      <c r="OCQ251" s="395"/>
      <c r="OCR251" s="395"/>
      <c r="OCS251" s="395"/>
      <c r="OCT251" s="395"/>
      <c r="OCU251" s="374"/>
      <c r="OCV251" s="373"/>
      <c r="OCW251" s="373"/>
      <c r="OCX251" s="373"/>
      <c r="OCY251" s="320"/>
      <c r="OCZ251" s="374"/>
      <c r="ODA251" s="374"/>
      <c r="ODB251" s="374"/>
      <c r="ODC251" s="395"/>
      <c r="ODD251" s="395"/>
      <c r="ODE251" s="395"/>
      <c r="ODF251" s="395"/>
      <c r="ODG251" s="395"/>
      <c r="ODH251" s="395"/>
      <c r="ODI251" s="395"/>
      <c r="ODJ251" s="395"/>
      <c r="ODK251" s="374"/>
      <c r="ODL251" s="373"/>
      <c r="ODM251" s="373"/>
      <c r="ODN251" s="373"/>
      <c r="ODO251" s="320"/>
      <c r="ODP251" s="374"/>
      <c r="ODQ251" s="374"/>
      <c r="ODR251" s="374"/>
      <c r="ODS251" s="395"/>
      <c r="ODT251" s="395"/>
      <c r="ODU251" s="395"/>
      <c r="ODV251" s="395"/>
      <c r="ODW251" s="395"/>
      <c r="ODX251" s="395"/>
      <c r="ODY251" s="395"/>
      <c r="ODZ251" s="395"/>
      <c r="OEA251" s="374"/>
      <c r="OEB251" s="373"/>
      <c r="OEC251" s="373"/>
      <c r="OED251" s="373"/>
      <c r="OEE251" s="320"/>
      <c r="OEF251" s="374"/>
      <c r="OEG251" s="374"/>
      <c r="OEH251" s="374"/>
      <c r="OEI251" s="395"/>
      <c r="OEJ251" s="395"/>
      <c r="OEK251" s="395"/>
      <c r="OEL251" s="395"/>
      <c r="OEM251" s="395"/>
      <c r="OEN251" s="395"/>
      <c r="OEO251" s="395"/>
      <c r="OEP251" s="395"/>
      <c r="OEQ251" s="374"/>
      <c r="OER251" s="373"/>
      <c r="OES251" s="373"/>
      <c r="OET251" s="373"/>
      <c r="OEU251" s="320"/>
      <c r="OEV251" s="374"/>
      <c r="OEW251" s="374"/>
      <c r="OEX251" s="374"/>
      <c r="OEY251" s="395"/>
      <c r="OEZ251" s="395"/>
      <c r="OFA251" s="395"/>
      <c r="OFB251" s="395"/>
      <c r="OFC251" s="395"/>
      <c r="OFD251" s="395"/>
      <c r="OFE251" s="395"/>
      <c r="OFF251" s="395"/>
      <c r="OFG251" s="374"/>
      <c r="OFH251" s="373"/>
      <c r="OFI251" s="373"/>
      <c r="OFJ251" s="373"/>
      <c r="OFK251" s="320"/>
      <c r="OFL251" s="374"/>
      <c r="OFM251" s="374"/>
      <c r="OFN251" s="374"/>
      <c r="OFO251" s="395"/>
      <c r="OFP251" s="395"/>
      <c r="OFQ251" s="395"/>
      <c r="OFR251" s="395"/>
      <c r="OFS251" s="395"/>
      <c r="OFT251" s="395"/>
      <c r="OFU251" s="395"/>
      <c r="OFV251" s="395"/>
      <c r="OFW251" s="374"/>
      <c r="OFX251" s="373"/>
      <c r="OFY251" s="373"/>
      <c r="OFZ251" s="373"/>
      <c r="OGA251" s="320"/>
      <c r="OGB251" s="374"/>
      <c r="OGC251" s="374"/>
      <c r="OGD251" s="374"/>
      <c r="OGE251" s="395"/>
      <c r="OGF251" s="395"/>
      <c r="OGG251" s="395"/>
      <c r="OGH251" s="395"/>
      <c r="OGI251" s="395"/>
      <c r="OGJ251" s="395"/>
      <c r="OGK251" s="395"/>
      <c r="OGL251" s="395"/>
      <c r="OGM251" s="374"/>
      <c r="OGN251" s="373"/>
      <c r="OGO251" s="373"/>
      <c r="OGP251" s="373"/>
      <c r="OGQ251" s="320"/>
      <c r="OGR251" s="374"/>
      <c r="OGS251" s="374"/>
      <c r="OGT251" s="374"/>
      <c r="OGU251" s="395"/>
      <c r="OGV251" s="395"/>
      <c r="OGW251" s="395"/>
      <c r="OGX251" s="395"/>
      <c r="OGY251" s="395"/>
      <c r="OGZ251" s="395"/>
      <c r="OHA251" s="395"/>
      <c r="OHB251" s="395"/>
      <c r="OHC251" s="374"/>
      <c r="OHD251" s="373"/>
      <c r="OHE251" s="373"/>
      <c r="OHF251" s="373"/>
      <c r="OHG251" s="320"/>
      <c r="OHH251" s="374"/>
      <c r="OHI251" s="374"/>
      <c r="OHJ251" s="374"/>
      <c r="OHK251" s="395"/>
      <c r="OHL251" s="395"/>
      <c r="OHM251" s="395"/>
      <c r="OHN251" s="395"/>
      <c r="OHO251" s="395"/>
      <c r="OHP251" s="395"/>
      <c r="OHQ251" s="395"/>
      <c r="OHR251" s="395"/>
      <c r="OHS251" s="374"/>
      <c r="OHT251" s="373"/>
      <c r="OHU251" s="373"/>
      <c r="OHV251" s="373"/>
      <c r="OHW251" s="320"/>
      <c r="OHX251" s="374"/>
      <c r="OHY251" s="374"/>
      <c r="OHZ251" s="374"/>
      <c r="OIA251" s="395"/>
      <c r="OIB251" s="395"/>
      <c r="OIC251" s="395"/>
      <c r="OID251" s="395"/>
      <c r="OIE251" s="395"/>
      <c r="OIF251" s="395"/>
      <c r="OIG251" s="395"/>
      <c r="OIH251" s="395"/>
      <c r="OII251" s="374"/>
      <c r="OIJ251" s="373"/>
      <c r="OIK251" s="373"/>
      <c r="OIL251" s="373"/>
      <c r="OIM251" s="320"/>
      <c r="OIN251" s="374"/>
      <c r="OIO251" s="374"/>
      <c r="OIP251" s="374"/>
      <c r="OIQ251" s="395"/>
      <c r="OIR251" s="395"/>
      <c r="OIS251" s="395"/>
      <c r="OIT251" s="395"/>
      <c r="OIU251" s="395"/>
      <c r="OIV251" s="395"/>
      <c r="OIW251" s="395"/>
      <c r="OIX251" s="395"/>
      <c r="OIY251" s="374"/>
      <c r="OIZ251" s="373"/>
      <c r="OJA251" s="373"/>
      <c r="OJB251" s="373"/>
      <c r="OJC251" s="320"/>
      <c r="OJD251" s="374"/>
      <c r="OJE251" s="374"/>
      <c r="OJF251" s="374"/>
      <c r="OJG251" s="395"/>
      <c r="OJH251" s="395"/>
      <c r="OJI251" s="395"/>
      <c r="OJJ251" s="395"/>
      <c r="OJK251" s="395"/>
      <c r="OJL251" s="395"/>
      <c r="OJM251" s="395"/>
      <c r="OJN251" s="395"/>
      <c r="OJO251" s="374"/>
      <c r="OJP251" s="373"/>
      <c r="OJQ251" s="373"/>
      <c r="OJR251" s="373"/>
      <c r="OJS251" s="320"/>
      <c r="OJT251" s="374"/>
      <c r="OJU251" s="374"/>
      <c r="OJV251" s="374"/>
      <c r="OJW251" s="395"/>
      <c r="OJX251" s="395"/>
      <c r="OJY251" s="395"/>
      <c r="OJZ251" s="395"/>
      <c r="OKA251" s="395"/>
      <c r="OKB251" s="395"/>
      <c r="OKC251" s="395"/>
      <c r="OKD251" s="395"/>
      <c r="OKE251" s="374"/>
      <c r="OKF251" s="373"/>
      <c r="OKG251" s="373"/>
      <c r="OKH251" s="373"/>
      <c r="OKI251" s="320"/>
      <c r="OKJ251" s="374"/>
      <c r="OKK251" s="374"/>
      <c r="OKL251" s="374"/>
      <c r="OKM251" s="395"/>
      <c r="OKN251" s="395"/>
      <c r="OKO251" s="395"/>
      <c r="OKP251" s="395"/>
      <c r="OKQ251" s="395"/>
      <c r="OKR251" s="395"/>
      <c r="OKS251" s="395"/>
      <c r="OKT251" s="395"/>
      <c r="OKU251" s="374"/>
      <c r="OKV251" s="373"/>
      <c r="OKW251" s="373"/>
      <c r="OKX251" s="373"/>
      <c r="OKY251" s="320"/>
      <c r="OKZ251" s="374"/>
      <c r="OLA251" s="374"/>
      <c r="OLB251" s="374"/>
      <c r="OLC251" s="395"/>
      <c r="OLD251" s="395"/>
      <c r="OLE251" s="395"/>
      <c r="OLF251" s="395"/>
      <c r="OLG251" s="395"/>
      <c r="OLH251" s="395"/>
      <c r="OLI251" s="395"/>
      <c r="OLJ251" s="395"/>
      <c r="OLK251" s="374"/>
      <c r="OLL251" s="373"/>
      <c r="OLM251" s="373"/>
      <c r="OLN251" s="373"/>
      <c r="OLO251" s="320"/>
      <c r="OLP251" s="374"/>
      <c r="OLQ251" s="374"/>
      <c r="OLR251" s="374"/>
      <c r="OLS251" s="395"/>
      <c r="OLT251" s="395"/>
      <c r="OLU251" s="395"/>
      <c r="OLV251" s="395"/>
      <c r="OLW251" s="395"/>
      <c r="OLX251" s="395"/>
      <c r="OLY251" s="395"/>
      <c r="OLZ251" s="395"/>
      <c r="OMA251" s="374"/>
      <c r="OMB251" s="373"/>
      <c r="OMC251" s="373"/>
      <c r="OMD251" s="373"/>
      <c r="OME251" s="320"/>
      <c r="OMF251" s="374"/>
      <c r="OMG251" s="374"/>
      <c r="OMH251" s="374"/>
      <c r="OMI251" s="395"/>
      <c r="OMJ251" s="395"/>
      <c r="OMK251" s="395"/>
      <c r="OML251" s="395"/>
      <c r="OMM251" s="395"/>
      <c r="OMN251" s="395"/>
      <c r="OMO251" s="395"/>
      <c r="OMP251" s="395"/>
      <c r="OMQ251" s="374"/>
      <c r="OMR251" s="373"/>
      <c r="OMS251" s="373"/>
      <c r="OMT251" s="373"/>
      <c r="OMU251" s="320"/>
      <c r="OMV251" s="374"/>
      <c r="OMW251" s="374"/>
      <c r="OMX251" s="374"/>
      <c r="OMY251" s="395"/>
      <c r="OMZ251" s="395"/>
      <c r="ONA251" s="395"/>
      <c r="ONB251" s="395"/>
      <c r="ONC251" s="395"/>
      <c r="OND251" s="395"/>
      <c r="ONE251" s="395"/>
      <c r="ONF251" s="395"/>
      <c r="ONG251" s="374"/>
      <c r="ONH251" s="373"/>
      <c r="ONI251" s="373"/>
      <c r="ONJ251" s="373"/>
      <c r="ONK251" s="320"/>
      <c r="ONL251" s="374"/>
      <c r="ONM251" s="374"/>
      <c r="ONN251" s="374"/>
      <c r="ONO251" s="395"/>
      <c r="ONP251" s="395"/>
      <c r="ONQ251" s="395"/>
      <c r="ONR251" s="395"/>
      <c r="ONS251" s="395"/>
      <c r="ONT251" s="395"/>
      <c r="ONU251" s="395"/>
      <c r="ONV251" s="395"/>
      <c r="ONW251" s="374"/>
      <c r="ONX251" s="373"/>
      <c r="ONY251" s="373"/>
      <c r="ONZ251" s="373"/>
      <c r="OOA251" s="320"/>
      <c r="OOB251" s="374"/>
      <c r="OOC251" s="374"/>
      <c r="OOD251" s="374"/>
      <c r="OOE251" s="395"/>
      <c r="OOF251" s="395"/>
      <c r="OOG251" s="395"/>
      <c r="OOH251" s="395"/>
      <c r="OOI251" s="395"/>
      <c r="OOJ251" s="395"/>
      <c r="OOK251" s="395"/>
      <c r="OOL251" s="395"/>
      <c r="OOM251" s="374"/>
      <c r="OON251" s="373"/>
      <c r="OOO251" s="373"/>
      <c r="OOP251" s="373"/>
      <c r="OOQ251" s="320"/>
      <c r="OOR251" s="374"/>
      <c r="OOS251" s="374"/>
      <c r="OOT251" s="374"/>
      <c r="OOU251" s="395"/>
      <c r="OOV251" s="395"/>
      <c r="OOW251" s="395"/>
      <c r="OOX251" s="395"/>
      <c r="OOY251" s="395"/>
      <c r="OOZ251" s="395"/>
      <c r="OPA251" s="395"/>
      <c r="OPB251" s="395"/>
      <c r="OPC251" s="374"/>
      <c r="OPD251" s="373"/>
      <c r="OPE251" s="373"/>
      <c r="OPF251" s="373"/>
      <c r="OPG251" s="320"/>
      <c r="OPH251" s="374"/>
      <c r="OPI251" s="374"/>
      <c r="OPJ251" s="374"/>
      <c r="OPK251" s="395"/>
      <c r="OPL251" s="395"/>
      <c r="OPM251" s="395"/>
      <c r="OPN251" s="395"/>
      <c r="OPO251" s="395"/>
      <c r="OPP251" s="395"/>
      <c r="OPQ251" s="395"/>
      <c r="OPR251" s="395"/>
      <c r="OPS251" s="374"/>
      <c r="OPT251" s="373"/>
      <c r="OPU251" s="373"/>
      <c r="OPV251" s="373"/>
      <c r="OPW251" s="320"/>
      <c r="OPX251" s="374"/>
      <c r="OPY251" s="374"/>
      <c r="OPZ251" s="374"/>
      <c r="OQA251" s="395"/>
      <c r="OQB251" s="395"/>
      <c r="OQC251" s="395"/>
      <c r="OQD251" s="395"/>
      <c r="OQE251" s="395"/>
      <c r="OQF251" s="395"/>
      <c r="OQG251" s="395"/>
      <c r="OQH251" s="395"/>
      <c r="OQI251" s="374"/>
      <c r="OQJ251" s="373"/>
      <c r="OQK251" s="373"/>
      <c r="OQL251" s="373"/>
      <c r="OQM251" s="320"/>
      <c r="OQN251" s="374"/>
      <c r="OQO251" s="374"/>
      <c r="OQP251" s="374"/>
      <c r="OQQ251" s="395"/>
      <c r="OQR251" s="395"/>
      <c r="OQS251" s="395"/>
      <c r="OQT251" s="395"/>
      <c r="OQU251" s="395"/>
      <c r="OQV251" s="395"/>
      <c r="OQW251" s="395"/>
      <c r="OQX251" s="395"/>
      <c r="OQY251" s="374"/>
      <c r="OQZ251" s="373"/>
      <c r="ORA251" s="373"/>
      <c r="ORB251" s="373"/>
      <c r="ORC251" s="320"/>
      <c r="ORD251" s="374"/>
      <c r="ORE251" s="374"/>
      <c r="ORF251" s="374"/>
      <c r="ORG251" s="395"/>
      <c r="ORH251" s="395"/>
      <c r="ORI251" s="395"/>
      <c r="ORJ251" s="395"/>
      <c r="ORK251" s="395"/>
      <c r="ORL251" s="395"/>
      <c r="ORM251" s="395"/>
      <c r="ORN251" s="395"/>
      <c r="ORO251" s="374"/>
      <c r="ORP251" s="373"/>
      <c r="ORQ251" s="373"/>
      <c r="ORR251" s="373"/>
      <c r="ORS251" s="320"/>
      <c r="ORT251" s="374"/>
      <c r="ORU251" s="374"/>
      <c r="ORV251" s="374"/>
      <c r="ORW251" s="395"/>
      <c r="ORX251" s="395"/>
      <c r="ORY251" s="395"/>
      <c r="ORZ251" s="395"/>
      <c r="OSA251" s="395"/>
      <c r="OSB251" s="395"/>
      <c r="OSC251" s="395"/>
      <c r="OSD251" s="395"/>
      <c r="OSE251" s="374"/>
      <c r="OSF251" s="373"/>
      <c r="OSG251" s="373"/>
      <c r="OSH251" s="373"/>
      <c r="OSI251" s="320"/>
      <c r="OSJ251" s="374"/>
      <c r="OSK251" s="374"/>
      <c r="OSL251" s="374"/>
      <c r="OSM251" s="395"/>
      <c r="OSN251" s="395"/>
      <c r="OSO251" s="395"/>
      <c r="OSP251" s="395"/>
      <c r="OSQ251" s="395"/>
      <c r="OSR251" s="395"/>
      <c r="OSS251" s="395"/>
      <c r="OST251" s="395"/>
      <c r="OSU251" s="374"/>
      <c r="OSV251" s="373"/>
      <c r="OSW251" s="373"/>
      <c r="OSX251" s="373"/>
      <c r="OSY251" s="320"/>
      <c r="OSZ251" s="374"/>
      <c r="OTA251" s="374"/>
      <c r="OTB251" s="374"/>
      <c r="OTC251" s="395"/>
      <c r="OTD251" s="395"/>
      <c r="OTE251" s="395"/>
      <c r="OTF251" s="395"/>
      <c r="OTG251" s="395"/>
      <c r="OTH251" s="395"/>
      <c r="OTI251" s="395"/>
      <c r="OTJ251" s="395"/>
      <c r="OTK251" s="374"/>
      <c r="OTL251" s="373"/>
      <c r="OTM251" s="373"/>
      <c r="OTN251" s="373"/>
      <c r="OTO251" s="320"/>
      <c r="OTP251" s="374"/>
      <c r="OTQ251" s="374"/>
      <c r="OTR251" s="374"/>
      <c r="OTS251" s="395"/>
      <c r="OTT251" s="395"/>
      <c r="OTU251" s="395"/>
      <c r="OTV251" s="395"/>
      <c r="OTW251" s="395"/>
      <c r="OTX251" s="395"/>
      <c r="OTY251" s="395"/>
      <c r="OTZ251" s="395"/>
      <c r="OUA251" s="374"/>
      <c r="OUB251" s="373"/>
      <c r="OUC251" s="373"/>
      <c r="OUD251" s="373"/>
      <c r="OUE251" s="320"/>
      <c r="OUF251" s="374"/>
      <c r="OUG251" s="374"/>
      <c r="OUH251" s="374"/>
      <c r="OUI251" s="395"/>
      <c r="OUJ251" s="395"/>
      <c r="OUK251" s="395"/>
      <c r="OUL251" s="395"/>
      <c r="OUM251" s="395"/>
      <c r="OUN251" s="395"/>
      <c r="OUO251" s="395"/>
      <c r="OUP251" s="395"/>
      <c r="OUQ251" s="374"/>
      <c r="OUR251" s="373"/>
      <c r="OUS251" s="373"/>
      <c r="OUT251" s="373"/>
      <c r="OUU251" s="320"/>
      <c r="OUV251" s="374"/>
      <c r="OUW251" s="374"/>
      <c r="OUX251" s="374"/>
      <c r="OUY251" s="395"/>
      <c r="OUZ251" s="395"/>
      <c r="OVA251" s="395"/>
      <c r="OVB251" s="395"/>
      <c r="OVC251" s="395"/>
      <c r="OVD251" s="395"/>
      <c r="OVE251" s="395"/>
      <c r="OVF251" s="395"/>
      <c r="OVG251" s="374"/>
      <c r="OVH251" s="373"/>
      <c r="OVI251" s="373"/>
      <c r="OVJ251" s="373"/>
      <c r="OVK251" s="320"/>
      <c r="OVL251" s="374"/>
      <c r="OVM251" s="374"/>
      <c r="OVN251" s="374"/>
      <c r="OVO251" s="395"/>
      <c r="OVP251" s="395"/>
      <c r="OVQ251" s="395"/>
      <c r="OVR251" s="395"/>
      <c r="OVS251" s="395"/>
      <c r="OVT251" s="395"/>
      <c r="OVU251" s="395"/>
      <c r="OVV251" s="395"/>
      <c r="OVW251" s="374"/>
      <c r="OVX251" s="373"/>
      <c r="OVY251" s="373"/>
      <c r="OVZ251" s="373"/>
      <c r="OWA251" s="320"/>
      <c r="OWB251" s="374"/>
      <c r="OWC251" s="374"/>
      <c r="OWD251" s="374"/>
      <c r="OWE251" s="395"/>
      <c r="OWF251" s="395"/>
      <c r="OWG251" s="395"/>
      <c r="OWH251" s="395"/>
      <c r="OWI251" s="395"/>
      <c r="OWJ251" s="395"/>
      <c r="OWK251" s="395"/>
      <c r="OWL251" s="395"/>
      <c r="OWM251" s="374"/>
      <c r="OWN251" s="373"/>
      <c r="OWO251" s="373"/>
      <c r="OWP251" s="373"/>
      <c r="OWQ251" s="320"/>
      <c r="OWR251" s="374"/>
      <c r="OWS251" s="374"/>
      <c r="OWT251" s="374"/>
      <c r="OWU251" s="395"/>
      <c r="OWV251" s="395"/>
      <c r="OWW251" s="395"/>
      <c r="OWX251" s="395"/>
      <c r="OWY251" s="395"/>
      <c r="OWZ251" s="395"/>
      <c r="OXA251" s="395"/>
      <c r="OXB251" s="395"/>
      <c r="OXC251" s="374"/>
      <c r="OXD251" s="373"/>
      <c r="OXE251" s="373"/>
      <c r="OXF251" s="373"/>
      <c r="OXG251" s="320"/>
      <c r="OXH251" s="374"/>
      <c r="OXI251" s="374"/>
      <c r="OXJ251" s="374"/>
      <c r="OXK251" s="395"/>
      <c r="OXL251" s="395"/>
      <c r="OXM251" s="395"/>
      <c r="OXN251" s="395"/>
      <c r="OXO251" s="395"/>
      <c r="OXP251" s="395"/>
      <c r="OXQ251" s="395"/>
      <c r="OXR251" s="395"/>
      <c r="OXS251" s="374"/>
      <c r="OXT251" s="373"/>
      <c r="OXU251" s="373"/>
      <c r="OXV251" s="373"/>
      <c r="OXW251" s="320"/>
      <c r="OXX251" s="374"/>
      <c r="OXY251" s="374"/>
      <c r="OXZ251" s="374"/>
      <c r="OYA251" s="395"/>
      <c r="OYB251" s="395"/>
      <c r="OYC251" s="395"/>
      <c r="OYD251" s="395"/>
      <c r="OYE251" s="395"/>
      <c r="OYF251" s="395"/>
      <c r="OYG251" s="395"/>
      <c r="OYH251" s="395"/>
      <c r="OYI251" s="374"/>
      <c r="OYJ251" s="373"/>
      <c r="OYK251" s="373"/>
      <c r="OYL251" s="373"/>
      <c r="OYM251" s="320"/>
      <c r="OYN251" s="374"/>
      <c r="OYO251" s="374"/>
      <c r="OYP251" s="374"/>
      <c r="OYQ251" s="395"/>
      <c r="OYR251" s="395"/>
      <c r="OYS251" s="395"/>
      <c r="OYT251" s="395"/>
      <c r="OYU251" s="395"/>
      <c r="OYV251" s="395"/>
      <c r="OYW251" s="395"/>
      <c r="OYX251" s="395"/>
      <c r="OYY251" s="374"/>
      <c r="OYZ251" s="373"/>
      <c r="OZA251" s="373"/>
      <c r="OZB251" s="373"/>
      <c r="OZC251" s="320"/>
      <c r="OZD251" s="374"/>
      <c r="OZE251" s="374"/>
      <c r="OZF251" s="374"/>
      <c r="OZG251" s="395"/>
      <c r="OZH251" s="395"/>
      <c r="OZI251" s="395"/>
      <c r="OZJ251" s="395"/>
      <c r="OZK251" s="395"/>
      <c r="OZL251" s="395"/>
      <c r="OZM251" s="395"/>
      <c r="OZN251" s="395"/>
      <c r="OZO251" s="374"/>
      <c r="OZP251" s="373"/>
      <c r="OZQ251" s="373"/>
      <c r="OZR251" s="373"/>
      <c r="OZS251" s="320"/>
      <c r="OZT251" s="374"/>
      <c r="OZU251" s="374"/>
      <c r="OZV251" s="374"/>
      <c r="OZW251" s="395"/>
      <c r="OZX251" s="395"/>
      <c r="OZY251" s="395"/>
      <c r="OZZ251" s="395"/>
      <c r="PAA251" s="395"/>
      <c r="PAB251" s="395"/>
      <c r="PAC251" s="395"/>
      <c r="PAD251" s="395"/>
      <c r="PAE251" s="374"/>
      <c r="PAF251" s="373"/>
      <c r="PAG251" s="373"/>
      <c r="PAH251" s="373"/>
      <c r="PAI251" s="320"/>
      <c r="PAJ251" s="374"/>
      <c r="PAK251" s="374"/>
      <c r="PAL251" s="374"/>
      <c r="PAM251" s="395"/>
      <c r="PAN251" s="395"/>
      <c r="PAO251" s="395"/>
      <c r="PAP251" s="395"/>
      <c r="PAQ251" s="395"/>
      <c r="PAR251" s="395"/>
      <c r="PAS251" s="395"/>
      <c r="PAT251" s="395"/>
      <c r="PAU251" s="374"/>
      <c r="PAV251" s="373"/>
      <c r="PAW251" s="373"/>
      <c r="PAX251" s="373"/>
      <c r="PAY251" s="320"/>
      <c r="PAZ251" s="374"/>
      <c r="PBA251" s="374"/>
      <c r="PBB251" s="374"/>
      <c r="PBC251" s="395"/>
      <c r="PBD251" s="395"/>
      <c r="PBE251" s="395"/>
      <c r="PBF251" s="395"/>
      <c r="PBG251" s="395"/>
      <c r="PBH251" s="395"/>
      <c r="PBI251" s="395"/>
      <c r="PBJ251" s="395"/>
      <c r="PBK251" s="374"/>
      <c r="PBL251" s="373"/>
      <c r="PBM251" s="373"/>
      <c r="PBN251" s="373"/>
      <c r="PBO251" s="320"/>
      <c r="PBP251" s="374"/>
      <c r="PBQ251" s="374"/>
      <c r="PBR251" s="374"/>
      <c r="PBS251" s="395"/>
      <c r="PBT251" s="395"/>
      <c r="PBU251" s="395"/>
      <c r="PBV251" s="395"/>
      <c r="PBW251" s="395"/>
      <c r="PBX251" s="395"/>
      <c r="PBY251" s="395"/>
      <c r="PBZ251" s="395"/>
      <c r="PCA251" s="374"/>
      <c r="PCB251" s="373"/>
      <c r="PCC251" s="373"/>
      <c r="PCD251" s="373"/>
      <c r="PCE251" s="320"/>
      <c r="PCF251" s="374"/>
      <c r="PCG251" s="374"/>
      <c r="PCH251" s="374"/>
      <c r="PCI251" s="395"/>
      <c r="PCJ251" s="395"/>
      <c r="PCK251" s="395"/>
      <c r="PCL251" s="395"/>
      <c r="PCM251" s="395"/>
      <c r="PCN251" s="395"/>
      <c r="PCO251" s="395"/>
      <c r="PCP251" s="395"/>
      <c r="PCQ251" s="374"/>
      <c r="PCR251" s="373"/>
      <c r="PCS251" s="373"/>
      <c r="PCT251" s="373"/>
      <c r="PCU251" s="320"/>
      <c r="PCV251" s="374"/>
      <c r="PCW251" s="374"/>
      <c r="PCX251" s="374"/>
      <c r="PCY251" s="395"/>
      <c r="PCZ251" s="395"/>
      <c r="PDA251" s="395"/>
      <c r="PDB251" s="395"/>
      <c r="PDC251" s="395"/>
      <c r="PDD251" s="395"/>
      <c r="PDE251" s="395"/>
      <c r="PDF251" s="395"/>
      <c r="PDG251" s="374"/>
      <c r="PDH251" s="373"/>
      <c r="PDI251" s="373"/>
      <c r="PDJ251" s="373"/>
      <c r="PDK251" s="320"/>
      <c r="PDL251" s="374"/>
      <c r="PDM251" s="374"/>
      <c r="PDN251" s="374"/>
      <c r="PDO251" s="395"/>
      <c r="PDP251" s="395"/>
      <c r="PDQ251" s="395"/>
      <c r="PDR251" s="395"/>
      <c r="PDS251" s="395"/>
      <c r="PDT251" s="395"/>
      <c r="PDU251" s="395"/>
      <c r="PDV251" s="395"/>
      <c r="PDW251" s="374"/>
      <c r="PDX251" s="373"/>
      <c r="PDY251" s="373"/>
      <c r="PDZ251" s="373"/>
      <c r="PEA251" s="320"/>
      <c r="PEB251" s="374"/>
      <c r="PEC251" s="374"/>
      <c r="PED251" s="374"/>
      <c r="PEE251" s="395"/>
      <c r="PEF251" s="395"/>
      <c r="PEG251" s="395"/>
      <c r="PEH251" s="395"/>
      <c r="PEI251" s="395"/>
      <c r="PEJ251" s="395"/>
      <c r="PEK251" s="395"/>
      <c r="PEL251" s="395"/>
      <c r="PEM251" s="374"/>
      <c r="PEN251" s="373"/>
      <c r="PEO251" s="373"/>
      <c r="PEP251" s="373"/>
      <c r="PEQ251" s="320"/>
      <c r="PER251" s="374"/>
      <c r="PES251" s="374"/>
      <c r="PET251" s="374"/>
      <c r="PEU251" s="395"/>
      <c r="PEV251" s="395"/>
      <c r="PEW251" s="395"/>
      <c r="PEX251" s="395"/>
      <c r="PEY251" s="395"/>
      <c r="PEZ251" s="395"/>
      <c r="PFA251" s="395"/>
      <c r="PFB251" s="395"/>
      <c r="PFC251" s="374"/>
      <c r="PFD251" s="373"/>
      <c r="PFE251" s="373"/>
      <c r="PFF251" s="373"/>
      <c r="PFG251" s="320"/>
      <c r="PFH251" s="374"/>
      <c r="PFI251" s="374"/>
      <c r="PFJ251" s="374"/>
      <c r="PFK251" s="395"/>
      <c r="PFL251" s="395"/>
      <c r="PFM251" s="395"/>
      <c r="PFN251" s="395"/>
      <c r="PFO251" s="395"/>
      <c r="PFP251" s="395"/>
      <c r="PFQ251" s="395"/>
      <c r="PFR251" s="395"/>
      <c r="PFS251" s="374"/>
      <c r="PFT251" s="373"/>
      <c r="PFU251" s="373"/>
      <c r="PFV251" s="373"/>
      <c r="PFW251" s="320"/>
      <c r="PFX251" s="374"/>
      <c r="PFY251" s="374"/>
      <c r="PFZ251" s="374"/>
      <c r="PGA251" s="395"/>
      <c r="PGB251" s="395"/>
      <c r="PGC251" s="395"/>
      <c r="PGD251" s="395"/>
      <c r="PGE251" s="395"/>
      <c r="PGF251" s="395"/>
      <c r="PGG251" s="395"/>
      <c r="PGH251" s="395"/>
      <c r="PGI251" s="374"/>
      <c r="PGJ251" s="373"/>
      <c r="PGK251" s="373"/>
      <c r="PGL251" s="373"/>
      <c r="PGM251" s="320"/>
      <c r="PGN251" s="374"/>
      <c r="PGO251" s="374"/>
      <c r="PGP251" s="374"/>
      <c r="PGQ251" s="395"/>
      <c r="PGR251" s="395"/>
      <c r="PGS251" s="395"/>
      <c r="PGT251" s="395"/>
      <c r="PGU251" s="395"/>
      <c r="PGV251" s="395"/>
      <c r="PGW251" s="395"/>
      <c r="PGX251" s="395"/>
      <c r="PGY251" s="374"/>
      <c r="PGZ251" s="373"/>
      <c r="PHA251" s="373"/>
      <c r="PHB251" s="373"/>
      <c r="PHC251" s="320"/>
      <c r="PHD251" s="374"/>
      <c r="PHE251" s="374"/>
      <c r="PHF251" s="374"/>
      <c r="PHG251" s="395"/>
      <c r="PHH251" s="395"/>
      <c r="PHI251" s="395"/>
      <c r="PHJ251" s="395"/>
      <c r="PHK251" s="395"/>
      <c r="PHL251" s="395"/>
      <c r="PHM251" s="395"/>
      <c r="PHN251" s="395"/>
      <c r="PHO251" s="374"/>
      <c r="PHP251" s="373"/>
      <c r="PHQ251" s="373"/>
      <c r="PHR251" s="373"/>
      <c r="PHS251" s="320"/>
      <c r="PHT251" s="374"/>
      <c r="PHU251" s="374"/>
      <c r="PHV251" s="374"/>
      <c r="PHW251" s="395"/>
      <c r="PHX251" s="395"/>
      <c r="PHY251" s="395"/>
      <c r="PHZ251" s="395"/>
      <c r="PIA251" s="395"/>
      <c r="PIB251" s="395"/>
      <c r="PIC251" s="395"/>
      <c r="PID251" s="395"/>
      <c r="PIE251" s="374"/>
      <c r="PIF251" s="373"/>
      <c r="PIG251" s="373"/>
      <c r="PIH251" s="373"/>
      <c r="PII251" s="320"/>
      <c r="PIJ251" s="374"/>
      <c r="PIK251" s="374"/>
      <c r="PIL251" s="374"/>
      <c r="PIM251" s="395"/>
      <c r="PIN251" s="395"/>
      <c r="PIO251" s="395"/>
      <c r="PIP251" s="395"/>
      <c r="PIQ251" s="395"/>
      <c r="PIR251" s="395"/>
      <c r="PIS251" s="395"/>
      <c r="PIT251" s="395"/>
      <c r="PIU251" s="374"/>
      <c r="PIV251" s="373"/>
      <c r="PIW251" s="373"/>
      <c r="PIX251" s="373"/>
      <c r="PIY251" s="320"/>
      <c r="PIZ251" s="374"/>
      <c r="PJA251" s="374"/>
      <c r="PJB251" s="374"/>
      <c r="PJC251" s="395"/>
      <c r="PJD251" s="395"/>
      <c r="PJE251" s="395"/>
      <c r="PJF251" s="395"/>
      <c r="PJG251" s="395"/>
      <c r="PJH251" s="395"/>
      <c r="PJI251" s="395"/>
      <c r="PJJ251" s="395"/>
      <c r="PJK251" s="374"/>
      <c r="PJL251" s="373"/>
      <c r="PJM251" s="373"/>
      <c r="PJN251" s="373"/>
      <c r="PJO251" s="320"/>
      <c r="PJP251" s="374"/>
      <c r="PJQ251" s="374"/>
      <c r="PJR251" s="374"/>
      <c r="PJS251" s="395"/>
      <c r="PJT251" s="395"/>
      <c r="PJU251" s="395"/>
      <c r="PJV251" s="395"/>
      <c r="PJW251" s="395"/>
      <c r="PJX251" s="395"/>
      <c r="PJY251" s="395"/>
      <c r="PJZ251" s="395"/>
      <c r="PKA251" s="374"/>
      <c r="PKB251" s="373"/>
      <c r="PKC251" s="373"/>
      <c r="PKD251" s="373"/>
      <c r="PKE251" s="320"/>
      <c r="PKF251" s="374"/>
      <c r="PKG251" s="374"/>
      <c r="PKH251" s="374"/>
      <c r="PKI251" s="395"/>
      <c r="PKJ251" s="395"/>
      <c r="PKK251" s="395"/>
      <c r="PKL251" s="395"/>
      <c r="PKM251" s="395"/>
      <c r="PKN251" s="395"/>
      <c r="PKO251" s="395"/>
      <c r="PKP251" s="395"/>
      <c r="PKQ251" s="374"/>
      <c r="PKR251" s="373"/>
      <c r="PKS251" s="373"/>
      <c r="PKT251" s="373"/>
      <c r="PKU251" s="320"/>
      <c r="PKV251" s="374"/>
      <c r="PKW251" s="374"/>
      <c r="PKX251" s="374"/>
      <c r="PKY251" s="395"/>
      <c r="PKZ251" s="395"/>
      <c r="PLA251" s="395"/>
      <c r="PLB251" s="395"/>
      <c r="PLC251" s="395"/>
      <c r="PLD251" s="395"/>
      <c r="PLE251" s="395"/>
      <c r="PLF251" s="395"/>
      <c r="PLG251" s="374"/>
      <c r="PLH251" s="373"/>
      <c r="PLI251" s="373"/>
      <c r="PLJ251" s="373"/>
      <c r="PLK251" s="320"/>
      <c r="PLL251" s="374"/>
      <c r="PLM251" s="374"/>
      <c r="PLN251" s="374"/>
      <c r="PLO251" s="395"/>
      <c r="PLP251" s="395"/>
      <c r="PLQ251" s="395"/>
      <c r="PLR251" s="395"/>
      <c r="PLS251" s="395"/>
      <c r="PLT251" s="395"/>
      <c r="PLU251" s="395"/>
      <c r="PLV251" s="395"/>
      <c r="PLW251" s="374"/>
      <c r="PLX251" s="373"/>
      <c r="PLY251" s="373"/>
      <c r="PLZ251" s="373"/>
      <c r="PMA251" s="320"/>
      <c r="PMB251" s="374"/>
      <c r="PMC251" s="374"/>
      <c r="PMD251" s="374"/>
      <c r="PME251" s="395"/>
      <c r="PMF251" s="395"/>
      <c r="PMG251" s="395"/>
      <c r="PMH251" s="395"/>
      <c r="PMI251" s="395"/>
      <c r="PMJ251" s="395"/>
      <c r="PMK251" s="395"/>
      <c r="PML251" s="395"/>
      <c r="PMM251" s="374"/>
      <c r="PMN251" s="373"/>
      <c r="PMO251" s="373"/>
      <c r="PMP251" s="373"/>
      <c r="PMQ251" s="320"/>
      <c r="PMR251" s="374"/>
      <c r="PMS251" s="374"/>
      <c r="PMT251" s="374"/>
      <c r="PMU251" s="395"/>
      <c r="PMV251" s="395"/>
      <c r="PMW251" s="395"/>
      <c r="PMX251" s="395"/>
      <c r="PMY251" s="395"/>
      <c r="PMZ251" s="395"/>
      <c r="PNA251" s="395"/>
      <c r="PNB251" s="395"/>
      <c r="PNC251" s="374"/>
      <c r="PND251" s="373"/>
      <c r="PNE251" s="373"/>
      <c r="PNF251" s="373"/>
      <c r="PNG251" s="320"/>
      <c r="PNH251" s="374"/>
      <c r="PNI251" s="374"/>
      <c r="PNJ251" s="374"/>
      <c r="PNK251" s="395"/>
      <c r="PNL251" s="395"/>
      <c r="PNM251" s="395"/>
      <c r="PNN251" s="395"/>
      <c r="PNO251" s="395"/>
      <c r="PNP251" s="395"/>
      <c r="PNQ251" s="395"/>
      <c r="PNR251" s="395"/>
      <c r="PNS251" s="374"/>
      <c r="PNT251" s="373"/>
      <c r="PNU251" s="373"/>
      <c r="PNV251" s="373"/>
      <c r="PNW251" s="320"/>
      <c r="PNX251" s="374"/>
      <c r="PNY251" s="374"/>
      <c r="PNZ251" s="374"/>
      <c r="POA251" s="395"/>
      <c r="POB251" s="395"/>
      <c r="POC251" s="395"/>
      <c r="POD251" s="395"/>
      <c r="POE251" s="395"/>
      <c r="POF251" s="395"/>
      <c r="POG251" s="395"/>
      <c r="POH251" s="395"/>
      <c r="POI251" s="374"/>
      <c r="POJ251" s="373"/>
      <c r="POK251" s="373"/>
      <c r="POL251" s="373"/>
      <c r="POM251" s="320"/>
      <c r="PON251" s="374"/>
      <c r="POO251" s="374"/>
      <c r="POP251" s="374"/>
      <c r="POQ251" s="395"/>
      <c r="POR251" s="395"/>
      <c r="POS251" s="395"/>
      <c r="POT251" s="395"/>
      <c r="POU251" s="395"/>
      <c r="POV251" s="395"/>
      <c r="POW251" s="395"/>
      <c r="POX251" s="395"/>
      <c r="POY251" s="374"/>
      <c r="POZ251" s="373"/>
      <c r="PPA251" s="373"/>
      <c r="PPB251" s="373"/>
      <c r="PPC251" s="320"/>
      <c r="PPD251" s="374"/>
      <c r="PPE251" s="374"/>
      <c r="PPF251" s="374"/>
      <c r="PPG251" s="395"/>
      <c r="PPH251" s="395"/>
      <c r="PPI251" s="395"/>
      <c r="PPJ251" s="395"/>
      <c r="PPK251" s="395"/>
      <c r="PPL251" s="395"/>
      <c r="PPM251" s="395"/>
      <c r="PPN251" s="395"/>
      <c r="PPO251" s="374"/>
      <c r="PPP251" s="373"/>
      <c r="PPQ251" s="373"/>
      <c r="PPR251" s="373"/>
      <c r="PPS251" s="320"/>
      <c r="PPT251" s="374"/>
      <c r="PPU251" s="374"/>
      <c r="PPV251" s="374"/>
      <c r="PPW251" s="395"/>
      <c r="PPX251" s="395"/>
      <c r="PPY251" s="395"/>
      <c r="PPZ251" s="395"/>
      <c r="PQA251" s="395"/>
      <c r="PQB251" s="395"/>
      <c r="PQC251" s="395"/>
      <c r="PQD251" s="395"/>
      <c r="PQE251" s="374"/>
      <c r="PQF251" s="373"/>
      <c r="PQG251" s="373"/>
      <c r="PQH251" s="373"/>
      <c r="PQI251" s="320"/>
      <c r="PQJ251" s="374"/>
      <c r="PQK251" s="374"/>
      <c r="PQL251" s="374"/>
      <c r="PQM251" s="395"/>
      <c r="PQN251" s="395"/>
      <c r="PQO251" s="395"/>
      <c r="PQP251" s="395"/>
      <c r="PQQ251" s="395"/>
      <c r="PQR251" s="395"/>
      <c r="PQS251" s="395"/>
      <c r="PQT251" s="395"/>
      <c r="PQU251" s="374"/>
      <c r="PQV251" s="373"/>
      <c r="PQW251" s="373"/>
      <c r="PQX251" s="373"/>
      <c r="PQY251" s="320"/>
      <c r="PQZ251" s="374"/>
      <c r="PRA251" s="374"/>
      <c r="PRB251" s="374"/>
      <c r="PRC251" s="395"/>
      <c r="PRD251" s="395"/>
      <c r="PRE251" s="395"/>
      <c r="PRF251" s="395"/>
      <c r="PRG251" s="395"/>
      <c r="PRH251" s="395"/>
      <c r="PRI251" s="395"/>
      <c r="PRJ251" s="395"/>
      <c r="PRK251" s="374"/>
      <c r="PRL251" s="373"/>
      <c r="PRM251" s="373"/>
      <c r="PRN251" s="373"/>
      <c r="PRO251" s="320"/>
      <c r="PRP251" s="374"/>
      <c r="PRQ251" s="374"/>
      <c r="PRR251" s="374"/>
      <c r="PRS251" s="395"/>
      <c r="PRT251" s="395"/>
      <c r="PRU251" s="395"/>
      <c r="PRV251" s="395"/>
      <c r="PRW251" s="395"/>
      <c r="PRX251" s="395"/>
      <c r="PRY251" s="395"/>
      <c r="PRZ251" s="395"/>
      <c r="PSA251" s="374"/>
      <c r="PSB251" s="373"/>
      <c r="PSC251" s="373"/>
      <c r="PSD251" s="373"/>
      <c r="PSE251" s="320"/>
      <c r="PSF251" s="374"/>
      <c r="PSG251" s="374"/>
      <c r="PSH251" s="374"/>
      <c r="PSI251" s="395"/>
      <c r="PSJ251" s="395"/>
      <c r="PSK251" s="395"/>
      <c r="PSL251" s="395"/>
      <c r="PSM251" s="395"/>
      <c r="PSN251" s="395"/>
      <c r="PSO251" s="395"/>
      <c r="PSP251" s="395"/>
      <c r="PSQ251" s="374"/>
      <c r="PSR251" s="373"/>
      <c r="PSS251" s="373"/>
      <c r="PST251" s="373"/>
      <c r="PSU251" s="320"/>
      <c r="PSV251" s="374"/>
      <c r="PSW251" s="374"/>
      <c r="PSX251" s="374"/>
      <c r="PSY251" s="395"/>
      <c r="PSZ251" s="395"/>
      <c r="PTA251" s="395"/>
      <c r="PTB251" s="395"/>
      <c r="PTC251" s="395"/>
      <c r="PTD251" s="395"/>
      <c r="PTE251" s="395"/>
      <c r="PTF251" s="395"/>
      <c r="PTG251" s="374"/>
      <c r="PTH251" s="373"/>
      <c r="PTI251" s="373"/>
      <c r="PTJ251" s="373"/>
      <c r="PTK251" s="320"/>
      <c r="PTL251" s="374"/>
      <c r="PTM251" s="374"/>
      <c r="PTN251" s="374"/>
      <c r="PTO251" s="395"/>
      <c r="PTP251" s="395"/>
      <c r="PTQ251" s="395"/>
      <c r="PTR251" s="395"/>
      <c r="PTS251" s="395"/>
      <c r="PTT251" s="395"/>
      <c r="PTU251" s="395"/>
      <c r="PTV251" s="395"/>
      <c r="PTW251" s="374"/>
      <c r="PTX251" s="373"/>
      <c r="PTY251" s="373"/>
      <c r="PTZ251" s="373"/>
      <c r="PUA251" s="320"/>
      <c r="PUB251" s="374"/>
      <c r="PUC251" s="374"/>
      <c r="PUD251" s="374"/>
      <c r="PUE251" s="395"/>
      <c r="PUF251" s="395"/>
      <c r="PUG251" s="395"/>
      <c r="PUH251" s="395"/>
      <c r="PUI251" s="395"/>
      <c r="PUJ251" s="395"/>
      <c r="PUK251" s="395"/>
      <c r="PUL251" s="395"/>
      <c r="PUM251" s="374"/>
      <c r="PUN251" s="373"/>
      <c r="PUO251" s="373"/>
      <c r="PUP251" s="373"/>
      <c r="PUQ251" s="320"/>
      <c r="PUR251" s="374"/>
      <c r="PUS251" s="374"/>
      <c r="PUT251" s="374"/>
      <c r="PUU251" s="395"/>
      <c r="PUV251" s="395"/>
      <c r="PUW251" s="395"/>
      <c r="PUX251" s="395"/>
      <c r="PUY251" s="395"/>
      <c r="PUZ251" s="395"/>
      <c r="PVA251" s="395"/>
      <c r="PVB251" s="395"/>
      <c r="PVC251" s="374"/>
      <c r="PVD251" s="373"/>
      <c r="PVE251" s="373"/>
      <c r="PVF251" s="373"/>
      <c r="PVG251" s="320"/>
      <c r="PVH251" s="374"/>
      <c r="PVI251" s="374"/>
      <c r="PVJ251" s="374"/>
      <c r="PVK251" s="395"/>
      <c r="PVL251" s="395"/>
      <c r="PVM251" s="395"/>
      <c r="PVN251" s="395"/>
      <c r="PVO251" s="395"/>
      <c r="PVP251" s="395"/>
      <c r="PVQ251" s="395"/>
      <c r="PVR251" s="395"/>
      <c r="PVS251" s="374"/>
      <c r="PVT251" s="373"/>
      <c r="PVU251" s="373"/>
      <c r="PVV251" s="373"/>
      <c r="PVW251" s="320"/>
      <c r="PVX251" s="374"/>
      <c r="PVY251" s="374"/>
      <c r="PVZ251" s="374"/>
      <c r="PWA251" s="395"/>
      <c r="PWB251" s="395"/>
      <c r="PWC251" s="395"/>
      <c r="PWD251" s="395"/>
      <c r="PWE251" s="395"/>
      <c r="PWF251" s="395"/>
      <c r="PWG251" s="395"/>
      <c r="PWH251" s="395"/>
      <c r="PWI251" s="374"/>
      <c r="PWJ251" s="373"/>
      <c r="PWK251" s="373"/>
      <c r="PWL251" s="373"/>
      <c r="PWM251" s="320"/>
      <c r="PWN251" s="374"/>
      <c r="PWO251" s="374"/>
      <c r="PWP251" s="374"/>
      <c r="PWQ251" s="395"/>
      <c r="PWR251" s="395"/>
      <c r="PWS251" s="395"/>
      <c r="PWT251" s="395"/>
      <c r="PWU251" s="395"/>
      <c r="PWV251" s="395"/>
      <c r="PWW251" s="395"/>
      <c r="PWX251" s="395"/>
      <c r="PWY251" s="374"/>
      <c r="PWZ251" s="373"/>
      <c r="PXA251" s="373"/>
      <c r="PXB251" s="373"/>
      <c r="PXC251" s="320"/>
      <c r="PXD251" s="374"/>
      <c r="PXE251" s="374"/>
      <c r="PXF251" s="374"/>
      <c r="PXG251" s="395"/>
      <c r="PXH251" s="395"/>
      <c r="PXI251" s="395"/>
      <c r="PXJ251" s="395"/>
      <c r="PXK251" s="395"/>
      <c r="PXL251" s="395"/>
      <c r="PXM251" s="395"/>
      <c r="PXN251" s="395"/>
      <c r="PXO251" s="374"/>
      <c r="PXP251" s="373"/>
      <c r="PXQ251" s="373"/>
      <c r="PXR251" s="373"/>
      <c r="PXS251" s="320"/>
      <c r="PXT251" s="374"/>
      <c r="PXU251" s="374"/>
      <c r="PXV251" s="374"/>
      <c r="PXW251" s="395"/>
      <c r="PXX251" s="395"/>
      <c r="PXY251" s="395"/>
      <c r="PXZ251" s="395"/>
      <c r="PYA251" s="395"/>
      <c r="PYB251" s="395"/>
      <c r="PYC251" s="395"/>
      <c r="PYD251" s="395"/>
      <c r="PYE251" s="374"/>
      <c r="PYF251" s="373"/>
      <c r="PYG251" s="373"/>
      <c r="PYH251" s="373"/>
      <c r="PYI251" s="320"/>
      <c r="PYJ251" s="374"/>
      <c r="PYK251" s="374"/>
      <c r="PYL251" s="374"/>
      <c r="PYM251" s="395"/>
      <c r="PYN251" s="395"/>
      <c r="PYO251" s="395"/>
      <c r="PYP251" s="395"/>
      <c r="PYQ251" s="395"/>
      <c r="PYR251" s="395"/>
      <c r="PYS251" s="395"/>
      <c r="PYT251" s="395"/>
      <c r="PYU251" s="374"/>
      <c r="PYV251" s="373"/>
      <c r="PYW251" s="373"/>
      <c r="PYX251" s="373"/>
      <c r="PYY251" s="320"/>
      <c r="PYZ251" s="374"/>
      <c r="PZA251" s="374"/>
      <c r="PZB251" s="374"/>
      <c r="PZC251" s="395"/>
      <c r="PZD251" s="395"/>
      <c r="PZE251" s="395"/>
      <c r="PZF251" s="395"/>
      <c r="PZG251" s="395"/>
      <c r="PZH251" s="395"/>
      <c r="PZI251" s="395"/>
      <c r="PZJ251" s="395"/>
      <c r="PZK251" s="374"/>
      <c r="PZL251" s="373"/>
      <c r="PZM251" s="373"/>
      <c r="PZN251" s="373"/>
      <c r="PZO251" s="320"/>
      <c r="PZP251" s="374"/>
      <c r="PZQ251" s="374"/>
      <c r="PZR251" s="374"/>
      <c r="PZS251" s="395"/>
      <c r="PZT251" s="395"/>
      <c r="PZU251" s="395"/>
      <c r="PZV251" s="395"/>
      <c r="PZW251" s="395"/>
      <c r="PZX251" s="395"/>
      <c r="PZY251" s="395"/>
      <c r="PZZ251" s="395"/>
      <c r="QAA251" s="374"/>
      <c r="QAB251" s="373"/>
      <c r="QAC251" s="373"/>
      <c r="QAD251" s="373"/>
      <c r="QAE251" s="320"/>
      <c r="QAF251" s="374"/>
      <c r="QAG251" s="374"/>
      <c r="QAH251" s="374"/>
      <c r="QAI251" s="395"/>
      <c r="QAJ251" s="395"/>
      <c r="QAK251" s="395"/>
      <c r="QAL251" s="395"/>
      <c r="QAM251" s="395"/>
      <c r="QAN251" s="395"/>
      <c r="QAO251" s="395"/>
      <c r="QAP251" s="395"/>
      <c r="QAQ251" s="374"/>
      <c r="QAR251" s="373"/>
      <c r="QAS251" s="373"/>
      <c r="QAT251" s="373"/>
      <c r="QAU251" s="320"/>
      <c r="QAV251" s="374"/>
      <c r="QAW251" s="374"/>
      <c r="QAX251" s="374"/>
      <c r="QAY251" s="395"/>
      <c r="QAZ251" s="395"/>
      <c r="QBA251" s="395"/>
      <c r="QBB251" s="395"/>
      <c r="QBC251" s="395"/>
      <c r="QBD251" s="395"/>
      <c r="QBE251" s="395"/>
      <c r="QBF251" s="395"/>
      <c r="QBG251" s="374"/>
      <c r="QBH251" s="373"/>
      <c r="QBI251" s="373"/>
      <c r="QBJ251" s="373"/>
      <c r="QBK251" s="320"/>
      <c r="QBL251" s="374"/>
      <c r="QBM251" s="374"/>
      <c r="QBN251" s="374"/>
      <c r="QBO251" s="395"/>
      <c r="QBP251" s="395"/>
      <c r="QBQ251" s="395"/>
      <c r="QBR251" s="395"/>
      <c r="QBS251" s="395"/>
      <c r="QBT251" s="395"/>
      <c r="QBU251" s="395"/>
      <c r="QBV251" s="395"/>
      <c r="QBW251" s="374"/>
      <c r="QBX251" s="373"/>
      <c r="QBY251" s="373"/>
      <c r="QBZ251" s="373"/>
      <c r="QCA251" s="320"/>
      <c r="QCB251" s="374"/>
      <c r="QCC251" s="374"/>
      <c r="QCD251" s="374"/>
      <c r="QCE251" s="395"/>
      <c r="QCF251" s="395"/>
      <c r="QCG251" s="395"/>
      <c r="QCH251" s="395"/>
      <c r="QCI251" s="395"/>
      <c r="QCJ251" s="395"/>
      <c r="QCK251" s="395"/>
      <c r="QCL251" s="395"/>
      <c r="QCM251" s="374"/>
      <c r="QCN251" s="373"/>
      <c r="QCO251" s="373"/>
      <c r="QCP251" s="373"/>
      <c r="QCQ251" s="320"/>
      <c r="QCR251" s="374"/>
      <c r="QCS251" s="374"/>
      <c r="QCT251" s="374"/>
      <c r="QCU251" s="395"/>
      <c r="QCV251" s="395"/>
      <c r="QCW251" s="395"/>
      <c r="QCX251" s="395"/>
      <c r="QCY251" s="395"/>
      <c r="QCZ251" s="395"/>
      <c r="QDA251" s="395"/>
      <c r="QDB251" s="395"/>
      <c r="QDC251" s="374"/>
      <c r="QDD251" s="373"/>
      <c r="QDE251" s="373"/>
      <c r="QDF251" s="373"/>
      <c r="QDG251" s="320"/>
      <c r="QDH251" s="374"/>
      <c r="QDI251" s="374"/>
      <c r="QDJ251" s="374"/>
      <c r="QDK251" s="395"/>
      <c r="QDL251" s="395"/>
      <c r="QDM251" s="395"/>
      <c r="QDN251" s="395"/>
      <c r="QDO251" s="395"/>
      <c r="QDP251" s="395"/>
      <c r="QDQ251" s="395"/>
      <c r="QDR251" s="395"/>
      <c r="QDS251" s="374"/>
      <c r="QDT251" s="373"/>
      <c r="QDU251" s="373"/>
      <c r="QDV251" s="373"/>
      <c r="QDW251" s="320"/>
      <c r="QDX251" s="374"/>
      <c r="QDY251" s="374"/>
      <c r="QDZ251" s="374"/>
      <c r="QEA251" s="395"/>
      <c r="QEB251" s="395"/>
      <c r="QEC251" s="395"/>
      <c r="QED251" s="395"/>
      <c r="QEE251" s="395"/>
      <c r="QEF251" s="395"/>
      <c r="QEG251" s="395"/>
      <c r="QEH251" s="395"/>
      <c r="QEI251" s="374"/>
      <c r="QEJ251" s="373"/>
      <c r="QEK251" s="373"/>
      <c r="QEL251" s="373"/>
      <c r="QEM251" s="320"/>
      <c r="QEN251" s="374"/>
      <c r="QEO251" s="374"/>
      <c r="QEP251" s="374"/>
      <c r="QEQ251" s="395"/>
      <c r="QER251" s="395"/>
      <c r="QES251" s="395"/>
      <c r="QET251" s="395"/>
      <c r="QEU251" s="395"/>
      <c r="QEV251" s="395"/>
      <c r="QEW251" s="395"/>
      <c r="QEX251" s="395"/>
      <c r="QEY251" s="374"/>
      <c r="QEZ251" s="373"/>
      <c r="QFA251" s="373"/>
      <c r="QFB251" s="373"/>
      <c r="QFC251" s="320"/>
      <c r="QFD251" s="374"/>
      <c r="QFE251" s="374"/>
      <c r="QFF251" s="374"/>
      <c r="QFG251" s="395"/>
      <c r="QFH251" s="395"/>
      <c r="QFI251" s="395"/>
      <c r="QFJ251" s="395"/>
      <c r="QFK251" s="395"/>
      <c r="QFL251" s="395"/>
      <c r="QFM251" s="395"/>
      <c r="QFN251" s="395"/>
      <c r="QFO251" s="374"/>
      <c r="QFP251" s="373"/>
      <c r="QFQ251" s="373"/>
      <c r="QFR251" s="373"/>
      <c r="QFS251" s="320"/>
      <c r="QFT251" s="374"/>
      <c r="QFU251" s="374"/>
      <c r="QFV251" s="374"/>
      <c r="QFW251" s="395"/>
      <c r="QFX251" s="395"/>
      <c r="QFY251" s="395"/>
      <c r="QFZ251" s="395"/>
      <c r="QGA251" s="395"/>
      <c r="QGB251" s="395"/>
      <c r="QGC251" s="395"/>
      <c r="QGD251" s="395"/>
      <c r="QGE251" s="374"/>
      <c r="QGF251" s="373"/>
      <c r="QGG251" s="373"/>
      <c r="QGH251" s="373"/>
      <c r="QGI251" s="320"/>
      <c r="QGJ251" s="374"/>
      <c r="QGK251" s="374"/>
      <c r="QGL251" s="374"/>
      <c r="QGM251" s="395"/>
      <c r="QGN251" s="395"/>
      <c r="QGO251" s="395"/>
      <c r="QGP251" s="395"/>
      <c r="QGQ251" s="395"/>
      <c r="QGR251" s="395"/>
      <c r="QGS251" s="395"/>
      <c r="QGT251" s="395"/>
      <c r="QGU251" s="374"/>
      <c r="QGV251" s="373"/>
      <c r="QGW251" s="373"/>
      <c r="QGX251" s="373"/>
      <c r="QGY251" s="320"/>
      <c r="QGZ251" s="374"/>
      <c r="QHA251" s="374"/>
      <c r="QHB251" s="374"/>
      <c r="QHC251" s="395"/>
      <c r="QHD251" s="395"/>
      <c r="QHE251" s="395"/>
      <c r="QHF251" s="395"/>
      <c r="QHG251" s="395"/>
      <c r="QHH251" s="395"/>
      <c r="QHI251" s="395"/>
      <c r="QHJ251" s="395"/>
      <c r="QHK251" s="374"/>
      <c r="QHL251" s="373"/>
      <c r="QHM251" s="373"/>
      <c r="QHN251" s="373"/>
      <c r="QHO251" s="320"/>
      <c r="QHP251" s="374"/>
      <c r="QHQ251" s="374"/>
      <c r="QHR251" s="374"/>
      <c r="QHS251" s="395"/>
      <c r="QHT251" s="395"/>
      <c r="QHU251" s="395"/>
      <c r="QHV251" s="395"/>
      <c r="QHW251" s="395"/>
      <c r="QHX251" s="395"/>
      <c r="QHY251" s="395"/>
      <c r="QHZ251" s="395"/>
      <c r="QIA251" s="374"/>
      <c r="QIB251" s="373"/>
      <c r="QIC251" s="373"/>
      <c r="QID251" s="373"/>
      <c r="QIE251" s="320"/>
      <c r="QIF251" s="374"/>
      <c r="QIG251" s="374"/>
      <c r="QIH251" s="374"/>
      <c r="QII251" s="395"/>
      <c r="QIJ251" s="395"/>
      <c r="QIK251" s="395"/>
      <c r="QIL251" s="395"/>
      <c r="QIM251" s="395"/>
      <c r="QIN251" s="395"/>
      <c r="QIO251" s="395"/>
      <c r="QIP251" s="395"/>
      <c r="QIQ251" s="374"/>
      <c r="QIR251" s="373"/>
      <c r="QIS251" s="373"/>
      <c r="QIT251" s="373"/>
      <c r="QIU251" s="320"/>
      <c r="QIV251" s="374"/>
      <c r="QIW251" s="374"/>
      <c r="QIX251" s="374"/>
      <c r="QIY251" s="395"/>
      <c r="QIZ251" s="395"/>
      <c r="QJA251" s="395"/>
      <c r="QJB251" s="395"/>
      <c r="QJC251" s="395"/>
      <c r="QJD251" s="395"/>
      <c r="QJE251" s="395"/>
      <c r="QJF251" s="395"/>
      <c r="QJG251" s="374"/>
      <c r="QJH251" s="373"/>
      <c r="QJI251" s="373"/>
      <c r="QJJ251" s="373"/>
      <c r="QJK251" s="320"/>
      <c r="QJL251" s="374"/>
      <c r="QJM251" s="374"/>
      <c r="QJN251" s="374"/>
      <c r="QJO251" s="395"/>
      <c r="QJP251" s="395"/>
      <c r="QJQ251" s="395"/>
      <c r="QJR251" s="395"/>
      <c r="QJS251" s="395"/>
      <c r="QJT251" s="395"/>
      <c r="QJU251" s="395"/>
      <c r="QJV251" s="395"/>
      <c r="QJW251" s="374"/>
      <c r="QJX251" s="373"/>
      <c r="QJY251" s="373"/>
      <c r="QJZ251" s="373"/>
      <c r="QKA251" s="320"/>
      <c r="QKB251" s="374"/>
      <c r="QKC251" s="374"/>
      <c r="QKD251" s="374"/>
      <c r="QKE251" s="395"/>
      <c r="QKF251" s="395"/>
      <c r="QKG251" s="395"/>
      <c r="QKH251" s="395"/>
      <c r="QKI251" s="395"/>
      <c r="QKJ251" s="395"/>
      <c r="QKK251" s="395"/>
      <c r="QKL251" s="395"/>
      <c r="QKM251" s="374"/>
      <c r="QKN251" s="373"/>
      <c r="QKO251" s="373"/>
      <c r="QKP251" s="373"/>
      <c r="QKQ251" s="320"/>
      <c r="QKR251" s="374"/>
      <c r="QKS251" s="374"/>
      <c r="QKT251" s="374"/>
      <c r="QKU251" s="395"/>
      <c r="QKV251" s="395"/>
      <c r="QKW251" s="395"/>
      <c r="QKX251" s="395"/>
      <c r="QKY251" s="395"/>
      <c r="QKZ251" s="395"/>
      <c r="QLA251" s="395"/>
      <c r="QLB251" s="395"/>
      <c r="QLC251" s="374"/>
      <c r="QLD251" s="373"/>
      <c r="QLE251" s="373"/>
      <c r="QLF251" s="373"/>
      <c r="QLG251" s="320"/>
      <c r="QLH251" s="374"/>
      <c r="QLI251" s="374"/>
      <c r="QLJ251" s="374"/>
      <c r="QLK251" s="395"/>
      <c r="QLL251" s="395"/>
      <c r="QLM251" s="395"/>
      <c r="QLN251" s="395"/>
      <c r="QLO251" s="395"/>
      <c r="QLP251" s="395"/>
      <c r="QLQ251" s="395"/>
      <c r="QLR251" s="395"/>
      <c r="QLS251" s="374"/>
      <c r="QLT251" s="373"/>
      <c r="QLU251" s="373"/>
      <c r="QLV251" s="373"/>
      <c r="QLW251" s="320"/>
      <c r="QLX251" s="374"/>
      <c r="QLY251" s="374"/>
      <c r="QLZ251" s="374"/>
      <c r="QMA251" s="395"/>
      <c r="QMB251" s="395"/>
      <c r="QMC251" s="395"/>
      <c r="QMD251" s="395"/>
      <c r="QME251" s="395"/>
      <c r="QMF251" s="395"/>
      <c r="QMG251" s="395"/>
      <c r="QMH251" s="395"/>
      <c r="QMI251" s="374"/>
      <c r="QMJ251" s="373"/>
      <c r="QMK251" s="373"/>
      <c r="QML251" s="373"/>
      <c r="QMM251" s="320"/>
      <c r="QMN251" s="374"/>
      <c r="QMO251" s="374"/>
      <c r="QMP251" s="374"/>
      <c r="QMQ251" s="395"/>
      <c r="QMR251" s="395"/>
      <c r="QMS251" s="395"/>
      <c r="QMT251" s="395"/>
      <c r="QMU251" s="395"/>
      <c r="QMV251" s="395"/>
      <c r="QMW251" s="395"/>
      <c r="QMX251" s="395"/>
      <c r="QMY251" s="374"/>
      <c r="QMZ251" s="373"/>
      <c r="QNA251" s="373"/>
      <c r="QNB251" s="373"/>
      <c r="QNC251" s="320"/>
      <c r="QND251" s="374"/>
      <c r="QNE251" s="374"/>
      <c r="QNF251" s="374"/>
      <c r="QNG251" s="395"/>
      <c r="QNH251" s="395"/>
      <c r="QNI251" s="395"/>
      <c r="QNJ251" s="395"/>
      <c r="QNK251" s="395"/>
      <c r="QNL251" s="395"/>
      <c r="QNM251" s="395"/>
      <c r="QNN251" s="395"/>
      <c r="QNO251" s="374"/>
      <c r="QNP251" s="373"/>
      <c r="QNQ251" s="373"/>
      <c r="QNR251" s="373"/>
      <c r="QNS251" s="320"/>
      <c r="QNT251" s="374"/>
      <c r="QNU251" s="374"/>
      <c r="QNV251" s="374"/>
      <c r="QNW251" s="395"/>
      <c r="QNX251" s="395"/>
      <c r="QNY251" s="395"/>
      <c r="QNZ251" s="395"/>
      <c r="QOA251" s="395"/>
      <c r="QOB251" s="395"/>
      <c r="QOC251" s="395"/>
      <c r="QOD251" s="395"/>
      <c r="QOE251" s="374"/>
      <c r="QOF251" s="373"/>
      <c r="QOG251" s="373"/>
      <c r="QOH251" s="373"/>
      <c r="QOI251" s="320"/>
      <c r="QOJ251" s="374"/>
      <c r="QOK251" s="374"/>
      <c r="QOL251" s="374"/>
      <c r="QOM251" s="395"/>
      <c r="QON251" s="395"/>
      <c r="QOO251" s="395"/>
      <c r="QOP251" s="395"/>
      <c r="QOQ251" s="395"/>
      <c r="QOR251" s="395"/>
      <c r="QOS251" s="395"/>
      <c r="QOT251" s="395"/>
      <c r="QOU251" s="374"/>
      <c r="QOV251" s="373"/>
      <c r="QOW251" s="373"/>
      <c r="QOX251" s="373"/>
      <c r="QOY251" s="320"/>
      <c r="QOZ251" s="374"/>
      <c r="QPA251" s="374"/>
      <c r="QPB251" s="374"/>
      <c r="QPC251" s="395"/>
      <c r="QPD251" s="395"/>
      <c r="QPE251" s="395"/>
      <c r="QPF251" s="395"/>
      <c r="QPG251" s="395"/>
      <c r="QPH251" s="395"/>
      <c r="QPI251" s="395"/>
      <c r="QPJ251" s="395"/>
      <c r="QPK251" s="374"/>
      <c r="QPL251" s="373"/>
      <c r="QPM251" s="373"/>
      <c r="QPN251" s="373"/>
      <c r="QPO251" s="320"/>
      <c r="QPP251" s="374"/>
      <c r="QPQ251" s="374"/>
      <c r="QPR251" s="374"/>
      <c r="QPS251" s="395"/>
      <c r="QPT251" s="395"/>
      <c r="QPU251" s="395"/>
      <c r="QPV251" s="395"/>
      <c r="QPW251" s="395"/>
      <c r="QPX251" s="395"/>
      <c r="QPY251" s="395"/>
      <c r="QPZ251" s="395"/>
      <c r="QQA251" s="374"/>
      <c r="QQB251" s="373"/>
      <c r="QQC251" s="373"/>
      <c r="QQD251" s="373"/>
      <c r="QQE251" s="320"/>
      <c r="QQF251" s="374"/>
      <c r="QQG251" s="374"/>
      <c r="QQH251" s="374"/>
      <c r="QQI251" s="395"/>
      <c r="QQJ251" s="395"/>
      <c r="QQK251" s="395"/>
      <c r="QQL251" s="395"/>
      <c r="QQM251" s="395"/>
      <c r="QQN251" s="395"/>
      <c r="QQO251" s="395"/>
      <c r="QQP251" s="395"/>
      <c r="QQQ251" s="374"/>
      <c r="QQR251" s="373"/>
      <c r="QQS251" s="373"/>
      <c r="QQT251" s="373"/>
      <c r="QQU251" s="320"/>
      <c r="QQV251" s="374"/>
      <c r="QQW251" s="374"/>
      <c r="QQX251" s="374"/>
      <c r="QQY251" s="395"/>
      <c r="QQZ251" s="395"/>
      <c r="QRA251" s="395"/>
      <c r="QRB251" s="395"/>
      <c r="QRC251" s="395"/>
      <c r="QRD251" s="395"/>
      <c r="QRE251" s="395"/>
      <c r="QRF251" s="395"/>
      <c r="QRG251" s="374"/>
      <c r="QRH251" s="373"/>
      <c r="QRI251" s="373"/>
      <c r="QRJ251" s="373"/>
      <c r="QRK251" s="320"/>
      <c r="QRL251" s="374"/>
      <c r="QRM251" s="374"/>
      <c r="QRN251" s="374"/>
      <c r="QRO251" s="395"/>
      <c r="QRP251" s="395"/>
      <c r="QRQ251" s="395"/>
      <c r="QRR251" s="395"/>
      <c r="QRS251" s="395"/>
      <c r="QRT251" s="395"/>
      <c r="QRU251" s="395"/>
      <c r="QRV251" s="395"/>
      <c r="QRW251" s="374"/>
      <c r="QRX251" s="373"/>
      <c r="QRY251" s="373"/>
      <c r="QRZ251" s="373"/>
      <c r="QSA251" s="320"/>
      <c r="QSB251" s="374"/>
      <c r="QSC251" s="374"/>
      <c r="QSD251" s="374"/>
      <c r="QSE251" s="395"/>
      <c r="QSF251" s="395"/>
      <c r="QSG251" s="395"/>
      <c r="QSH251" s="395"/>
      <c r="QSI251" s="395"/>
      <c r="QSJ251" s="395"/>
      <c r="QSK251" s="395"/>
      <c r="QSL251" s="395"/>
      <c r="QSM251" s="374"/>
      <c r="QSN251" s="373"/>
      <c r="QSO251" s="373"/>
      <c r="QSP251" s="373"/>
      <c r="QSQ251" s="320"/>
      <c r="QSR251" s="374"/>
      <c r="QSS251" s="374"/>
      <c r="QST251" s="374"/>
      <c r="QSU251" s="395"/>
      <c r="QSV251" s="395"/>
      <c r="QSW251" s="395"/>
      <c r="QSX251" s="395"/>
      <c r="QSY251" s="395"/>
      <c r="QSZ251" s="395"/>
      <c r="QTA251" s="395"/>
      <c r="QTB251" s="395"/>
      <c r="QTC251" s="374"/>
      <c r="QTD251" s="373"/>
      <c r="QTE251" s="373"/>
      <c r="QTF251" s="373"/>
      <c r="QTG251" s="320"/>
      <c r="QTH251" s="374"/>
      <c r="QTI251" s="374"/>
      <c r="QTJ251" s="374"/>
      <c r="QTK251" s="395"/>
      <c r="QTL251" s="395"/>
      <c r="QTM251" s="395"/>
      <c r="QTN251" s="395"/>
      <c r="QTO251" s="395"/>
      <c r="QTP251" s="395"/>
      <c r="QTQ251" s="395"/>
      <c r="QTR251" s="395"/>
      <c r="QTS251" s="374"/>
      <c r="QTT251" s="373"/>
      <c r="QTU251" s="373"/>
      <c r="QTV251" s="373"/>
      <c r="QTW251" s="320"/>
      <c r="QTX251" s="374"/>
      <c r="QTY251" s="374"/>
      <c r="QTZ251" s="374"/>
      <c r="QUA251" s="395"/>
      <c r="QUB251" s="395"/>
      <c r="QUC251" s="395"/>
      <c r="QUD251" s="395"/>
      <c r="QUE251" s="395"/>
      <c r="QUF251" s="395"/>
      <c r="QUG251" s="395"/>
      <c r="QUH251" s="395"/>
      <c r="QUI251" s="374"/>
      <c r="QUJ251" s="373"/>
      <c r="QUK251" s="373"/>
      <c r="QUL251" s="373"/>
      <c r="QUM251" s="320"/>
      <c r="QUN251" s="374"/>
      <c r="QUO251" s="374"/>
      <c r="QUP251" s="374"/>
      <c r="QUQ251" s="395"/>
      <c r="QUR251" s="395"/>
      <c r="QUS251" s="395"/>
      <c r="QUT251" s="395"/>
      <c r="QUU251" s="395"/>
      <c r="QUV251" s="395"/>
      <c r="QUW251" s="395"/>
      <c r="QUX251" s="395"/>
      <c r="QUY251" s="374"/>
      <c r="QUZ251" s="373"/>
      <c r="QVA251" s="373"/>
      <c r="QVB251" s="373"/>
      <c r="QVC251" s="320"/>
      <c r="QVD251" s="374"/>
      <c r="QVE251" s="374"/>
      <c r="QVF251" s="374"/>
      <c r="QVG251" s="395"/>
      <c r="QVH251" s="395"/>
      <c r="QVI251" s="395"/>
      <c r="QVJ251" s="395"/>
      <c r="QVK251" s="395"/>
      <c r="QVL251" s="395"/>
      <c r="QVM251" s="395"/>
      <c r="QVN251" s="395"/>
      <c r="QVO251" s="374"/>
      <c r="QVP251" s="373"/>
      <c r="QVQ251" s="373"/>
      <c r="QVR251" s="373"/>
      <c r="QVS251" s="320"/>
      <c r="QVT251" s="374"/>
      <c r="QVU251" s="374"/>
      <c r="QVV251" s="374"/>
      <c r="QVW251" s="395"/>
      <c r="QVX251" s="395"/>
      <c r="QVY251" s="395"/>
      <c r="QVZ251" s="395"/>
      <c r="QWA251" s="395"/>
      <c r="QWB251" s="395"/>
      <c r="QWC251" s="395"/>
      <c r="QWD251" s="395"/>
      <c r="QWE251" s="374"/>
      <c r="QWF251" s="373"/>
      <c r="QWG251" s="373"/>
      <c r="QWH251" s="373"/>
      <c r="QWI251" s="320"/>
      <c r="QWJ251" s="374"/>
      <c r="QWK251" s="374"/>
      <c r="QWL251" s="374"/>
      <c r="QWM251" s="395"/>
      <c r="QWN251" s="395"/>
      <c r="QWO251" s="395"/>
      <c r="QWP251" s="395"/>
      <c r="QWQ251" s="395"/>
      <c r="QWR251" s="395"/>
      <c r="QWS251" s="395"/>
      <c r="QWT251" s="395"/>
      <c r="QWU251" s="374"/>
      <c r="QWV251" s="373"/>
      <c r="QWW251" s="373"/>
      <c r="QWX251" s="373"/>
      <c r="QWY251" s="320"/>
      <c r="QWZ251" s="374"/>
      <c r="QXA251" s="374"/>
      <c r="QXB251" s="374"/>
      <c r="QXC251" s="395"/>
      <c r="QXD251" s="395"/>
      <c r="QXE251" s="395"/>
      <c r="QXF251" s="395"/>
      <c r="QXG251" s="395"/>
      <c r="QXH251" s="395"/>
      <c r="QXI251" s="395"/>
      <c r="QXJ251" s="395"/>
      <c r="QXK251" s="374"/>
      <c r="QXL251" s="373"/>
      <c r="QXM251" s="373"/>
      <c r="QXN251" s="373"/>
      <c r="QXO251" s="320"/>
      <c r="QXP251" s="374"/>
      <c r="QXQ251" s="374"/>
      <c r="QXR251" s="374"/>
      <c r="QXS251" s="395"/>
      <c r="QXT251" s="395"/>
      <c r="QXU251" s="395"/>
      <c r="QXV251" s="395"/>
      <c r="QXW251" s="395"/>
      <c r="QXX251" s="395"/>
      <c r="QXY251" s="395"/>
      <c r="QXZ251" s="395"/>
      <c r="QYA251" s="374"/>
      <c r="QYB251" s="373"/>
      <c r="QYC251" s="373"/>
      <c r="QYD251" s="373"/>
      <c r="QYE251" s="320"/>
      <c r="QYF251" s="374"/>
      <c r="QYG251" s="374"/>
      <c r="QYH251" s="374"/>
      <c r="QYI251" s="395"/>
      <c r="QYJ251" s="395"/>
      <c r="QYK251" s="395"/>
      <c r="QYL251" s="395"/>
      <c r="QYM251" s="395"/>
      <c r="QYN251" s="395"/>
      <c r="QYO251" s="395"/>
      <c r="QYP251" s="395"/>
      <c r="QYQ251" s="374"/>
      <c r="QYR251" s="373"/>
      <c r="QYS251" s="373"/>
      <c r="QYT251" s="373"/>
      <c r="QYU251" s="320"/>
      <c r="QYV251" s="374"/>
      <c r="QYW251" s="374"/>
      <c r="QYX251" s="374"/>
      <c r="QYY251" s="395"/>
      <c r="QYZ251" s="395"/>
      <c r="QZA251" s="395"/>
      <c r="QZB251" s="395"/>
      <c r="QZC251" s="395"/>
      <c r="QZD251" s="395"/>
      <c r="QZE251" s="395"/>
      <c r="QZF251" s="395"/>
      <c r="QZG251" s="374"/>
      <c r="QZH251" s="373"/>
      <c r="QZI251" s="373"/>
      <c r="QZJ251" s="373"/>
      <c r="QZK251" s="320"/>
      <c r="QZL251" s="374"/>
      <c r="QZM251" s="374"/>
      <c r="QZN251" s="374"/>
      <c r="QZO251" s="395"/>
      <c r="QZP251" s="395"/>
      <c r="QZQ251" s="395"/>
      <c r="QZR251" s="395"/>
      <c r="QZS251" s="395"/>
      <c r="QZT251" s="395"/>
      <c r="QZU251" s="395"/>
      <c r="QZV251" s="395"/>
      <c r="QZW251" s="374"/>
      <c r="QZX251" s="373"/>
      <c r="QZY251" s="373"/>
      <c r="QZZ251" s="373"/>
      <c r="RAA251" s="320"/>
      <c r="RAB251" s="374"/>
      <c r="RAC251" s="374"/>
      <c r="RAD251" s="374"/>
      <c r="RAE251" s="395"/>
      <c r="RAF251" s="395"/>
      <c r="RAG251" s="395"/>
      <c r="RAH251" s="395"/>
      <c r="RAI251" s="395"/>
      <c r="RAJ251" s="395"/>
      <c r="RAK251" s="395"/>
      <c r="RAL251" s="395"/>
      <c r="RAM251" s="374"/>
      <c r="RAN251" s="373"/>
      <c r="RAO251" s="373"/>
      <c r="RAP251" s="373"/>
      <c r="RAQ251" s="320"/>
      <c r="RAR251" s="374"/>
      <c r="RAS251" s="374"/>
      <c r="RAT251" s="374"/>
      <c r="RAU251" s="395"/>
      <c r="RAV251" s="395"/>
      <c r="RAW251" s="395"/>
      <c r="RAX251" s="395"/>
      <c r="RAY251" s="395"/>
      <c r="RAZ251" s="395"/>
      <c r="RBA251" s="395"/>
      <c r="RBB251" s="395"/>
      <c r="RBC251" s="374"/>
      <c r="RBD251" s="373"/>
      <c r="RBE251" s="373"/>
      <c r="RBF251" s="373"/>
      <c r="RBG251" s="320"/>
      <c r="RBH251" s="374"/>
      <c r="RBI251" s="374"/>
      <c r="RBJ251" s="374"/>
      <c r="RBK251" s="395"/>
      <c r="RBL251" s="395"/>
      <c r="RBM251" s="395"/>
      <c r="RBN251" s="395"/>
      <c r="RBO251" s="395"/>
      <c r="RBP251" s="395"/>
      <c r="RBQ251" s="395"/>
      <c r="RBR251" s="395"/>
      <c r="RBS251" s="374"/>
      <c r="RBT251" s="373"/>
      <c r="RBU251" s="373"/>
      <c r="RBV251" s="373"/>
      <c r="RBW251" s="320"/>
      <c r="RBX251" s="374"/>
      <c r="RBY251" s="374"/>
      <c r="RBZ251" s="374"/>
      <c r="RCA251" s="395"/>
      <c r="RCB251" s="395"/>
      <c r="RCC251" s="395"/>
      <c r="RCD251" s="395"/>
      <c r="RCE251" s="395"/>
      <c r="RCF251" s="395"/>
      <c r="RCG251" s="395"/>
      <c r="RCH251" s="395"/>
      <c r="RCI251" s="374"/>
      <c r="RCJ251" s="373"/>
      <c r="RCK251" s="373"/>
      <c r="RCL251" s="373"/>
      <c r="RCM251" s="320"/>
      <c r="RCN251" s="374"/>
      <c r="RCO251" s="374"/>
      <c r="RCP251" s="374"/>
      <c r="RCQ251" s="395"/>
      <c r="RCR251" s="395"/>
      <c r="RCS251" s="395"/>
      <c r="RCT251" s="395"/>
      <c r="RCU251" s="395"/>
      <c r="RCV251" s="395"/>
      <c r="RCW251" s="395"/>
      <c r="RCX251" s="395"/>
      <c r="RCY251" s="374"/>
      <c r="RCZ251" s="373"/>
      <c r="RDA251" s="373"/>
      <c r="RDB251" s="373"/>
      <c r="RDC251" s="320"/>
      <c r="RDD251" s="374"/>
      <c r="RDE251" s="374"/>
      <c r="RDF251" s="374"/>
      <c r="RDG251" s="395"/>
      <c r="RDH251" s="395"/>
      <c r="RDI251" s="395"/>
      <c r="RDJ251" s="395"/>
      <c r="RDK251" s="395"/>
      <c r="RDL251" s="395"/>
      <c r="RDM251" s="395"/>
      <c r="RDN251" s="395"/>
      <c r="RDO251" s="374"/>
      <c r="RDP251" s="373"/>
      <c r="RDQ251" s="373"/>
      <c r="RDR251" s="373"/>
      <c r="RDS251" s="320"/>
      <c r="RDT251" s="374"/>
      <c r="RDU251" s="374"/>
      <c r="RDV251" s="374"/>
      <c r="RDW251" s="395"/>
      <c r="RDX251" s="395"/>
      <c r="RDY251" s="395"/>
      <c r="RDZ251" s="395"/>
      <c r="REA251" s="395"/>
      <c r="REB251" s="395"/>
      <c r="REC251" s="395"/>
      <c r="RED251" s="395"/>
      <c r="REE251" s="374"/>
      <c r="REF251" s="373"/>
      <c r="REG251" s="373"/>
      <c r="REH251" s="373"/>
      <c r="REI251" s="320"/>
      <c r="REJ251" s="374"/>
      <c r="REK251" s="374"/>
      <c r="REL251" s="374"/>
      <c r="REM251" s="395"/>
      <c r="REN251" s="395"/>
      <c r="REO251" s="395"/>
      <c r="REP251" s="395"/>
      <c r="REQ251" s="395"/>
      <c r="RER251" s="395"/>
      <c r="RES251" s="395"/>
      <c r="RET251" s="395"/>
      <c r="REU251" s="374"/>
      <c r="REV251" s="373"/>
      <c r="REW251" s="373"/>
      <c r="REX251" s="373"/>
      <c r="REY251" s="320"/>
      <c r="REZ251" s="374"/>
      <c r="RFA251" s="374"/>
      <c r="RFB251" s="374"/>
      <c r="RFC251" s="395"/>
      <c r="RFD251" s="395"/>
      <c r="RFE251" s="395"/>
      <c r="RFF251" s="395"/>
      <c r="RFG251" s="395"/>
      <c r="RFH251" s="395"/>
      <c r="RFI251" s="395"/>
      <c r="RFJ251" s="395"/>
      <c r="RFK251" s="374"/>
      <c r="RFL251" s="373"/>
      <c r="RFM251" s="373"/>
      <c r="RFN251" s="373"/>
      <c r="RFO251" s="320"/>
      <c r="RFP251" s="374"/>
      <c r="RFQ251" s="374"/>
      <c r="RFR251" s="374"/>
      <c r="RFS251" s="395"/>
      <c r="RFT251" s="395"/>
      <c r="RFU251" s="395"/>
      <c r="RFV251" s="395"/>
      <c r="RFW251" s="395"/>
      <c r="RFX251" s="395"/>
      <c r="RFY251" s="395"/>
      <c r="RFZ251" s="395"/>
      <c r="RGA251" s="374"/>
      <c r="RGB251" s="373"/>
      <c r="RGC251" s="373"/>
      <c r="RGD251" s="373"/>
      <c r="RGE251" s="320"/>
      <c r="RGF251" s="374"/>
      <c r="RGG251" s="374"/>
      <c r="RGH251" s="374"/>
      <c r="RGI251" s="395"/>
      <c r="RGJ251" s="395"/>
      <c r="RGK251" s="395"/>
      <c r="RGL251" s="395"/>
      <c r="RGM251" s="395"/>
      <c r="RGN251" s="395"/>
      <c r="RGO251" s="395"/>
      <c r="RGP251" s="395"/>
      <c r="RGQ251" s="374"/>
      <c r="RGR251" s="373"/>
      <c r="RGS251" s="373"/>
      <c r="RGT251" s="373"/>
      <c r="RGU251" s="320"/>
      <c r="RGV251" s="374"/>
      <c r="RGW251" s="374"/>
      <c r="RGX251" s="374"/>
      <c r="RGY251" s="395"/>
      <c r="RGZ251" s="395"/>
      <c r="RHA251" s="395"/>
      <c r="RHB251" s="395"/>
      <c r="RHC251" s="395"/>
      <c r="RHD251" s="395"/>
      <c r="RHE251" s="395"/>
      <c r="RHF251" s="395"/>
      <c r="RHG251" s="374"/>
      <c r="RHH251" s="373"/>
      <c r="RHI251" s="373"/>
      <c r="RHJ251" s="373"/>
      <c r="RHK251" s="320"/>
      <c r="RHL251" s="374"/>
      <c r="RHM251" s="374"/>
      <c r="RHN251" s="374"/>
      <c r="RHO251" s="395"/>
      <c r="RHP251" s="395"/>
      <c r="RHQ251" s="395"/>
      <c r="RHR251" s="395"/>
      <c r="RHS251" s="395"/>
      <c r="RHT251" s="395"/>
      <c r="RHU251" s="395"/>
      <c r="RHV251" s="395"/>
      <c r="RHW251" s="374"/>
      <c r="RHX251" s="373"/>
      <c r="RHY251" s="373"/>
      <c r="RHZ251" s="373"/>
      <c r="RIA251" s="320"/>
      <c r="RIB251" s="374"/>
      <c r="RIC251" s="374"/>
      <c r="RID251" s="374"/>
      <c r="RIE251" s="395"/>
      <c r="RIF251" s="395"/>
      <c r="RIG251" s="395"/>
      <c r="RIH251" s="395"/>
      <c r="RII251" s="395"/>
      <c r="RIJ251" s="395"/>
      <c r="RIK251" s="395"/>
      <c r="RIL251" s="395"/>
      <c r="RIM251" s="374"/>
      <c r="RIN251" s="373"/>
      <c r="RIO251" s="373"/>
      <c r="RIP251" s="373"/>
      <c r="RIQ251" s="320"/>
      <c r="RIR251" s="374"/>
      <c r="RIS251" s="374"/>
      <c r="RIT251" s="374"/>
      <c r="RIU251" s="395"/>
      <c r="RIV251" s="395"/>
      <c r="RIW251" s="395"/>
      <c r="RIX251" s="395"/>
      <c r="RIY251" s="395"/>
      <c r="RIZ251" s="395"/>
      <c r="RJA251" s="395"/>
      <c r="RJB251" s="395"/>
      <c r="RJC251" s="374"/>
      <c r="RJD251" s="373"/>
      <c r="RJE251" s="373"/>
      <c r="RJF251" s="373"/>
      <c r="RJG251" s="320"/>
      <c r="RJH251" s="374"/>
      <c r="RJI251" s="374"/>
      <c r="RJJ251" s="374"/>
      <c r="RJK251" s="395"/>
      <c r="RJL251" s="395"/>
      <c r="RJM251" s="395"/>
      <c r="RJN251" s="395"/>
      <c r="RJO251" s="395"/>
      <c r="RJP251" s="395"/>
      <c r="RJQ251" s="395"/>
      <c r="RJR251" s="395"/>
      <c r="RJS251" s="374"/>
      <c r="RJT251" s="373"/>
      <c r="RJU251" s="373"/>
      <c r="RJV251" s="373"/>
      <c r="RJW251" s="320"/>
      <c r="RJX251" s="374"/>
      <c r="RJY251" s="374"/>
      <c r="RJZ251" s="374"/>
      <c r="RKA251" s="395"/>
      <c r="RKB251" s="395"/>
      <c r="RKC251" s="395"/>
      <c r="RKD251" s="395"/>
      <c r="RKE251" s="395"/>
      <c r="RKF251" s="395"/>
      <c r="RKG251" s="395"/>
      <c r="RKH251" s="395"/>
      <c r="RKI251" s="374"/>
      <c r="RKJ251" s="373"/>
      <c r="RKK251" s="373"/>
      <c r="RKL251" s="373"/>
      <c r="RKM251" s="320"/>
      <c r="RKN251" s="374"/>
      <c r="RKO251" s="374"/>
      <c r="RKP251" s="374"/>
      <c r="RKQ251" s="395"/>
      <c r="RKR251" s="395"/>
      <c r="RKS251" s="395"/>
      <c r="RKT251" s="395"/>
      <c r="RKU251" s="395"/>
      <c r="RKV251" s="395"/>
      <c r="RKW251" s="395"/>
      <c r="RKX251" s="395"/>
      <c r="RKY251" s="374"/>
      <c r="RKZ251" s="373"/>
      <c r="RLA251" s="373"/>
      <c r="RLB251" s="373"/>
      <c r="RLC251" s="320"/>
      <c r="RLD251" s="374"/>
      <c r="RLE251" s="374"/>
      <c r="RLF251" s="374"/>
      <c r="RLG251" s="395"/>
      <c r="RLH251" s="395"/>
      <c r="RLI251" s="395"/>
      <c r="RLJ251" s="395"/>
      <c r="RLK251" s="395"/>
      <c r="RLL251" s="395"/>
      <c r="RLM251" s="395"/>
      <c r="RLN251" s="395"/>
      <c r="RLO251" s="374"/>
      <c r="RLP251" s="373"/>
      <c r="RLQ251" s="373"/>
      <c r="RLR251" s="373"/>
      <c r="RLS251" s="320"/>
      <c r="RLT251" s="374"/>
      <c r="RLU251" s="374"/>
      <c r="RLV251" s="374"/>
      <c r="RLW251" s="395"/>
      <c r="RLX251" s="395"/>
      <c r="RLY251" s="395"/>
      <c r="RLZ251" s="395"/>
      <c r="RMA251" s="395"/>
      <c r="RMB251" s="395"/>
      <c r="RMC251" s="395"/>
      <c r="RMD251" s="395"/>
      <c r="RME251" s="374"/>
      <c r="RMF251" s="373"/>
      <c r="RMG251" s="373"/>
      <c r="RMH251" s="373"/>
      <c r="RMI251" s="320"/>
      <c r="RMJ251" s="374"/>
      <c r="RMK251" s="374"/>
      <c r="RML251" s="374"/>
      <c r="RMM251" s="395"/>
      <c r="RMN251" s="395"/>
      <c r="RMO251" s="395"/>
      <c r="RMP251" s="395"/>
      <c r="RMQ251" s="395"/>
      <c r="RMR251" s="395"/>
      <c r="RMS251" s="395"/>
      <c r="RMT251" s="395"/>
      <c r="RMU251" s="374"/>
      <c r="RMV251" s="373"/>
      <c r="RMW251" s="373"/>
      <c r="RMX251" s="373"/>
      <c r="RMY251" s="320"/>
      <c r="RMZ251" s="374"/>
      <c r="RNA251" s="374"/>
      <c r="RNB251" s="374"/>
      <c r="RNC251" s="395"/>
      <c r="RND251" s="395"/>
      <c r="RNE251" s="395"/>
      <c r="RNF251" s="395"/>
      <c r="RNG251" s="395"/>
      <c r="RNH251" s="395"/>
      <c r="RNI251" s="395"/>
      <c r="RNJ251" s="395"/>
      <c r="RNK251" s="374"/>
      <c r="RNL251" s="373"/>
      <c r="RNM251" s="373"/>
      <c r="RNN251" s="373"/>
      <c r="RNO251" s="320"/>
      <c r="RNP251" s="374"/>
      <c r="RNQ251" s="374"/>
      <c r="RNR251" s="374"/>
      <c r="RNS251" s="395"/>
      <c r="RNT251" s="395"/>
      <c r="RNU251" s="395"/>
      <c r="RNV251" s="395"/>
      <c r="RNW251" s="395"/>
      <c r="RNX251" s="395"/>
      <c r="RNY251" s="395"/>
      <c r="RNZ251" s="395"/>
      <c r="ROA251" s="374"/>
      <c r="ROB251" s="373"/>
      <c r="ROC251" s="373"/>
      <c r="ROD251" s="373"/>
      <c r="ROE251" s="320"/>
      <c r="ROF251" s="374"/>
      <c r="ROG251" s="374"/>
      <c r="ROH251" s="374"/>
      <c r="ROI251" s="395"/>
      <c r="ROJ251" s="395"/>
      <c r="ROK251" s="395"/>
      <c r="ROL251" s="395"/>
      <c r="ROM251" s="395"/>
      <c r="RON251" s="395"/>
      <c r="ROO251" s="395"/>
      <c r="ROP251" s="395"/>
      <c r="ROQ251" s="374"/>
      <c r="ROR251" s="373"/>
      <c r="ROS251" s="373"/>
      <c r="ROT251" s="373"/>
      <c r="ROU251" s="320"/>
      <c r="ROV251" s="374"/>
      <c r="ROW251" s="374"/>
      <c r="ROX251" s="374"/>
      <c r="ROY251" s="395"/>
      <c r="ROZ251" s="395"/>
      <c r="RPA251" s="395"/>
      <c r="RPB251" s="395"/>
      <c r="RPC251" s="395"/>
      <c r="RPD251" s="395"/>
      <c r="RPE251" s="395"/>
      <c r="RPF251" s="395"/>
      <c r="RPG251" s="374"/>
      <c r="RPH251" s="373"/>
      <c r="RPI251" s="373"/>
      <c r="RPJ251" s="373"/>
      <c r="RPK251" s="320"/>
      <c r="RPL251" s="374"/>
      <c r="RPM251" s="374"/>
      <c r="RPN251" s="374"/>
      <c r="RPO251" s="395"/>
      <c r="RPP251" s="395"/>
      <c r="RPQ251" s="395"/>
      <c r="RPR251" s="395"/>
      <c r="RPS251" s="395"/>
      <c r="RPT251" s="395"/>
      <c r="RPU251" s="395"/>
      <c r="RPV251" s="395"/>
      <c r="RPW251" s="374"/>
      <c r="RPX251" s="373"/>
      <c r="RPY251" s="373"/>
      <c r="RPZ251" s="373"/>
      <c r="RQA251" s="320"/>
      <c r="RQB251" s="374"/>
      <c r="RQC251" s="374"/>
      <c r="RQD251" s="374"/>
      <c r="RQE251" s="395"/>
      <c r="RQF251" s="395"/>
      <c r="RQG251" s="395"/>
      <c r="RQH251" s="395"/>
      <c r="RQI251" s="395"/>
      <c r="RQJ251" s="395"/>
      <c r="RQK251" s="395"/>
      <c r="RQL251" s="395"/>
      <c r="RQM251" s="374"/>
      <c r="RQN251" s="373"/>
      <c r="RQO251" s="373"/>
      <c r="RQP251" s="373"/>
      <c r="RQQ251" s="320"/>
      <c r="RQR251" s="374"/>
      <c r="RQS251" s="374"/>
      <c r="RQT251" s="374"/>
      <c r="RQU251" s="395"/>
      <c r="RQV251" s="395"/>
      <c r="RQW251" s="395"/>
      <c r="RQX251" s="395"/>
      <c r="RQY251" s="395"/>
      <c r="RQZ251" s="395"/>
      <c r="RRA251" s="395"/>
      <c r="RRB251" s="395"/>
      <c r="RRC251" s="374"/>
      <c r="RRD251" s="373"/>
      <c r="RRE251" s="373"/>
      <c r="RRF251" s="373"/>
      <c r="RRG251" s="320"/>
      <c r="RRH251" s="374"/>
      <c r="RRI251" s="374"/>
      <c r="RRJ251" s="374"/>
      <c r="RRK251" s="395"/>
      <c r="RRL251" s="395"/>
      <c r="RRM251" s="395"/>
      <c r="RRN251" s="395"/>
      <c r="RRO251" s="395"/>
      <c r="RRP251" s="395"/>
      <c r="RRQ251" s="395"/>
      <c r="RRR251" s="395"/>
      <c r="RRS251" s="374"/>
      <c r="RRT251" s="373"/>
      <c r="RRU251" s="373"/>
      <c r="RRV251" s="373"/>
      <c r="RRW251" s="320"/>
      <c r="RRX251" s="374"/>
      <c r="RRY251" s="374"/>
      <c r="RRZ251" s="374"/>
      <c r="RSA251" s="395"/>
      <c r="RSB251" s="395"/>
      <c r="RSC251" s="395"/>
      <c r="RSD251" s="395"/>
      <c r="RSE251" s="395"/>
      <c r="RSF251" s="395"/>
      <c r="RSG251" s="395"/>
      <c r="RSH251" s="395"/>
      <c r="RSI251" s="374"/>
      <c r="RSJ251" s="373"/>
      <c r="RSK251" s="373"/>
      <c r="RSL251" s="373"/>
      <c r="RSM251" s="320"/>
      <c r="RSN251" s="374"/>
      <c r="RSO251" s="374"/>
      <c r="RSP251" s="374"/>
      <c r="RSQ251" s="395"/>
      <c r="RSR251" s="395"/>
      <c r="RSS251" s="395"/>
      <c r="RST251" s="395"/>
      <c r="RSU251" s="395"/>
      <c r="RSV251" s="395"/>
      <c r="RSW251" s="395"/>
      <c r="RSX251" s="395"/>
      <c r="RSY251" s="374"/>
      <c r="RSZ251" s="373"/>
      <c r="RTA251" s="373"/>
      <c r="RTB251" s="373"/>
      <c r="RTC251" s="320"/>
      <c r="RTD251" s="374"/>
      <c r="RTE251" s="374"/>
      <c r="RTF251" s="374"/>
      <c r="RTG251" s="395"/>
      <c r="RTH251" s="395"/>
      <c r="RTI251" s="395"/>
      <c r="RTJ251" s="395"/>
      <c r="RTK251" s="395"/>
      <c r="RTL251" s="395"/>
      <c r="RTM251" s="395"/>
      <c r="RTN251" s="395"/>
      <c r="RTO251" s="374"/>
      <c r="RTP251" s="373"/>
      <c r="RTQ251" s="373"/>
      <c r="RTR251" s="373"/>
      <c r="RTS251" s="320"/>
      <c r="RTT251" s="374"/>
      <c r="RTU251" s="374"/>
      <c r="RTV251" s="374"/>
      <c r="RTW251" s="395"/>
      <c r="RTX251" s="395"/>
      <c r="RTY251" s="395"/>
      <c r="RTZ251" s="395"/>
      <c r="RUA251" s="395"/>
      <c r="RUB251" s="395"/>
      <c r="RUC251" s="395"/>
      <c r="RUD251" s="395"/>
      <c r="RUE251" s="374"/>
      <c r="RUF251" s="373"/>
      <c r="RUG251" s="373"/>
      <c r="RUH251" s="373"/>
      <c r="RUI251" s="320"/>
      <c r="RUJ251" s="374"/>
      <c r="RUK251" s="374"/>
      <c r="RUL251" s="374"/>
      <c r="RUM251" s="395"/>
      <c r="RUN251" s="395"/>
      <c r="RUO251" s="395"/>
      <c r="RUP251" s="395"/>
      <c r="RUQ251" s="395"/>
      <c r="RUR251" s="395"/>
      <c r="RUS251" s="395"/>
      <c r="RUT251" s="395"/>
      <c r="RUU251" s="374"/>
      <c r="RUV251" s="373"/>
      <c r="RUW251" s="373"/>
      <c r="RUX251" s="373"/>
      <c r="RUY251" s="320"/>
      <c r="RUZ251" s="374"/>
      <c r="RVA251" s="374"/>
      <c r="RVB251" s="374"/>
      <c r="RVC251" s="395"/>
      <c r="RVD251" s="395"/>
      <c r="RVE251" s="395"/>
      <c r="RVF251" s="395"/>
      <c r="RVG251" s="395"/>
      <c r="RVH251" s="395"/>
      <c r="RVI251" s="395"/>
      <c r="RVJ251" s="395"/>
      <c r="RVK251" s="374"/>
      <c r="RVL251" s="373"/>
      <c r="RVM251" s="373"/>
      <c r="RVN251" s="373"/>
      <c r="RVO251" s="320"/>
      <c r="RVP251" s="374"/>
      <c r="RVQ251" s="374"/>
      <c r="RVR251" s="374"/>
      <c r="RVS251" s="395"/>
      <c r="RVT251" s="395"/>
      <c r="RVU251" s="395"/>
      <c r="RVV251" s="395"/>
      <c r="RVW251" s="395"/>
      <c r="RVX251" s="395"/>
      <c r="RVY251" s="395"/>
      <c r="RVZ251" s="395"/>
      <c r="RWA251" s="374"/>
      <c r="RWB251" s="373"/>
      <c r="RWC251" s="373"/>
      <c r="RWD251" s="373"/>
      <c r="RWE251" s="320"/>
      <c r="RWF251" s="374"/>
      <c r="RWG251" s="374"/>
      <c r="RWH251" s="374"/>
      <c r="RWI251" s="395"/>
      <c r="RWJ251" s="395"/>
      <c r="RWK251" s="395"/>
      <c r="RWL251" s="395"/>
      <c r="RWM251" s="395"/>
      <c r="RWN251" s="395"/>
      <c r="RWO251" s="395"/>
      <c r="RWP251" s="395"/>
      <c r="RWQ251" s="374"/>
      <c r="RWR251" s="373"/>
      <c r="RWS251" s="373"/>
      <c r="RWT251" s="373"/>
      <c r="RWU251" s="320"/>
      <c r="RWV251" s="374"/>
      <c r="RWW251" s="374"/>
      <c r="RWX251" s="374"/>
      <c r="RWY251" s="395"/>
      <c r="RWZ251" s="395"/>
      <c r="RXA251" s="395"/>
      <c r="RXB251" s="395"/>
      <c r="RXC251" s="395"/>
      <c r="RXD251" s="395"/>
      <c r="RXE251" s="395"/>
      <c r="RXF251" s="395"/>
      <c r="RXG251" s="374"/>
      <c r="RXH251" s="373"/>
      <c r="RXI251" s="373"/>
      <c r="RXJ251" s="373"/>
      <c r="RXK251" s="320"/>
      <c r="RXL251" s="374"/>
      <c r="RXM251" s="374"/>
      <c r="RXN251" s="374"/>
      <c r="RXO251" s="395"/>
      <c r="RXP251" s="395"/>
      <c r="RXQ251" s="395"/>
      <c r="RXR251" s="395"/>
      <c r="RXS251" s="395"/>
      <c r="RXT251" s="395"/>
      <c r="RXU251" s="395"/>
      <c r="RXV251" s="395"/>
      <c r="RXW251" s="374"/>
      <c r="RXX251" s="373"/>
      <c r="RXY251" s="373"/>
      <c r="RXZ251" s="373"/>
      <c r="RYA251" s="320"/>
      <c r="RYB251" s="374"/>
      <c r="RYC251" s="374"/>
      <c r="RYD251" s="374"/>
      <c r="RYE251" s="395"/>
      <c r="RYF251" s="395"/>
      <c r="RYG251" s="395"/>
      <c r="RYH251" s="395"/>
      <c r="RYI251" s="395"/>
      <c r="RYJ251" s="395"/>
      <c r="RYK251" s="395"/>
      <c r="RYL251" s="395"/>
      <c r="RYM251" s="374"/>
      <c r="RYN251" s="373"/>
      <c r="RYO251" s="373"/>
      <c r="RYP251" s="373"/>
      <c r="RYQ251" s="320"/>
      <c r="RYR251" s="374"/>
      <c r="RYS251" s="374"/>
      <c r="RYT251" s="374"/>
      <c r="RYU251" s="395"/>
      <c r="RYV251" s="395"/>
      <c r="RYW251" s="395"/>
      <c r="RYX251" s="395"/>
      <c r="RYY251" s="395"/>
      <c r="RYZ251" s="395"/>
      <c r="RZA251" s="395"/>
      <c r="RZB251" s="395"/>
      <c r="RZC251" s="374"/>
      <c r="RZD251" s="373"/>
      <c r="RZE251" s="373"/>
      <c r="RZF251" s="373"/>
      <c r="RZG251" s="320"/>
      <c r="RZH251" s="374"/>
      <c r="RZI251" s="374"/>
      <c r="RZJ251" s="374"/>
      <c r="RZK251" s="395"/>
      <c r="RZL251" s="395"/>
      <c r="RZM251" s="395"/>
      <c r="RZN251" s="395"/>
      <c r="RZO251" s="395"/>
      <c r="RZP251" s="395"/>
      <c r="RZQ251" s="395"/>
      <c r="RZR251" s="395"/>
      <c r="RZS251" s="374"/>
      <c r="RZT251" s="373"/>
      <c r="RZU251" s="373"/>
      <c r="RZV251" s="373"/>
      <c r="RZW251" s="320"/>
      <c r="RZX251" s="374"/>
      <c r="RZY251" s="374"/>
      <c r="RZZ251" s="374"/>
      <c r="SAA251" s="395"/>
      <c r="SAB251" s="395"/>
      <c r="SAC251" s="395"/>
      <c r="SAD251" s="395"/>
      <c r="SAE251" s="395"/>
      <c r="SAF251" s="395"/>
      <c r="SAG251" s="395"/>
      <c r="SAH251" s="395"/>
      <c r="SAI251" s="374"/>
      <c r="SAJ251" s="373"/>
      <c r="SAK251" s="373"/>
      <c r="SAL251" s="373"/>
      <c r="SAM251" s="320"/>
      <c r="SAN251" s="374"/>
      <c r="SAO251" s="374"/>
      <c r="SAP251" s="374"/>
      <c r="SAQ251" s="395"/>
      <c r="SAR251" s="395"/>
      <c r="SAS251" s="395"/>
      <c r="SAT251" s="395"/>
      <c r="SAU251" s="395"/>
      <c r="SAV251" s="395"/>
      <c r="SAW251" s="395"/>
      <c r="SAX251" s="395"/>
      <c r="SAY251" s="374"/>
      <c r="SAZ251" s="373"/>
      <c r="SBA251" s="373"/>
      <c r="SBB251" s="373"/>
      <c r="SBC251" s="320"/>
      <c r="SBD251" s="374"/>
      <c r="SBE251" s="374"/>
      <c r="SBF251" s="374"/>
      <c r="SBG251" s="395"/>
      <c r="SBH251" s="395"/>
      <c r="SBI251" s="395"/>
      <c r="SBJ251" s="395"/>
      <c r="SBK251" s="395"/>
      <c r="SBL251" s="395"/>
      <c r="SBM251" s="395"/>
      <c r="SBN251" s="395"/>
      <c r="SBO251" s="374"/>
      <c r="SBP251" s="373"/>
      <c r="SBQ251" s="373"/>
      <c r="SBR251" s="373"/>
      <c r="SBS251" s="320"/>
      <c r="SBT251" s="374"/>
      <c r="SBU251" s="374"/>
      <c r="SBV251" s="374"/>
      <c r="SBW251" s="395"/>
      <c r="SBX251" s="395"/>
      <c r="SBY251" s="395"/>
      <c r="SBZ251" s="395"/>
      <c r="SCA251" s="395"/>
      <c r="SCB251" s="395"/>
      <c r="SCC251" s="395"/>
      <c r="SCD251" s="395"/>
      <c r="SCE251" s="374"/>
      <c r="SCF251" s="373"/>
      <c r="SCG251" s="373"/>
      <c r="SCH251" s="373"/>
      <c r="SCI251" s="320"/>
      <c r="SCJ251" s="374"/>
      <c r="SCK251" s="374"/>
      <c r="SCL251" s="374"/>
      <c r="SCM251" s="395"/>
      <c r="SCN251" s="395"/>
      <c r="SCO251" s="395"/>
      <c r="SCP251" s="395"/>
      <c r="SCQ251" s="395"/>
      <c r="SCR251" s="395"/>
      <c r="SCS251" s="395"/>
      <c r="SCT251" s="395"/>
      <c r="SCU251" s="374"/>
      <c r="SCV251" s="373"/>
      <c r="SCW251" s="373"/>
      <c r="SCX251" s="373"/>
      <c r="SCY251" s="320"/>
      <c r="SCZ251" s="374"/>
      <c r="SDA251" s="374"/>
      <c r="SDB251" s="374"/>
      <c r="SDC251" s="395"/>
      <c r="SDD251" s="395"/>
      <c r="SDE251" s="395"/>
      <c r="SDF251" s="395"/>
      <c r="SDG251" s="395"/>
      <c r="SDH251" s="395"/>
      <c r="SDI251" s="395"/>
      <c r="SDJ251" s="395"/>
      <c r="SDK251" s="374"/>
      <c r="SDL251" s="373"/>
      <c r="SDM251" s="373"/>
      <c r="SDN251" s="373"/>
      <c r="SDO251" s="320"/>
      <c r="SDP251" s="374"/>
      <c r="SDQ251" s="374"/>
      <c r="SDR251" s="374"/>
      <c r="SDS251" s="395"/>
      <c r="SDT251" s="395"/>
      <c r="SDU251" s="395"/>
      <c r="SDV251" s="395"/>
      <c r="SDW251" s="395"/>
      <c r="SDX251" s="395"/>
      <c r="SDY251" s="395"/>
      <c r="SDZ251" s="395"/>
      <c r="SEA251" s="374"/>
      <c r="SEB251" s="373"/>
      <c r="SEC251" s="373"/>
      <c r="SED251" s="373"/>
      <c r="SEE251" s="320"/>
      <c r="SEF251" s="374"/>
      <c r="SEG251" s="374"/>
      <c r="SEH251" s="374"/>
      <c r="SEI251" s="395"/>
      <c r="SEJ251" s="395"/>
      <c r="SEK251" s="395"/>
      <c r="SEL251" s="395"/>
      <c r="SEM251" s="395"/>
      <c r="SEN251" s="395"/>
      <c r="SEO251" s="395"/>
      <c r="SEP251" s="395"/>
      <c r="SEQ251" s="374"/>
      <c r="SER251" s="373"/>
      <c r="SES251" s="373"/>
      <c r="SET251" s="373"/>
      <c r="SEU251" s="320"/>
      <c r="SEV251" s="374"/>
      <c r="SEW251" s="374"/>
      <c r="SEX251" s="374"/>
      <c r="SEY251" s="395"/>
      <c r="SEZ251" s="395"/>
      <c r="SFA251" s="395"/>
      <c r="SFB251" s="395"/>
      <c r="SFC251" s="395"/>
      <c r="SFD251" s="395"/>
      <c r="SFE251" s="395"/>
      <c r="SFF251" s="395"/>
      <c r="SFG251" s="374"/>
      <c r="SFH251" s="373"/>
      <c r="SFI251" s="373"/>
      <c r="SFJ251" s="373"/>
      <c r="SFK251" s="320"/>
      <c r="SFL251" s="374"/>
      <c r="SFM251" s="374"/>
      <c r="SFN251" s="374"/>
      <c r="SFO251" s="395"/>
      <c r="SFP251" s="395"/>
      <c r="SFQ251" s="395"/>
      <c r="SFR251" s="395"/>
      <c r="SFS251" s="395"/>
      <c r="SFT251" s="395"/>
      <c r="SFU251" s="395"/>
      <c r="SFV251" s="395"/>
      <c r="SFW251" s="374"/>
      <c r="SFX251" s="373"/>
      <c r="SFY251" s="373"/>
      <c r="SFZ251" s="373"/>
      <c r="SGA251" s="320"/>
      <c r="SGB251" s="374"/>
      <c r="SGC251" s="374"/>
      <c r="SGD251" s="374"/>
      <c r="SGE251" s="395"/>
      <c r="SGF251" s="395"/>
      <c r="SGG251" s="395"/>
      <c r="SGH251" s="395"/>
      <c r="SGI251" s="395"/>
      <c r="SGJ251" s="395"/>
      <c r="SGK251" s="395"/>
      <c r="SGL251" s="395"/>
      <c r="SGM251" s="374"/>
      <c r="SGN251" s="373"/>
      <c r="SGO251" s="373"/>
      <c r="SGP251" s="373"/>
      <c r="SGQ251" s="320"/>
      <c r="SGR251" s="374"/>
      <c r="SGS251" s="374"/>
      <c r="SGT251" s="374"/>
      <c r="SGU251" s="395"/>
      <c r="SGV251" s="395"/>
      <c r="SGW251" s="395"/>
      <c r="SGX251" s="395"/>
      <c r="SGY251" s="395"/>
      <c r="SGZ251" s="395"/>
      <c r="SHA251" s="395"/>
      <c r="SHB251" s="395"/>
      <c r="SHC251" s="374"/>
      <c r="SHD251" s="373"/>
      <c r="SHE251" s="373"/>
      <c r="SHF251" s="373"/>
      <c r="SHG251" s="320"/>
      <c r="SHH251" s="374"/>
      <c r="SHI251" s="374"/>
      <c r="SHJ251" s="374"/>
      <c r="SHK251" s="395"/>
      <c r="SHL251" s="395"/>
      <c r="SHM251" s="395"/>
      <c r="SHN251" s="395"/>
      <c r="SHO251" s="395"/>
      <c r="SHP251" s="395"/>
      <c r="SHQ251" s="395"/>
      <c r="SHR251" s="395"/>
      <c r="SHS251" s="374"/>
      <c r="SHT251" s="373"/>
      <c r="SHU251" s="373"/>
      <c r="SHV251" s="373"/>
      <c r="SHW251" s="320"/>
      <c r="SHX251" s="374"/>
      <c r="SHY251" s="374"/>
      <c r="SHZ251" s="374"/>
      <c r="SIA251" s="395"/>
      <c r="SIB251" s="395"/>
      <c r="SIC251" s="395"/>
      <c r="SID251" s="395"/>
      <c r="SIE251" s="395"/>
      <c r="SIF251" s="395"/>
      <c r="SIG251" s="395"/>
      <c r="SIH251" s="395"/>
      <c r="SII251" s="374"/>
      <c r="SIJ251" s="373"/>
      <c r="SIK251" s="373"/>
      <c r="SIL251" s="373"/>
      <c r="SIM251" s="320"/>
      <c r="SIN251" s="374"/>
      <c r="SIO251" s="374"/>
      <c r="SIP251" s="374"/>
      <c r="SIQ251" s="395"/>
      <c r="SIR251" s="395"/>
      <c r="SIS251" s="395"/>
      <c r="SIT251" s="395"/>
      <c r="SIU251" s="395"/>
      <c r="SIV251" s="395"/>
      <c r="SIW251" s="395"/>
      <c r="SIX251" s="395"/>
      <c r="SIY251" s="374"/>
      <c r="SIZ251" s="373"/>
      <c r="SJA251" s="373"/>
      <c r="SJB251" s="373"/>
      <c r="SJC251" s="320"/>
      <c r="SJD251" s="374"/>
      <c r="SJE251" s="374"/>
      <c r="SJF251" s="374"/>
      <c r="SJG251" s="395"/>
      <c r="SJH251" s="395"/>
      <c r="SJI251" s="395"/>
      <c r="SJJ251" s="395"/>
      <c r="SJK251" s="395"/>
      <c r="SJL251" s="395"/>
      <c r="SJM251" s="395"/>
      <c r="SJN251" s="395"/>
      <c r="SJO251" s="374"/>
      <c r="SJP251" s="373"/>
      <c r="SJQ251" s="373"/>
      <c r="SJR251" s="373"/>
      <c r="SJS251" s="320"/>
      <c r="SJT251" s="374"/>
      <c r="SJU251" s="374"/>
      <c r="SJV251" s="374"/>
      <c r="SJW251" s="395"/>
      <c r="SJX251" s="395"/>
      <c r="SJY251" s="395"/>
      <c r="SJZ251" s="395"/>
      <c r="SKA251" s="395"/>
      <c r="SKB251" s="395"/>
      <c r="SKC251" s="395"/>
      <c r="SKD251" s="395"/>
      <c r="SKE251" s="374"/>
      <c r="SKF251" s="373"/>
      <c r="SKG251" s="373"/>
      <c r="SKH251" s="373"/>
      <c r="SKI251" s="320"/>
      <c r="SKJ251" s="374"/>
      <c r="SKK251" s="374"/>
      <c r="SKL251" s="374"/>
      <c r="SKM251" s="395"/>
      <c r="SKN251" s="395"/>
      <c r="SKO251" s="395"/>
      <c r="SKP251" s="395"/>
      <c r="SKQ251" s="395"/>
      <c r="SKR251" s="395"/>
      <c r="SKS251" s="395"/>
      <c r="SKT251" s="395"/>
      <c r="SKU251" s="374"/>
      <c r="SKV251" s="373"/>
      <c r="SKW251" s="373"/>
      <c r="SKX251" s="373"/>
      <c r="SKY251" s="320"/>
      <c r="SKZ251" s="374"/>
      <c r="SLA251" s="374"/>
      <c r="SLB251" s="374"/>
      <c r="SLC251" s="395"/>
      <c r="SLD251" s="395"/>
      <c r="SLE251" s="395"/>
      <c r="SLF251" s="395"/>
      <c r="SLG251" s="395"/>
      <c r="SLH251" s="395"/>
      <c r="SLI251" s="395"/>
      <c r="SLJ251" s="395"/>
      <c r="SLK251" s="374"/>
      <c r="SLL251" s="373"/>
      <c r="SLM251" s="373"/>
      <c r="SLN251" s="373"/>
      <c r="SLO251" s="320"/>
      <c r="SLP251" s="374"/>
      <c r="SLQ251" s="374"/>
      <c r="SLR251" s="374"/>
      <c r="SLS251" s="395"/>
      <c r="SLT251" s="395"/>
      <c r="SLU251" s="395"/>
      <c r="SLV251" s="395"/>
      <c r="SLW251" s="395"/>
      <c r="SLX251" s="395"/>
      <c r="SLY251" s="395"/>
      <c r="SLZ251" s="395"/>
      <c r="SMA251" s="374"/>
      <c r="SMB251" s="373"/>
      <c r="SMC251" s="373"/>
      <c r="SMD251" s="373"/>
      <c r="SME251" s="320"/>
      <c r="SMF251" s="374"/>
      <c r="SMG251" s="374"/>
      <c r="SMH251" s="374"/>
      <c r="SMI251" s="395"/>
      <c r="SMJ251" s="395"/>
      <c r="SMK251" s="395"/>
      <c r="SML251" s="395"/>
      <c r="SMM251" s="395"/>
      <c r="SMN251" s="395"/>
      <c r="SMO251" s="395"/>
      <c r="SMP251" s="395"/>
      <c r="SMQ251" s="374"/>
      <c r="SMR251" s="373"/>
      <c r="SMS251" s="373"/>
      <c r="SMT251" s="373"/>
      <c r="SMU251" s="320"/>
      <c r="SMV251" s="374"/>
      <c r="SMW251" s="374"/>
      <c r="SMX251" s="374"/>
      <c r="SMY251" s="395"/>
      <c r="SMZ251" s="395"/>
      <c r="SNA251" s="395"/>
      <c r="SNB251" s="395"/>
      <c r="SNC251" s="395"/>
      <c r="SND251" s="395"/>
      <c r="SNE251" s="395"/>
      <c r="SNF251" s="395"/>
      <c r="SNG251" s="374"/>
      <c r="SNH251" s="373"/>
      <c r="SNI251" s="373"/>
      <c r="SNJ251" s="373"/>
      <c r="SNK251" s="320"/>
      <c r="SNL251" s="374"/>
      <c r="SNM251" s="374"/>
      <c r="SNN251" s="374"/>
      <c r="SNO251" s="395"/>
      <c r="SNP251" s="395"/>
      <c r="SNQ251" s="395"/>
      <c r="SNR251" s="395"/>
      <c r="SNS251" s="395"/>
      <c r="SNT251" s="395"/>
      <c r="SNU251" s="395"/>
      <c r="SNV251" s="395"/>
      <c r="SNW251" s="374"/>
      <c r="SNX251" s="373"/>
      <c r="SNY251" s="373"/>
      <c r="SNZ251" s="373"/>
      <c r="SOA251" s="320"/>
      <c r="SOB251" s="374"/>
      <c r="SOC251" s="374"/>
      <c r="SOD251" s="374"/>
      <c r="SOE251" s="395"/>
      <c r="SOF251" s="395"/>
      <c r="SOG251" s="395"/>
      <c r="SOH251" s="395"/>
      <c r="SOI251" s="395"/>
      <c r="SOJ251" s="395"/>
      <c r="SOK251" s="395"/>
      <c r="SOL251" s="395"/>
      <c r="SOM251" s="374"/>
      <c r="SON251" s="373"/>
      <c r="SOO251" s="373"/>
      <c r="SOP251" s="373"/>
      <c r="SOQ251" s="320"/>
      <c r="SOR251" s="374"/>
      <c r="SOS251" s="374"/>
      <c r="SOT251" s="374"/>
      <c r="SOU251" s="395"/>
      <c r="SOV251" s="395"/>
      <c r="SOW251" s="395"/>
      <c r="SOX251" s="395"/>
      <c r="SOY251" s="395"/>
      <c r="SOZ251" s="395"/>
      <c r="SPA251" s="395"/>
      <c r="SPB251" s="395"/>
      <c r="SPC251" s="374"/>
      <c r="SPD251" s="373"/>
      <c r="SPE251" s="373"/>
      <c r="SPF251" s="373"/>
      <c r="SPG251" s="320"/>
      <c r="SPH251" s="374"/>
      <c r="SPI251" s="374"/>
      <c r="SPJ251" s="374"/>
      <c r="SPK251" s="395"/>
      <c r="SPL251" s="395"/>
      <c r="SPM251" s="395"/>
      <c r="SPN251" s="395"/>
      <c r="SPO251" s="395"/>
      <c r="SPP251" s="395"/>
      <c r="SPQ251" s="395"/>
      <c r="SPR251" s="395"/>
      <c r="SPS251" s="374"/>
      <c r="SPT251" s="373"/>
      <c r="SPU251" s="373"/>
      <c r="SPV251" s="373"/>
      <c r="SPW251" s="320"/>
      <c r="SPX251" s="374"/>
      <c r="SPY251" s="374"/>
      <c r="SPZ251" s="374"/>
      <c r="SQA251" s="395"/>
      <c r="SQB251" s="395"/>
      <c r="SQC251" s="395"/>
      <c r="SQD251" s="395"/>
      <c r="SQE251" s="395"/>
      <c r="SQF251" s="395"/>
      <c r="SQG251" s="395"/>
      <c r="SQH251" s="395"/>
      <c r="SQI251" s="374"/>
      <c r="SQJ251" s="373"/>
      <c r="SQK251" s="373"/>
      <c r="SQL251" s="373"/>
      <c r="SQM251" s="320"/>
      <c r="SQN251" s="374"/>
      <c r="SQO251" s="374"/>
      <c r="SQP251" s="374"/>
      <c r="SQQ251" s="395"/>
      <c r="SQR251" s="395"/>
      <c r="SQS251" s="395"/>
      <c r="SQT251" s="395"/>
      <c r="SQU251" s="395"/>
      <c r="SQV251" s="395"/>
      <c r="SQW251" s="395"/>
      <c r="SQX251" s="395"/>
      <c r="SQY251" s="374"/>
      <c r="SQZ251" s="373"/>
      <c r="SRA251" s="373"/>
      <c r="SRB251" s="373"/>
      <c r="SRC251" s="320"/>
      <c r="SRD251" s="374"/>
      <c r="SRE251" s="374"/>
      <c r="SRF251" s="374"/>
      <c r="SRG251" s="395"/>
      <c r="SRH251" s="395"/>
      <c r="SRI251" s="395"/>
      <c r="SRJ251" s="395"/>
      <c r="SRK251" s="395"/>
      <c r="SRL251" s="395"/>
      <c r="SRM251" s="395"/>
      <c r="SRN251" s="395"/>
      <c r="SRO251" s="374"/>
      <c r="SRP251" s="373"/>
      <c r="SRQ251" s="373"/>
      <c r="SRR251" s="373"/>
      <c r="SRS251" s="320"/>
      <c r="SRT251" s="374"/>
      <c r="SRU251" s="374"/>
      <c r="SRV251" s="374"/>
      <c r="SRW251" s="395"/>
      <c r="SRX251" s="395"/>
      <c r="SRY251" s="395"/>
      <c r="SRZ251" s="395"/>
      <c r="SSA251" s="395"/>
      <c r="SSB251" s="395"/>
      <c r="SSC251" s="395"/>
      <c r="SSD251" s="395"/>
      <c r="SSE251" s="374"/>
      <c r="SSF251" s="373"/>
      <c r="SSG251" s="373"/>
      <c r="SSH251" s="373"/>
      <c r="SSI251" s="320"/>
      <c r="SSJ251" s="374"/>
      <c r="SSK251" s="374"/>
      <c r="SSL251" s="374"/>
      <c r="SSM251" s="395"/>
      <c r="SSN251" s="395"/>
      <c r="SSO251" s="395"/>
      <c r="SSP251" s="395"/>
      <c r="SSQ251" s="395"/>
      <c r="SSR251" s="395"/>
      <c r="SSS251" s="395"/>
      <c r="SST251" s="395"/>
      <c r="SSU251" s="374"/>
      <c r="SSV251" s="373"/>
      <c r="SSW251" s="373"/>
      <c r="SSX251" s="373"/>
      <c r="SSY251" s="320"/>
      <c r="SSZ251" s="374"/>
      <c r="STA251" s="374"/>
      <c r="STB251" s="374"/>
      <c r="STC251" s="395"/>
      <c r="STD251" s="395"/>
      <c r="STE251" s="395"/>
      <c r="STF251" s="395"/>
      <c r="STG251" s="395"/>
      <c r="STH251" s="395"/>
      <c r="STI251" s="395"/>
      <c r="STJ251" s="395"/>
      <c r="STK251" s="374"/>
      <c r="STL251" s="373"/>
      <c r="STM251" s="373"/>
      <c r="STN251" s="373"/>
      <c r="STO251" s="320"/>
      <c r="STP251" s="374"/>
      <c r="STQ251" s="374"/>
      <c r="STR251" s="374"/>
      <c r="STS251" s="395"/>
      <c r="STT251" s="395"/>
      <c r="STU251" s="395"/>
      <c r="STV251" s="395"/>
      <c r="STW251" s="395"/>
      <c r="STX251" s="395"/>
      <c r="STY251" s="395"/>
      <c r="STZ251" s="395"/>
      <c r="SUA251" s="374"/>
      <c r="SUB251" s="373"/>
      <c r="SUC251" s="373"/>
      <c r="SUD251" s="373"/>
      <c r="SUE251" s="320"/>
      <c r="SUF251" s="374"/>
      <c r="SUG251" s="374"/>
      <c r="SUH251" s="374"/>
      <c r="SUI251" s="395"/>
      <c r="SUJ251" s="395"/>
      <c r="SUK251" s="395"/>
      <c r="SUL251" s="395"/>
      <c r="SUM251" s="395"/>
      <c r="SUN251" s="395"/>
      <c r="SUO251" s="395"/>
      <c r="SUP251" s="395"/>
      <c r="SUQ251" s="374"/>
      <c r="SUR251" s="373"/>
      <c r="SUS251" s="373"/>
      <c r="SUT251" s="373"/>
      <c r="SUU251" s="320"/>
      <c r="SUV251" s="374"/>
      <c r="SUW251" s="374"/>
      <c r="SUX251" s="374"/>
      <c r="SUY251" s="395"/>
      <c r="SUZ251" s="395"/>
      <c r="SVA251" s="395"/>
      <c r="SVB251" s="395"/>
      <c r="SVC251" s="395"/>
      <c r="SVD251" s="395"/>
      <c r="SVE251" s="395"/>
      <c r="SVF251" s="395"/>
      <c r="SVG251" s="374"/>
      <c r="SVH251" s="373"/>
      <c r="SVI251" s="373"/>
      <c r="SVJ251" s="373"/>
      <c r="SVK251" s="320"/>
      <c r="SVL251" s="374"/>
      <c r="SVM251" s="374"/>
      <c r="SVN251" s="374"/>
      <c r="SVO251" s="395"/>
      <c r="SVP251" s="395"/>
      <c r="SVQ251" s="395"/>
      <c r="SVR251" s="395"/>
      <c r="SVS251" s="395"/>
      <c r="SVT251" s="395"/>
      <c r="SVU251" s="395"/>
      <c r="SVV251" s="395"/>
      <c r="SVW251" s="374"/>
      <c r="SVX251" s="373"/>
      <c r="SVY251" s="373"/>
      <c r="SVZ251" s="373"/>
      <c r="SWA251" s="320"/>
      <c r="SWB251" s="374"/>
      <c r="SWC251" s="374"/>
      <c r="SWD251" s="374"/>
      <c r="SWE251" s="395"/>
      <c r="SWF251" s="395"/>
      <c r="SWG251" s="395"/>
      <c r="SWH251" s="395"/>
      <c r="SWI251" s="395"/>
      <c r="SWJ251" s="395"/>
      <c r="SWK251" s="395"/>
      <c r="SWL251" s="395"/>
      <c r="SWM251" s="374"/>
      <c r="SWN251" s="373"/>
      <c r="SWO251" s="373"/>
      <c r="SWP251" s="373"/>
      <c r="SWQ251" s="320"/>
      <c r="SWR251" s="374"/>
      <c r="SWS251" s="374"/>
      <c r="SWT251" s="374"/>
      <c r="SWU251" s="395"/>
      <c r="SWV251" s="395"/>
      <c r="SWW251" s="395"/>
      <c r="SWX251" s="395"/>
      <c r="SWY251" s="395"/>
      <c r="SWZ251" s="395"/>
      <c r="SXA251" s="395"/>
      <c r="SXB251" s="395"/>
      <c r="SXC251" s="374"/>
      <c r="SXD251" s="373"/>
      <c r="SXE251" s="373"/>
      <c r="SXF251" s="373"/>
      <c r="SXG251" s="320"/>
      <c r="SXH251" s="374"/>
      <c r="SXI251" s="374"/>
      <c r="SXJ251" s="374"/>
      <c r="SXK251" s="395"/>
      <c r="SXL251" s="395"/>
      <c r="SXM251" s="395"/>
      <c r="SXN251" s="395"/>
      <c r="SXO251" s="395"/>
      <c r="SXP251" s="395"/>
      <c r="SXQ251" s="395"/>
      <c r="SXR251" s="395"/>
      <c r="SXS251" s="374"/>
      <c r="SXT251" s="373"/>
      <c r="SXU251" s="373"/>
      <c r="SXV251" s="373"/>
      <c r="SXW251" s="320"/>
      <c r="SXX251" s="374"/>
      <c r="SXY251" s="374"/>
      <c r="SXZ251" s="374"/>
      <c r="SYA251" s="395"/>
      <c r="SYB251" s="395"/>
      <c r="SYC251" s="395"/>
      <c r="SYD251" s="395"/>
      <c r="SYE251" s="395"/>
      <c r="SYF251" s="395"/>
      <c r="SYG251" s="395"/>
      <c r="SYH251" s="395"/>
      <c r="SYI251" s="374"/>
      <c r="SYJ251" s="373"/>
      <c r="SYK251" s="373"/>
      <c r="SYL251" s="373"/>
      <c r="SYM251" s="320"/>
      <c r="SYN251" s="374"/>
      <c r="SYO251" s="374"/>
      <c r="SYP251" s="374"/>
      <c r="SYQ251" s="395"/>
      <c r="SYR251" s="395"/>
      <c r="SYS251" s="395"/>
      <c r="SYT251" s="395"/>
      <c r="SYU251" s="395"/>
      <c r="SYV251" s="395"/>
      <c r="SYW251" s="395"/>
      <c r="SYX251" s="395"/>
      <c r="SYY251" s="374"/>
      <c r="SYZ251" s="373"/>
      <c r="SZA251" s="373"/>
      <c r="SZB251" s="373"/>
      <c r="SZC251" s="320"/>
      <c r="SZD251" s="374"/>
      <c r="SZE251" s="374"/>
      <c r="SZF251" s="374"/>
      <c r="SZG251" s="395"/>
      <c r="SZH251" s="395"/>
      <c r="SZI251" s="395"/>
      <c r="SZJ251" s="395"/>
      <c r="SZK251" s="395"/>
      <c r="SZL251" s="395"/>
      <c r="SZM251" s="395"/>
      <c r="SZN251" s="395"/>
      <c r="SZO251" s="374"/>
      <c r="SZP251" s="373"/>
      <c r="SZQ251" s="373"/>
      <c r="SZR251" s="373"/>
      <c r="SZS251" s="320"/>
      <c r="SZT251" s="374"/>
      <c r="SZU251" s="374"/>
      <c r="SZV251" s="374"/>
      <c r="SZW251" s="395"/>
      <c r="SZX251" s="395"/>
      <c r="SZY251" s="395"/>
      <c r="SZZ251" s="395"/>
      <c r="TAA251" s="395"/>
      <c r="TAB251" s="395"/>
      <c r="TAC251" s="395"/>
      <c r="TAD251" s="395"/>
      <c r="TAE251" s="374"/>
      <c r="TAF251" s="373"/>
      <c r="TAG251" s="373"/>
      <c r="TAH251" s="373"/>
      <c r="TAI251" s="320"/>
      <c r="TAJ251" s="374"/>
      <c r="TAK251" s="374"/>
      <c r="TAL251" s="374"/>
      <c r="TAM251" s="395"/>
      <c r="TAN251" s="395"/>
      <c r="TAO251" s="395"/>
      <c r="TAP251" s="395"/>
      <c r="TAQ251" s="395"/>
      <c r="TAR251" s="395"/>
      <c r="TAS251" s="395"/>
      <c r="TAT251" s="395"/>
      <c r="TAU251" s="374"/>
      <c r="TAV251" s="373"/>
      <c r="TAW251" s="373"/>
      <c r="TAX251" s="373"/>
      <c r="TAY251" s="320"/>
      <c r="TAZ251" s="374"/>
      <c r="TBA251" s="374"/>
      <c r="TBB251" s="374"/>
      <c r="TBC251" s="395"/>
      <c r="TBD251" s="395"/>
      <c r="TBE251" s="395"/>
      <c r="TBF251" s="395"/>
      <c r="TBG251" s="395"/>
      <c r="TBH251" s="395"/>
      <c r="TBI251" s="395"/>
      <c r="TBJ251" s="395"/>
      <c r="TBK251" s="374"/>
      <c r="TBL251" s="373"/>
      <c r="TBM251" s="373"/>
      <c r="TBN251" s="373"/>
      <c r="TBO251" s="320"/>
      <c r="TBP251" s="374"/>
      <c r="TBQ251" s="374"/>
      <c r="TBR251" s="374"/>
      <c r="TBS251" s="395"/>
      <c r="TBT251" s="395"/>
      <c r="TBU251" s="395"/>
      <c r="TBV251" s="395"/>
      <c r="TBW251" s="395"/>
      <c r="TBX251" s="395"/>
      <c r="TBY251" s="395"/>
      <c r="TBZ251" s="395"/>
      <c r="TCA251" s="374"/>
      <c r="TCB251" s="373"/>
      <c r="TCC251" s="373"/>
      <c r="TCD251" s="373"/>
      <c r="TCE251" s="320"/>
      <c r="TCF251" s="374"/>
      <c r="TCG251" s="374"/>
      <c r="TCH251" s="374"/>
      <c r="TCI251" s="395"/>
      <c r="TCJ251" s="395"/>
      <c r="TCK251" s="395"/>
      <c r="TCL251" s="395"/>
      <c r="TCM251" s="395"/>
      <c r="TCN251" s="395"/>
      <c r="TCO251" s="395"/>
      <c r="TCP251" s="395"/>
      <c r="TCQ251" s="374"/>
      <c r="TCR251" s="373"/>
      <c r="TCS251" s="373"/>
      <c r="TCT251" s="373"/>
      <c r="TCU251" s="320"/>
      <c r="TCV251" s="374"/>
      <c r="TCW251" s="374"/>
      <c r="TCX251" s="374"/>
      <c r="TCY251" s="395"/>
      <c r="TCZ251" s="395"/>
      <c r="TDA251" s="395"/>
      <c r="TDB251" s="395"/>
      <c r="TDC251" s="395"/>
      <c r="TDD251" s="395"/>
      <c r="TDE251" s="395"/>
      <c r="TDF251" s="395"/>
      <c r="TDG251" s="374"/>
      <c r="TDH251" s="373"/>
      <c r="TDI251" s="373"/>
      <c r="TDJ251" s="373"/>
      <c r="TDK251" s="320"/>
      <c r="TDL251" s="374"/>
      <c r="TDM251" s="374"/>
      <c r="TDN251" s="374"/>
      <c r="TDO251" s="395"/>
      <c r="TDP251" s="395"/>
      <c r="TDQ251" s="395"/>
      <c r="TDR251" s="395"/>
      <c r="TDS251" s="395"/>
      <c r="TDT251" s="395"/>
      <c r="TDU251" s="395"/>
      <c r="TDV251" s="395"/>
      <c r="TDW251" s="374"/>
      <c r="TDX251" s="373"/>
      <c r="TDY251" s="373"/>
      <c r="TDZ251" s="373"/>
      <c r="TEA251" s="320"/>
      <c r="TEB251" s="374"/>
      <c r="TEC251" s="374"/>
      <c r="TED251" s="374"/>
      <c r="TEE251" s="395"/>
      <c r="TEF251" s="395"/>
      <c r="TEG251" s="395"/>
      <c r="TEH251" s="395"/>
      <c r="TEI251" s="395"/>
      <c r="TEJ251" s="395"/>
      <c r="TEK251" s="395"/>
      <c r="TEL251" s="395"/>
      <c r="TEM251" s="374"/>
      <c r="TEN251" s="373"/>
      <c r="TEO251" s="373"/>
      <c r="TEP251" s="373"/>
      <c r="TEQ251" s="320"/>
      <c r="TER251" s="374"/>
      <c r="TES251" s="374"/>
      <c r="TET251" s="374"/>
      <c r="TEU251" s="395"/>
      <c r="TEV251" s="395"/>
      <c r="TEW251" s="395"/>
      <c r="TEX251" s="395"/>
      <c r="TEY251" s="395"/>
      <c r="TEZ251" s="395"/>
      <c r="TFA251" s="395"/>
      <c r="TFB251" s="395"/>
      <c r="TFC251" s="374"/>
      <c r="TFD251" s="373"/>
      <c r="TFE251" s="373"/>
      <c r="TFF251" s="373"/>
      <c r="TFG251" s="320"/>
      <c r="TFH251" s="374"/>
      <c r="TFI251" s="374"/>
      <c r="TFJ251" s="374"/>
      <c r="TFK251" s="395"/>
      <c r="TFL251" s="395"/>
      <c r="TFM251" s="395"/>
      <c r="TFN251" s="395"/>
      <c r="TFO251" s="395"/>
      <c r="TFP251" s="395"/>
      <c r="TFQ251" s="395"/>
      <c r="TFR251" s="395"/>
      <c r="TFS251" s="374"/>
      <c r="TFT251" s="373"/>
      <c r="TFU251" s="373"/>
      <c r="TFV251" s="373"/>
      <c r="TFW251" s="320"/>
      <c r="TFX251" s="374"/>
      <c r="TFY251" s="374"/>
      <c r="TFZ251" s="374"/>
      <c r="TGA251" s="395"/>
      <c r="TGB251" s="395"/>
      <c r="TGC251" s="395"/>
      <c r="TGD251" s="395"/>
      <c r="TGE251" s="395"/>
      <c r="TGF251" s="395"/>
      <c r="TGG251" s="395"/>
      <c r="TGH251" s="395"/>
      <c r="TGI251" s="374"/>
      <c r="TGJ251" s="373"/>
      <c r="TGK251" s="373"/>
      <c r="TGL251" s="373"/>
      <c r="TGM251" s="320"/>
      <c r="TGN251" s="374"/>
      <c r="TGO251" s="374"/>
      <c r="TGP251" s="374"/>
      <c r="TGQ251" s="395"/>
      <c r="TGR251" s="395"/>
      <c r="TGS251" s="395"/>
      <c r="TGT251" s="395"/>
      <c r="TGU251" s="395"/>
      <c r="TGV251" s="395"/>
      <c r="TGW251" s="395"/>
      <c r="TGX251" s="395"/>
      <c r="TGY251" s="374"/>
      <c r="TGZ251" s="373"/>
      <c r="THA251" s="373"/>
      <c r="THB251" s="373"/>
      <c r="THC251" s="320"/>
      <c r="THD251" s="374"/>
      <c r="THE251" s="374"/>
      <c r="THF251" s="374"/>
      <c r="THG251" s="395"/>
      <c r="THH251" s="395"/>
      <c r="THI251" s="395"/>
      <c r="THJ251" s="395"/>
      <c r="THK251" s="395"/>
      <c r="THL251" s="395"/>
      <c r="THM251" s="395"/>
      <c r="THN251" s="395"/>
      <c r="THO251" s="374"/>
      <c r="THP251" s="373"/>
      <c r="THQ251" s="373"/>
      <c r="THR251" s="373"/>
      <c r="THS251" s="320"/>
      <c r="THT251" s="374"/>
      <c r="THU251" s="374"/>
      <c r="THV251" s="374"/>
      <c r="THW251" s="395"/>
      <c r="THX251" s="395"/>
      <c r="THY251" s="395"/>
      <c r="THZ251" s="395"/>
      <c r="TIA251" s="395"/>
      <c r="TIB251" s="395"/>
      <c r="TIC251" s="395"/>
      <c r="TID251" s="395"/>
      <c r="TIE251" s="374"/>
      <c r="TIF251" s="373"/>
      <c r="TIG251" s="373"/>
      <c r="TIH251" s="373"/>
      <c r="TII251" s="320"/>
      <c r="TIJ251" s="374"/>
      <c r="TIK251" s="374"/>
      <c r="TIL251" s="374"/>
      <c r="TIM251" s="395"/>
      <c r="TIN251" s="395"/>
      <c r="TIO251" s="395"/>
      <c r="TIP251" s="395"/>
      <c r="TIQ251" s="395"/>
      <c r="TIR251" s="395"/>
      <c r="TIS251" s="395"/>
      <c r="TIT251" s="395"/>
      <c r="TIU251" s="374"/>
      <c r="TIV251" s="373"/>
      <c r="TIW251" s="373"/>
      <c r="TIX251" s="373"/>
      <c r="TIY251" s="320"/>
      <c r="TIZ251" s="374"/>
      <c r="TJA251" s="374"/>
      <c r="TJB251" s="374"/>
      <c r="TJC251" s="395"/>
      <c r="TJD251" s="395"/>
      <c r="TJE251" s="395"/>
      <c r="TJF251" s="395"/>
      <c r="TJG251" s="395"/>
      <c r="TJH251" s="395"/>
      <c r="TJI251" s="395"/>
      <c r="TJJ251" s="395"/>
      <c r="TJK251" s="374"/>
      <c r="TJL251" s="373"/>
      <c r="TJM251" s="373"/>
      <c r="TJN251" s="373"/>
      <c r="TJO251" s="320"/>
      <c r="TJP251" s="374"/>
      <c r="TJQ251" s="374"/>
      <c r="TJR251" s="374"/>
      <c r="TJS251" s="395"/>
      <c r="TJT251" s="395"/>
      <c r="TJU251" s="395"/>
      <c r="TJV251" s="395"/>
      <c r="TJW251" s="395"/>
      <c r="TJX251" s="395"/>
      <c r="TJY251" s="395"/>
      <c r="TJZ251" s="395"/>
      <c r="TKA251" s="374"/>
      <c r="TKB251" s="373"/>
      <c r="TKC251" s="373"/>
      <c r="TKD251" s="373"/>
      <c r="TKE251" s="320"/>
      <c r="TKF251" s="374"/>
      <c r="TKG251" s="374"/>
      <c r="TKH251" s="374"/>
      <c r="TKI251" s="395"/>
      <c r="TKJ251" s="395"/>
      <c r="TKK251" s="395"/>
      <c r="TKL251" s="395"/>
      <c r="TKM251" s="395"/>
      <c r="TKN251" s="395"/>
      <c r="TKO251" s="395"/>
      <c r="TKP251" s="395"/>
      <c r="TKQ251" s="374"/>
      <c r="TKR251" s="373"/>
      <c r="TKS251" s="373"/>
      <c r="TKT251" s="373"/>
      <c r="TKU251" s="320"/>
      <c r="TKV251" s="374"/>
      <c r="TKW251" s="374"/>
      <c r="TKX251" s="374"/>
      <c r="TKY251" s="395"/>
      <c r="TKZ251" s="395"/>
      <c r="TLA251" s="395"/>
      <c r="TLB251" s="395"/>
      <c r="TLC251" s="395"/>
      <c r="TLD251" s="395"/>
      <c r="TLE251" s="395"/>
      <c r="TLF251" s="395"/>
      <c r="TLG251" s="374"/>
      <c r="TLH251" s="373"/>
      <c r="TLI251" s="373"/>
      <c r="TLJ251" s="373"/>
      <c r="TLK251" s="320"/>
      <c r="TLL251" s="374"/>
      <c r="TLM251" s="374"/>
      <c r="TLN251" s="374"/>
      <c r="TLO251" s="395"/>
      <c r="TLP251" s="395"/>
      <c r="TLQ251" s="395"/>
      <c r="TLR251" s="395"/>
      <c r="TLS251" s="395"/>
      <c r="TLT251" s="395"/>
      <c r="TLU251" s="395"/>
      <c r="TLV251" s="395"/>
      <c r="TLW251" s="374"/>
      <c r="TLX251" s="373"/>
      <c r="TLY251" s="373"/>
      <c r="TLZ251" s="373"/>
      <c r="TMA251" s="320"/>
      <c r="TMB251" s="374"/>
      <c r="TMC251" s="374"/>
      <c r="TMD251" s="374"/>
      <c r="TME251" s="395"/>
      <c r="TMF251" s="395"/>
      <c r="TMG251" s="395"/>
      <c r="TMH251" s="395"/>
      <c r="TMI251" s="395"/>
      <c r="TMJ251" s="395"/>
      <c r="TMK251" s="395"/>
      <c r="TML251" s="395"/>
      <c r="TMM251" s="374"/>
      <c r="TMN251" s="373"/>
      <c r="TMO251" s="373"/>
      <c r="TMP251" s="373"/>
      <c r="TMQ251" s="320"/>
      <c r="TMR251" s="374"/>
      <c r="TMS251" s="374"/>
      <c r="TMT251" s="374"/>
      <c r="TMU251" s="395"/>
      <c r="TMV251" s="395"/>
      <c r="TMW251" s="395"/>
      <c r="TMX251" s="395"/>
      <c r="TMY251" s="395"/>
      <c r="TMZ251" s="395"/>
      <c r="TNA251" s="395"/>
      <c r="TNB251" s="395"/>
      <c r="TNC251" s="374"/>
      <c r="TND251" s="373"/>
      <c r="TNE251" s="373"/>
      <c r="TNF251" s="373"/>
      <c r="TNG251" s="320"/>
      <c r="TNH251" s="374"/>
      <c r="TNI251" s="374"/>
      <c r="TNJ251" s="374"/>
      <c r="TNK251" s="395"/>
      <c r="TNL251" s="395"/>
      <c r="TNM251" s="395"/>
      <c r="TNN251" s="395"/>
      <c r="TNO251" s="395"/>
      <c r="TNP251" s="395"/>
      <c r="TNQ251" s="395"/>
      <c r="TNR251" s="395"/>
      <c r="TNS251" s="374"/>
      <c r="TNT251" s="373"/>
      <c r="TNU251" s="373"/>
      <c r="TNV251" s="373"/>
      <c r="TNW251" s="320"/>
      <c r="TNX251" s="374"/>
      <c r="TNY251" s="374"/>
      <c r="TNZ251" s="374"/>
      <c r="TOA251" s="395"/>
      <c r="TOB251" s="395"/>
      <c r="TOC251" s="395"/>
      <c r="TOD251" s="395"/>
      <c r="TOE251" s="395"/>
      <c r="TOF251" s="395"/>
      <c r="TOG251" s="395"/>
      <c r="TOH251" s="395"/>
      <c r="TOI251" s="374"/>
      <c r="TOJ251" s="373"/>
      <c r="TOK251" s="373"/>
      <c r="TOL251" s="373"/>
      <c r="TOM251" s="320"/>
      <c r="TON251" s="374"/>
      <c r="TOO251" s="374"/>
      <c r="TOP251" s="374"/>
      <c r="TOQ251" s="395"/>
      <c r="TOR251" s="395"/>
      <c r="TOS251" s="395"/>
      <c r="TOT251" s="395"/>
      <c r="TOU251" s="395"/>
      <c r="TOV251" s="395"/>
      <c r="TOW251" s="395"/>
      <c r="TOX251" s="395"/>
      <c r="TOY251" s="374"/>
      <c r="TOZ251" s="373"/>
      <c r="TPA251" s="373"/>
      <c r="TPB251" s="373"/>
      <c r="TPC251" s="320"/>
      <c r="TPD251" s="374"/>
      <c r="TPE251" s="374"/>
      <c r="TPF251" s="374"/>
      <c r="TPG251" s="395"/>
      <c r="TPH251" s="395"/>
      <c r="TPI251" s="395"/>
      <c r="TPJ251" s="395"/>
      <c r="TPK251" s="395"/>
      <c r="TPL251" s="395"/>
      <c r="TPM251" s="395"/>
      <c r="TPN251" s="395"/>
      <c r="TPO251" s="374"/>
      <c r="TPP251" s="373"/>
      <c r="TPQ251" s="373"/>
      <c r="TPR251" s="373"/>
      <c r="TPS251" s="320"/>
      <c r="TPT251" s="374"/>
      <c r="TPU251" s="374"/>
      <c r="TPV251" s="374"/>
      <c r="TPW251" s="395"/>
      <c r="TPX251" s="395"/>
      <c r="TPY251" s="395"/>
      <c r="TPZ251" s="395"/>
      <c r="TQA251" s="395"/>
      <c r="TQB251" s="395"/>
      <c r="TQC251" s="395"/>
      <c r="TQD251" s="395"/>
      <c r="TQE251" s="374"/>
      <c r="TQF251" s="373"/>
      <c r="TQG251" s="373"/>
      <c r="TQH251" s="373"/>
      <c r="TQI251" s="320"/>
      <c r="TQJ251" s="374"/>
      <c r="TQK251" s="374"/>
      <c r="TQL251" s="374"/>
      <c r="TQM251" s="395"/>
      <c r="TQN251" s="395"/>
      <c r="TQO251" s="395"/>
      <c r="TQP251" s="395"/>
      <c r="TQQ251" s="395"/>
      <c r="TQR251" s="395"/>
      <c r="TQS251" s="395"/>
      <c r="TQT251" s="395"/>
      <c r="TQU251" s="374"/>
      <c r="TQV251" s="373"/>
      <c r="TQW251" s="373"/>
      <c r="TQX251" s="373"/>
      <c r="TQY251" s="320"/>
      <c r="TQZ251" s="374"/>
      <c r="TRA251" s="374"/>
      <c r="TRB251" s="374"/>
      <c r="TRC251" s="395"/>
      <c r="TRD251" s="395"/>
      <c r="TRE251" s="395"/>
      <c r="TRF251" s="395"/>
      <c r="TRG251" s="395"/>
      <c r="TRH251" s="395"/>
      <c r="TRI251" s="395"/>
      <c r="TRJ251" s="395"/>
      <c r="TRK251" s="374"/>
      <c r="TRL251" s="373"/>
      <c r="TRM251" s="373"/>
      <c r="TRN251" s="373"/>
      <c r="TRO251" s="320"/>
      <c r="TRP251" s="374"/>
      <c r="TRQ251" s="374"/>
      <c r="TRR251" s="374"/>
      <c r="TRS251" s="395"/>
      <c r="TRT251" s="395"/>
      <c r="TRU251" s="395"/>
      <c r="TRV251" s="395"/>
      <c r="TRW251" s="395"/>
      <c r="TRX251" s="395"/>
      <c r="TRY251" s="395"/>
      <c r="TRZ251" s="395"/>
      <c r="TSA251" s="374"/>
      <c r="TSB251" s="373"/>
      <c r="TSC251" s="373"/>
      <c r="TSD251" s="373"/>
      <c r="TSE251" s="320"/>
      <c r="TSF251" s="374"/>
      <c r="TSG251" s="374"/>
      <c r="TSH251" s="374"/>
      <c r="TSI251" s="395"/>
      <c r="TSJ251" s="395"/>
      <c r="TSK251" s="395"/>
      <c r="TSL251" s="395"/>
      <c r="TSM251" s="395"/>
      <c r="TSN251" s="395"/>
      <c r="TSO251" s="395"/>
      <c r="TSP251" s="395"/>
      <c r="TSQ251" s="374"/>
      <c r="TSR251" s="373"/>
      <c r="TSS251" s="373"/>
      <c r="TST251" s="373"/>
      <c r="TSU251" s="320"/>
      <c r="TSV251" s="374"/>
      <c r="TSW251" s="374"/>
      <c r="TSX251" s="374"/>
      <c r="TSY251" s="395"/>
      <c r="TSZ251" s="395"/>
      <c r="TTA251" s="395"/>
      <c r="TTB251" s="395"/>
      <c r="TTC251" s="395"/>
      <c r="TTD251" s="395"/>
      <c r="TTE251" s="395"/>
      <c r="TTF251" s="395"/>
      <c r="TTG251" s="374"/>
      <c r="TTH251" s="373"/>
      <c r="TTI251" s="373"/>
      <c r="TTJ251" s="373"/>
      <c r="TTK251" s="320"/>
      <c r="TTL251" s="374"/>
      <c r="TTM251" s="374"/>
      <c r="TTN251" s="374"/>
      <c r="TTO251" s="395"/>
      <c r="TTP251" s="395"/>
      <c r="TTQ251" s="395"/>
      <c r="TTR251" s="395"/>
      <c r="TTS251" s="395"/>
      <c r="TTT251" s="395"/>
      <c r="TTU251" s="395"/>
      <c r="TTV251" s="395"/>
      <c r="TTW251" s="374"/>
      <c r="TTX251" s="373"/>
      <c r="TTY251" s="373"/>
      <c r="TTZ251" s="373"/>
      <c r="TUA251" s="320"/>
      <c r="TUB251" s="374"/>
      <c r="TUC251" s="374"/>
      <c r="TUD251" s="374"/>
      <c r="TUE251" s="395"/>
      <c r="TUF251" s="395"/>
      <c r="TUG251" s="395"/>
      <c r="TUH251" s="395"/>
      <c r="TUI251" s="395"/>
      <c r="TUJ251" s="395"/>
      <c r="TUK251" s="395"/>
      <c r="TUL251" s="395"/>
      <c r="TUM251" s="374"/>
      <c r="TUN251" s="373"/>
      <c r="TUO251" s="373"/>
      <c r="TUP251" s="373"/>
      <c r="TUQ251" s="320"/>
      <c r="TUR251" s="374"/>
      <c r="TUS251" s="374"/>
      <c r="TUT251" s="374"/>
      <c r="TUU251" s="395"/>
      <c r="TUV251" s="395"/>
      <c r="TUW251" s="395"/>
      <c r="TUX251" s="395"/>
      <c r="TUY251" s="395"/>
      <c r="TUZ251" s="395"/>
      <c r="TVA251" s="395"/>
      <c r="TVB251" s="395"/>
      <c r="TVC251" s="374"/>
      <c r="TVD251" s="373"/>
      <c r="TVE251" s="373"/>
      <c r="TVF251" s="373"/>
      <c r="TVG251" s="320"/>
      <c r="TVH251" s="374"/>
      <c r="TVI251" s="374"/>
      <c r="TVJ251" s="374"/>
      <c r="TVK251" s="395"/>
      <c r="TVL251" s="395"/>
      <c r="TVM251" s="395"/>
      <c r="TVN251" s="395"/>
      <c r="TVO251" s="395"/>
      <c r="TVP251" s="395"/>
      <c r="TVQ251" s="395"/>
      <c r="TVR251" s="395"/>
      <c r="TVS251" s="374"/>
      <c r="TVT251" s="373"/>
      <c r="TVU251" s="373"/>
      <c r="TVV251" s="373"/>
      <c r="TVW251" s="320"/>
      <c r="TVX251" s="374"/>
      <c r="TVY251" s="374"/>
      <c r="TVZ251" s="374"/>
      <c r="TWA251" s="395"/>
      <c r="TWB251" s="395"/>
      <c r="TWC251" s="395"/>
      <c r="TWD251" s="395"/>
      <c r="TWE251" s="395"/>
      <c r="TWF251" s="395"/>
      <c r="TWG251" s="395"/>
      <c r="TWH251" s="395"/>
      <c r="TWI251" s="374"/>
      <c r="TWJ251" s="373"/>
      <c r="TWK251" s="373"/>
      <c r="TWL251" s="373"/>
      <c r="TWM251" s="320"/>
      <c r="TWN251" s="374"/>
      <c r="TWO251" s="374"/>
      <c r="TWP251" s="374"/>
      <c r="TWQ251" s="395"/>
      <c r="TWR251" s="395"/>
      <c r="TWS251" s="395"/>
      <c r="TWT251" s="395"/>
      <c r="TWU251" s="395"/>
      <c r="TWV251" s="395"/>
      <c r="TWW251" s="395"/>
      <c r="TWX251" s="395"/>
      <c r="TWY251" s="374"/>
      <c r="TWZ251" s="373"/>
      <c r="TXA251" s="373"/>
      <c r="TXB251" s="373"/>
      <c r="TXC251" s="320"/>
      <c r="TXD251" s="374"/>
      <c r="TXE251" s="374"/>
      <c r="TXF251" s="374"/>
      <c r="TXG251" s="395"/>
      <c r="TXH251" s="395"/>
      <c r="TXI251" s="395"/>
      <c r="TXJ251" s="395"/>
      <c r="TXK251" s="395"/>
      <c r="TXL251" s="395"/>
      <c r="TXM251" s="395"/>
      <c r="TXN251" s="395"/>
      <c r="TXO251" s="374"/>
      <c r="TXP251" s="373"/>
      <c r="TXQ251" s="373"/>
      <c r="TXR251" s="373"/>
      <c r="TXS251" s="320"/>
      <c r="TXT251" s="374"/>
      <c r="TXU251" s="374"/>
      <c r="TXV251" s="374"/>
      <c r="TXW251" s="395"/>
      <c r="TXX251" s="395"/>
      <c r="TXY251" s="395"/>
      <c r="TXZ251" s="395"/>
      <c r="TYA251" s="395"/>
      <c r="TYB251" s="395"/>
      <c r="TYC251" s="395"/>
      <c r="TYD251" s="395"/>
      <c r="TYE251" s="374"/>
      <c r="TYF251" s="373"/>
      <c r="TYG251" s="373"/>
      <c r="TYH251" s="373"/>
      <c r="TYI251" s="320"/>
      <c r="TYJ251" s="374"/>
      <c r="TYK251" s="374"/>
      <c r="TYL251" s="374"/>
      <c r="TYM251" s="395"/>
      <c r="TYN251" s="395"/>
      <c r="TYO251" s="395"/>
      <c r="TYP251" s="395"/>
      <c r="TYQ251" s="395"/>
      <c r="TYR251" s="395"/>
      <c r="TYS251" s="395"/>
      <c r="TYT251" s="395"/>
      <c r="TYU251" s="374"/>
      <c r="TYV251" s="373"/>
      <c r="TYW251" s="373"/>
      <c r="TYX251" s="373"/>
      <c r="TYY251" s="320"/>
      <c r="TYZ251" s="374"/>
      <c r="TZA251" s="374"/>
      <c r="TZB251" s="374"/>
      <c r="TZC251" s="395"/>
      <c r="TZD251" s="395"/>
      <c r="TZE251" s="395"/>
      <c r="TZF251" s="395"/>
      <c r="TZG251" s="395"/>
      <c r="TZH251" s="395"/>
      <c r="TZI251" s="395"/>
      <c r="TZJ251" s="395"/>
      <c r="TZK251" s="374"/>
      <c r="TZL251" s="373"/>
      <c r="TZM251" s="373"/>
      <c r="TZN251" s="373"/>
      <c r="TZO251" s="320"/>
      <c r="TZP251" s="374"/>
      <c r="TZQ251" s="374"/>
      <c r="TZR251" s="374"/>
      <c r="TZS251" s="395"/>
      <c r="TZT251" s="395"/>
      <c r="TZU251" s="395"/>
      <c r="TZV251" s="395"/>
      <c r="TZW251" s="395"/>
      <c r="TZX251" s="395"/>
      <c r="TZY251" s="395"/>
      <c r="TZZ251" s="395"/>
      <c r="UAA251" s="374"/>
      <c r="UAB251" s="373"/>
      <c r="UAC251" s="373"/>
      <c r="UAD251" s="373"/>
      <c r="UAE251" s="320"/>
      <c r="UAF251" s="374"/>
      <c r="UAG251" s="374"/>
      <c r="UAH251" s="374"/>
      <c r="UAI251" s="395"/>
      <c r="UAJ251" s="395"/>
      <c r="UAK251" s="395"/>
      <c r="UAL251" s="395"/>
      <c r="UAM251" s="395"/>
      <c r="UAN251" s="395"/>
      <c r="UAO251" s="395"/>
      <c r="UAP251" s="395"/>
      <c r="UAQ251" s="374"/>
      <c r="UAR251" s="373"/>
      <c r="UAS251" s="373"/>
      <c r="UAT251" s="373"/>
      <c r="UAU251" s="320"/>
      <c r="UAV251" s="374"/>
      <c r="UAW251" s="374"/>
      <c r="UAX251" s="374"/>
      <c r="UAY251" s="395"/>
      <c r="UAZ251" s="395"/>
      <c r="UBA251" s="395"/>
      <c r="UBB251" s="395"/>
      <c r="UBC251" s="395"/>
      <c r="UBD251" s="395"/>
      <c r="UBE251" s="395"/>
      <c r="UBF251" s="395"/>
      <c r="UBG251" s="374"/>
      <c r="UBH251" s="373"/>
      <c r="UBI251" s="373"/>
      <c r="UBJ251" s="373"/>
      <c r="UBK251" s="320"/>
      <c r="UBL251" s="374"/>
      <c r="UBM251" s="374"/>
      <c r="UBN251" s="374"/>
      <c r="UBO251" s="395"/>
      <c r="UBP251" s="395"/>
      <c r="UBQ251" s="395"/>
      <c r="UBR251" s="395"/>
      <c r="UBS251" s="395"/>
      <c r="UBT251" s="395"/>
      <c r="UBU251" s="395"/>
      <c r="UBV251" s="395"/>
      <c r="UBW251" s="374"/>
      <c r="UBX251" s="373"/>
      <c r="UBY251" s="373"/>
      <c r="UBZ251" s="373"/>
      <c r="UCA251" s="320"/>
      <c r="UCB251" s="374"/>
      <c r="UCC251" s="374"/>
      <c r="UCD251" s="374"/>
      <c r="UCE251" s="395"/>
      <c r="UCF251" s="395"/>
      <c r="UCG251" s="395"/>
      <c r="UCH251" s="395"/>
      <c r="UCI251" s="395"/>
      <c r="UCJ251" s="395"/>
      <c r="UCK251" s="395"/>
      <c r="UCL251" s="395"/>
      <c r="UCM251" s="374"/>
      <c r="UCN251" s="373"/>
      <c r="UCO251" s="373"/>
      <c r="UCP251" s="373"/>
      <c r="UCQ251" s="320"/>
      <c r="UCR251" s="374"/>
      <c r="UCS251" s="374"/>
      <c r="UCT251" s="374"/>
      <c r="UCU251" s="395"/>
      <c r="UCV251" s="395"/>
      <c r="UCW251" s="395"/>
      <c r="UCX251" s="395"/>
      <c r="UCY251" s="395"/>
      <c r="UCZ251" s="395"/>
      <c r="UDA251" s="395"/>
      <c r="UDB251" s="395"/>
      <c r="UDC251" s="374"/>
      <c r="UDD251" s="373"/>
      <c r="UDE251" s="373"/>
      <c r="UDF251" s="373"/>
      <c r="UDG251" s="320"/>
      <c r="UDH251" s="374"/>
      <c r="UDI251" s="374"/>
      <c r="UDJ251" s="374"/>
      <c r="UDK251" s="395"/>
      <c r="UDL251" s="395"/>
      <c r="UDM251" s="395"/>
      <c r="UDN251" s="395"/>
      <c r="UDO251" s="395"/>
      <c r="UDP251" s="395"/>
      <c r="UDQ251" s="395"/>
      <c r="UDR251" s="395"/>
      <c r="UDS251" s="374"/>
      <c r="UDT251" s="373"/>
      <c r="UDU251" s="373"/>
      <c r="UDV251" s="373"/>
      <c r="UDW251" s="320"/>
      <c r="UDX251" s="374"/>
      <c r="UDY251" s="374"/>
      <c r="UDZ251" s="374"/>
      <c r="UEA251" s="395"/>
      <c r="UEB251" s="395"/>
      <c r="UEC251" s="395"/>
      <c r="UED251" s="395"/>
      <c r="UEE251" s="395"/>
      <c r="UEF251" s="395"/>
      <c r="UEG251" s="395"/>
      <c r="UEH251" s="395"/>
      <c r="UEI251" s="374"/>
      <c r="UEJ251" s="373"/>
      <c r="UEK251" s="373"/>
      <c r="UEL251" s="373"/>
      <c r="UEM251" s="320"/>
      <c r="UEN251" s="374"/>
      <c r="UEO251" s="374"/>
      <c r="UEP251" s="374"/>
      <c r="UEQ251" s="395"/>
      <c r="UER251" s="395"/>
      <c r="UES251" s="395"/>
      <c r="UET251" s="395"/>
      <c r="UEU251" s="395"/>
      <c r="UEV251" s="395"/>
      <c r="UEW251" s="395"/>
      <c r="UEX251" s="395"/>
      <c r="UEY251" s="374"/>
      <c r="UEZ251" s="373"/>
      <c r="UFA251" s="373"/>
      <c r="UFB251" s="373"/>
      <c r="UFC251" s="320"/>
      <c r="UFD251" s="374"/>
      <c r="UFE251" s="374"/>
      <c r="UFF251" s="374"/>
      <c r="UFG251" s="395"/>
      <c r="UFH251" s="395"/>
      <c r="UFI251" s="395"/>
      <c r="UFJ251" s="395"/>
      <c r="UFK251" s="395"/>
      <c r="UFL251" s="395"/>
      <c r="UFM251" s="395"/>
      <c r="UFN251" s="395"/>
      <c r="UFO251" s="374"/>
      <c r="UFP251" s="373"/>
      <c r="UFQ251" s="373"/>
      <c r="UFR251" s="373"/>
      <c r="UFS251" s="320"/>
      <c r="UFT251" s="374"/>
      <c r="UFU251" s="374"/>
      <c r="UFV251" s="374"/>
      <c r="UFW251" s="395"/>
      <c r="UFX251" s="395"/>
      <c r="UFY251" s="395"/>
      <c r="UFZ251" s="395"/>
      <c r="UGA251" s="395"/>
      <c r="UGB251" s="395"/>
      <c r="UGC251" s="395"/>
      <c r="UGD251" s="395"/>
      <c r="UGE251" s="374"/>
      <c r="UGF251" s="373"/>
      <c r="UGG251" s="373"/>
      <c r="UGH251" s="373"/>
      <c r="UGI251" s="320"/>
      <c r="UGJ251" s="374"/>
      <c r="UGK251" s="374"/>
      <c r="UGL251" s="374"/>
      <c r="UGM251" s="395"/>
      <c r="UGN251" s="395"/>
      <c r="UGO251" s="395"/>
      <c r="UGP251" s="395"/>
      <c r="UGQ251" s="395"/>
      <c r="UGR251" s="395"/>
      <c r="UGS251" s="395"/>
      <c r="UGT251" s="395"/>
      <c r="UGU251" s="374"/>
      <c r="UGV251" s="373"/>
      <c r="UGW251" s="373"/>
      <c r="UGX251" s="373"/>
      <c r="UGY251" s="320"/>
      <c r="UGZ251" s="374"/>
      <c r="UHA251" s="374"/>
      <c r="UHB251" s="374"/>
      <c r="UHC251" s="395"/>
      <c r="UHD251" s="395"/>
      <c r="UHE251" s="395"/>
      <c r="UHF251" s="395"/>
      <c r="UHG251" s="395"/>
      <c r="UHH251" s="395"/>
      <c r="UHI251" s="395"/>
      <c r="UHJ251" s="395"/>
      <c r="UHK251" s="374"/>
      <c r="UHL251" s="373"/>
      <c r="UHM251" s="373"/>
      <c r="UHN251" s="373"/>
      <c r="UHO251" s="320"/>
      <c r="UHP251" s="374"/>
      <c r="UHQ251" s="374"/>
      <c r="UHR251" s="374"/>
      <c r="UHS251" s="395"/>
      <c r="UHT251" s="395"/>
      <c r="UHU251" s="395"/>
      <c r="UHV251" s="395"/>
      <c r="UHW251" s="395"/>
      <c r="UHX251" s="395"/>
      <c r="UHY251" s="395"/>
      <c r="UHZ251" s="395"/>
      <c r="UIA251" s="374"/>
      <c r="UIB251" s="373"/>
      <c r="UIC251" s="373"/>
      <c r="UID251" s="373"/>
      <c r="UIE251" s="320"/>
      <c r="UIF251" s="374"/>
      <c r="UIG251" s="374"/>
      <c r="UIH251" s="374"/>
      <c r="UII251" s="395"/>
      <c r="UIJ251" s="395"/>
      <c r="UIK251" s="395"/>
      <c r="UIL251" s="395"/>
      <c r="UIM251" s="395"/>
      <c r="UIN251" s="395"/>
      <c r="UIO251" s="395"/>
      <c r="UIP251" s="395"/>
      <c r="UIQ251" s="374"/>
      <c r="UIR251" s="373"/>
      <c r="UIS251" s="373"/>
      <c r="UIT251" s="373"/>
      <c r="UIU251" s="320"/>
      <c r="UIV251" s="374"/>
      <c r="UIW251" s="374"/>
      <c r="UIX251" s="374"/>
      <c r="UIY251" s="395"/>
      <c r="UIZ251" s="395"/>
      <c r="UJA251" s="395"/>
      <c r="UJB251" s="395"/>
      <c r="UJC251" s="395"/>
      <c r="UJD251" s="395"/>
      <c r="UJE251" s="395"/>
      <c r="UJF251" s="395"/>
      <c r="UJG251" s="374"/>
      <c r="UJH251" s="373"/>
      <c r="UJI251" s="373"/>
      <c r="UJJ251" s="373"/>
      <c r="UJK251" s="320"/>
      <c r="UJL251" s="374"/>
      <c r="UJM251" s="374"/>
      <c r="UJN251" s="374"/>
      <c r="UJO251" s="395"/>
      <c r="UJP251" s="395"/>
      <c r="UJQ251" s="395"/>
      <c r="UJR251" s="395"/>
      <c r="UJS251" s="395"/>
      <c r="UJT251" s="395"/>
      <c r="UJU251" s="395"/>
      <c r="UJV251" s="395"/>
      <c r="UJW251" s="374"/>
      <c r="UJX251" s="373"/>
      <c r="UJY251" s="373"/>
      <c r="UJZ251" s="373"/>
      <c r="UKA251" s="320"/>
      <c r="UKB251" s="374"/>
      <c r="UKC251" s="374"/>
      <c r="UKD251" s="374"/>
      <c r="UKE251" s="395"/>
      <c r="UKF251" s="395"/>
      <c r="UKG251" s="395"/>
      <c r="UKH251" s="395"/>
      <c r="UKI251" s="395"/>
      <c r="UKJ251" s="395"/>
      <c r="UKK251" s="395"/>
      <c r="UKL251" s="395"/>
      <c r="UKM251" s="374"/>
      <c r="UKN251" s="373"/>
      <c r="UKO251" s="373"/>
      <c r="UKP251" s="373"/>
      <c r="UKQ251" s="320"/>
      <c r="UKR251" s="374"/>
      <c r="UKS251" s="374"/>
      <c r="UKT251" s="374"/>
      <c r="UKU251" s="395"/>
      <c r="UKV251" s="395"/>
      <c r="UKW251" s="395"/>
      <c r="UKX251" s="395"/>
      <c r="UKY251" s="395"/>
      <c r="UKZ251" s="395"/>
      <c r="ULA251" s="395"/>
      <c r="ULB251" s="395"/>
      <c r="ULC251" s="374"/>
      <c r="ULD251" s="373"/>
      <c r="ULE251" s="373"/>
      <c r="ULF251" s="373"/>
      <c r="ULG251" s="320"/>
      <c r="ULH251" s="374"/>
      <c r="ULI251" s="374"/>
      <c r="ULJ251" s="374"/>
      <c r="ULK251" s="395"/>
      <c r="ULL251" s="395"/>
      <c r="ULM251" s="395"/>
      <c r="ULN251" s="395"/>
      <c r="ULO251" s="395"/>
      <c r="ULP251" s="395"/>
      <c r="ULQ251" s="395"/>
      <c r="ULR251" s="395"/>
      <c r="ULS251" s="374"/>
      <c r="ULT251" s="373"/>
      <c r="ULU251" s="373"/>
      <c r="ULV251" s="373"/>
      <c r="ULW251" s="320"/>
      <c r="ULX251" s="374"/>
      <c r="ULY251" s="374"/>
      <c r="ULZ251" s="374"/>
      <c r="UMA251" s="395"/>
      <c r="UMB251" s="395"/>
      <c r="UMC251" s="395"/>
      <c r="UMD251" s="395"/>
      <c r="UME251" s="395"/>
      <c r="UMF251" s="395"/>
      <c r="UMG251" s="395"/>
      <c r="UMH251" s="395"/>
      <c r="UMI251" s="374"/>
      <c r="UMJ251" s="373"/>
      <c r="UMK251" s="373"/>
      <c r="UML251" s="373"/>
      <c r="UMM251" s="320"/>
      <c r="UMN251" s="374"/>
      <c r="UMO251" s="374"/>
      <c r="UMP251" s="374"/>
      <c r="UMQ251" s="395"/>
      <c r="UMR251" s="395"/>
      <c r="UMS251" s="395"/>
      <c r="UMT251" s="395"/>
      <c r="UMU251" s="395"/>
      <c r="UMV251" s="395"/>
      <c r="UMW251" s="395"/>
      <c r="UMX251" s="395"/>
      <c r="UMY251" s="374"/>
      <c r="UMZ251" s="373"/>
      <c r="UNA251" s="373"/>
      <c r="UNB251" s="373"/>
      <c r="UNC251" s="320"/>
      <c r="UND251" s="374"/>
      <c r="UNE251" s="374"/>
      <c r="UNF251" s="374"/>
      <c r="UNG251" s="395"/>
      <c r="UNH251" s="395"/>
      <c r="UNI251" s="395"/>
      <c r="UNJ251" s="395"/>
      <c r="UNK251" s="395"/>
      <c r="UNL251" s="395"/>
      <c r="UNM251" s="395"/>
      <c r="UNN251" s="395"/>
      <c r="UNO251" s="374"/>
      <c r="UNP251" s="373"/>
      <c r="UNQ251" s="373"/>
      <c r="UNR251" s="373"/>
      <c r="UNS251" s="320"/>
      <c r="UNT251" s="374"/>
      <c r="UNU251" s="374"/>
      <c r="UNV251" s="374"/>
      <c r="UNW251" s="395"/>
      <c r="UNX251" s="395"/>
      <c r="UNY251" s="395"/>
      <c r="UNZ251" s="395"/>
      <c r="UOA251" s="395"/>
      <c r="UOB251" s="395"/>
      <c r="UOC251" s="395"/>
      <c r="UOD251" s="395"/>
      <c r="UOE251" s="374"/>
      <c r="UOF251" s="373"/>
      <c r="UOG251" s="373"/>
      <c r="UOH251" s="373"/>
      <c r="UOI251" s="320"/>
      <c r="UOJ251" s="374"/>
      <c r="UOK251" s="374"/>
      <c r="UOL251" s="374"/>
      <c r="UOM251" s="395"/>
      <c r="UON251" s="395"/>
      <c r="UOO251" s="395"/>
      <c r="UOP251" s="395"/>
      <c r="UOQ251" s="395"/>
      <c r="UOR251" s="395"/>
      <c r="UOS251" s="395"/>
      <c r="UOT251" s="395"/>
      <c r="UOU251" s="374"/>
      <c r="UOV251" s="373"/>
      <c r="UOW251" s="373"/>
      <c r="UOX251" s="373"/>
      <c r="UOY251" s="320"/>
      <c r="UOZ251" s="374"/>
      <c r="UPA251" s="374"/>
      <c r="UPB251" s="374"/>
      <c r="UPC251" s="395"/>
      <c r="UPD251" s="395"/>
      <c r="UPE251" s="395"/>
      <c r="UPF251" s="395"/>
      <c r="UPG251" s="395"/>
      <c r="UPH251" s="395"/>
      <c r="UPI251" s="395"/>
      <c r="UPJ251" s="395"/>
      <c r="UPK251" s="374"/>
      <c r="UPL251" s="373"/>
      <c r="UPM251" s="373"/>
      <c r="UPN251" s="373"/>
      <c r="UPO251" s="320"/>
      <c r="UPP251" s="374"/>
      <c r="UPQ251" s="374"/>
      <c r="UPR251" s="374"/>
      <c r="UPS251" s="395"/>
      <c r="UPT251" s="395"/>
      <c r="UPU251" s="395"/>
      <c r="UPV251" s="395"/>
      <c r="UPW251" s="395"/>
      <c r="UPX251" s="395"/>
      <c r="UPY251" s="395"/>
      <c r="UPZ251" s="395"/>
      <c r="UQA251" s="374"/>
      <c r="UQB251" s="373"/>
      <c r="UQC251" s="373"/>
      <c r="UQD251" s="373"/>
      <c r="UQE251" s="320"/>
      <c r="UQF251" s="374"/>
      <c r="UQG251" s="374"/>
      <c r="UQH251" s="374"/>
      <c r="UQI251" s="395"/>
      <c r="UQJ251" s="395"/>
      <c r="UQK251" s="395"/>
      <c r="UQL251" s="395"/>
      <c r="UQM251" s="395"/>
      <c r="UQN251" s="395"/>
      <c r="UQO251" s="395"/>
      <c r="UQP251" s="395"/>
      <c r="UQQ251" s="374"/>
      <c r="UQR251" s="373"/>
      <c r="UQS251" s="373"/>
      <c r="UQT251" s="373"/>
      <c r="UQU251" s="320"/>
      <c r="UQV251" s="374"/>
      <c r="UQW251" s="374"/>
      <c r="UQX251" s="374"/>
      <c r="UQY251" s="395"/>
      <c r="UQZ251" s="395"/>
      <c r="URA251" s="395"/>
      <c r="URB251" s="395"/>
      <c r="URC251" s="395"/>
      <c r="URD251" s="395"/>
      <c r="URE251" s="395"/>
      <c r="URF251" s="395"/>
      <c r="URG251" s="374"/>
      <c r="URH251" s="373"/>
      <c r="URI251" s="373"/>
      <c r="URJ251" s="373"/>
      <c r="URK251" s="320"/>
      <c r="URL251" s="374"/>
      <c r="URM251" s="374"/>
      <c r="URN251" s="374"/>
      <c r="URO251" s="395"/>
      <c r="URP251" s="395"/>
      <c r="URQ251" s="395"/>
      <c r="URR251" s="395"/>
      <c r="URS251" s="395"/>
      <c r="URT251" s="395"/>
      <c r="URU251" s="395"/>
      <c r="URV251" s="395"/>
      <c r="URW251" s="374"/>
      <c r="URX251" s="373"/>
      <c r="URY251" s="373"/>
      <c r="URZ251" s="373"/>
      <c r="USA251" s="320"/>
      <c r="USB251" s="374"/>
      <c r="USC251" s="374"/>
      <c r="USD251" s="374"/>
      <c r="USE251" s="395"/>
      <c r="USF251" s="395"/>
      <c r="USG251" s="395"/>
      <c r="USH251" s="395"/>
      <c r="USI251" s="395"/>
      <c r="USJ251" s="395"/>
      <c r="USK251" s="395"/>
      <c r="USL251" s="395"/>
      <c r="USM251" s="374"/>
      <c r="USN251" s="373"/>
      <c r="USO251" s="373"/>
      <c r="USP251" s="373"/>
      <c r="USQ251" s="320"/>
      <c r="USR251" s="374"/>
      <c r="USS251" s="374"/>
      <c r="UST251" s="374"/>
      <c r="USU251" s="395"/>
      <c r="USV251" s="395"/>
      <c r="USW251" s="395"/>
      <c r="USX251" s="395"/>
      <c r="USY251" s="395"/>
      <c r="USZ251" s="395"/>
      <c r="UTA251" s="395"/>
      <c r="UTB251" s="395"/>
      <c r="UTC251" s="374"/>
      <c r="UTD251" s="373"/>
      <c r="UTE251" s="373"/>
      <c r="UTF251" s="373"/>
      <c r="UTG251" s="320"/>
      <c r="UTH251" s="374"/>
      <c r="UTI251" s="374"/>
      <c r="UTJ251" s="374"/>
      <c r="UTK251" s="395"/>
      <c r="UTL251" s="395"/>
      <c r="UTM251" s="395"/>
      <c r="UTN251" s="395"/>
      <c r="UTO251" s="395"/>
      <c r="UTP251" s="395"/>
      <c r="UTQ251" s="395"/>
      <c r="UTR251" s="395"/>
      <c r="UTS251" s="374"/>
      <c r="UTT251" s="373"/>
      <c r="UTU251" s="373"/>
      <c r="UTV251" s="373"/>
      <c r="UTW251" s="320"/>
      <c r="UTX251" s="374"/>
      <c r="UTY251" s="374"/>
      <c r="UTZ251" s="374"/>
      <c r="UUA251" s="395"/>
      <c r="UUB251" s="395"/>
      <c r="UUC251" s="395"/>
      <c r="UUD251" s="395"/>
      <c r="UUE251" s="395"/>
      <c r="UUF251" s="395"/>
      <c r="UUG251" s="395"/>
      <c r="UUH251" s="395"/>
      <c r="UUI251" s="374"/>
      <c r="UUJ251" s="373"/>
      <c r="UUK251" s="373"/>
      <c r="UUL251" s="373"/>
      <c r="UUM251" s="320"/>
      <c r="UUN251" s="374"/>
      <c r="UUO251" s="374"/>
      <c r="UUP251" s="374"/>
      <c r="UUQ251" s="395"/>
      <c r="UUR251" s="395"/>
      <c r="UUS251" s="395"/>
      <c r="UUT251" s="395"/>
      <c r="UUU251" s="395"/>
      <c r="UUV251" s="395"/>
      <c r="UUW251" s="395"/>
      <c r="UUX251" s="395"/>
      <c r="UUY251" s="374"/>
      <c r="UUZ251" s="373"/>
      <c r="UVA251" s="373"/>
      <c r="UVB251" s="373"/>
      <c r="UVC251" s="320"/>
      <c r="UVD251" s="374"/>
      <c r="UVE251" s="374"/>
      <c r="UVF251" s="374"/>
      <c r="UVG251" s="395"/>
      <c r="UVH251" s="395"/>
      <c r="UVI251" s="395"/>
      <c r="UVJ251" s="395"/>
      <c r="UVK251" s="395"/>
      <c r="UVL251" s="395"/>
      <c r="UVM251" s="395"/>
      <c r="UVN251" s="395"/>
      <c r="UVO251" s="374"/>
      <c r="UVP251" s="373"/>
      <c r="UVQ251" s="373"/>
      <c r="UVR251" s="373"/>
      <c r="UVS251" s="320"/>
      <c r="UVT251" s="374"/>
      <c r="UVU251" s="374"/>
      <c r="UVV251" s="374"/>
      <c r="UVW251" s="395"/>
      <c r="UVX251" s="395"/>
      <c r="UVY251" s="395"/>
      <c r="UVZ251" s="395"/>
      <c r="UWA251" s="395"/>
      <c r="UWB251" s="395"/>
      <c r="UWC251" s="395"/>
      <c r="UWD251" s="395"/>
      <c r="UWE251" s="374"/>
      <c r="UWF251" s="373"/>
      <c r="UWG251" s="373"/>
      <c r="UWH251" s="373"/>
      <c r="UWI251" s="320"/>
      <c r="UWJ251" s="374"/>
      <c r="UWK251" s="374"/>
      <c r="UWL251" s="374"/>
      <c r="UWM251" s="395"/>
      <c r="UWN251" s="395"/>
      <c r="UWO251" s="395"/>
      <c r="UWP251" s="395"/>
      <c r="UWQ251" s="395"/>
      <c r="UWR251" s="395"/>
      <c r="UWS251" s="395"/>
      <c r="UWT251" s="395"/>
      <c r="UWU251" s="374"/>
      <c r="UWV251" s="373"/>
      <c r="UWW251" s="373"/>
      <c r="UWX251" s="373"/>
      <c r="UWY251" s="320"/>
      <c r="UWZ251" s="374"/>
      <c r="UXA251" s="374"/>
      <c r="UXB251" s="374"/>
      <c r="UXC251" s="395"/>
      <c r="UXD251" s="395"/>
      <c r="UXE251" s="395"/>
      <c r="UXF251" s="395"/>
      <c r="UXG251" s="395"/>
      <c r="UXH251" s="395"/>
      <c r="UXI251" s="395"/>
      <c r="UXJ251" s="395"/>
      <c r="UXK251" s="374"/>
      <c r="UXL251" s="373"/>
      <c r="UXM251" s="373"/>
      <c r="UXN251" s="373"/>
      <c r="UXO251" s="320"/>
      <c r="UXP251" s="374"/>
      <c r="UXQ251" s="374"/>
      <c r="UXR251" s="374"/>
      <c r="UXS251" s="395"/>
      <c r="UXT251" s="395"/>
      <c r="UXU251" s="395"/>
      <c r="UXV251" s="395"/>
      <c r="UXW251" s="395"/>
      <c r="UXX251" s="395"/>
      <c r="UXY251" s="395"/>
      <c r="UXZ251" s="395"/>
      <c r="UYA251" s="374"/>
      <c r="UYB251" s="373"/>
      <c r="UYC251" s="373"/>
      <c r="UYD251" s="373"/>
      <c r="UYE251" s="320"/>
      <c r="UYF251" s="374"/>
      <c r="UYG251" s="374"/>
      <c r="UYH251" s="374"/>
      <c r="UYI251" s="395"/>
      <c r="UYJ251" s="395"/>
      <c r="UYK251" s="395"/>
      <c r="UYL251" s="395"/>
      <c r="UYM251" s="395"/>
      <c r="UYN251" s="395"/>
      <c r="UYO251" s="395"/>
      <c r="UYP251" s="395"/>
      <c r="UYQ251" s="374"/>
      <c r="UYR251" s="373"/>
      <c r="UYS251" s="373"/>
      <c r="UYT251" s="373"/>
      <c r="UYU251" s="320"/>
      <c r="UYV251" s="374"/>
      <c r="UYW251" s="374"/>
      <c r="UYX251" s="374"/>
      <c r="UYY251" s="395"/>
      <c r="UYZ251" s="395"/>
      <c r="UZA251" s="395"/>
      <c r="UZB251" s="395"/>
      <c r="UZC251" s="395"/>
      <c r="UZD251" s="395"/>
      <c r="UZE251" s="395"/>
      <c r="UZF251" s="395"/>
      <c r="UZG251" s="374"/>
      <c r="UZH251" s="373"/>
      <c r="UZI251" s="373"/>
      <c r="UZJ251" s="373"/>
      <c r="UZK251" s="320"/>
      <c r="UZL251" s="374"/>
      <c r="UZM251" s="374"/>
      <c r="UZN251" s="374"/>
      <c r="UZO251" s="395"/>
      <c r="UZP251" s="395"/>
      <c r="UZQ251" s="395"/>
      <c r="UZR251" s="395"/>
      <c r="UZS251" s="395"/>
      <c r="UZT251" s="395"/>
      <c r="UZU251" s="395"/>
      <c r="UZV251" s="395"/>
      <c r="UZW251" s="374"/>
      <c r="UZX251" s="373"/>
      <c r="UZY251" s="373"/>
      <c r="UZZ251" s="373"/>
      <c r="VAA251" s="320"/>
      <c r="VAB251" s="374"/>
      <c r="VAC251" s="374"/>
      <c r="VAD251" s="374"/>
      <c r="VAE251" s="395"/>
      <c r="VAF251" s="395"/>
      <c r="VAG251" s="395"/>
      <c r="VAH251" s="395"/>
      <c r="VAI251" s="395"/>
      <c r="VAJ251" s="395"/>
      <c r="VAK251" s="395"/>
      <c r="VAL251" s="395"/>
      <c r="VAM251" s="374"/>
      <c r="VAN251" s="373"/>
      <c r="VAO251" s="373"/>
      <c r="VAP251" s="373"/>
      <c r="VAQ251" s="320"/>
      <c r="VAR251" s="374"/>
      <c r="VAS251" s="374"/>
      <c r="VAT251" s="374"/>
      <c r="VAU251" s="395"/>
      <c r="VAV251" s="395"/>
      <c r="VAW251" s="395"/>
      <c r="VAX251" s="395"/>
      <c r="VAY251" s="395"/>
      <c r="VAZ251" s="395"/>
      <c r="VBA251" s="395"/>
      <c r="VBB251" s="395"/>
      <c r="VBC251" s="374"/>
      <c r="VBD251" s="373"/>
      <c r="VBE251" s="373"/>
      <c r="VBF251" s="373"/>
      <c r="VBG251" s="320"/>
      <c r="VBH251" s="374"/>
      <c r="VBI251" s="374"/>
      <c r="VBJ251" s="374"/>
      <c r="VBK251" s="395"/>
      <c r="VBL251" s="395"/>
      <c r="VBM251" s="395"/>
      <c r="VBN251" s="395"/>
      <c r="VBO251" s="395"/>
      <c r="VBP251" s="395"/>
      <c r="VBQ251" s="395"/>
      <c r="VBR251" s="395"/>
      <c r="VBS251" s="374"/>
      <c r="VBT251" s="373"/>
      <c r="VBU251" s="373"/>
      <c r="VBV251" s="373"/>
      <c r="VBW251" s="320"/>
      <c r="VBX251" s="374"/>
      <c r="VBY251" s="374"/>
      <c r="VBZ251" s="374"/>
      <c r="VCA251" s="395"/>
      <c r="VCB251" s="395"/>
      <c r="VCC251" s="395"/>
      <c r="VCD251" s="395"/>
      <c r="VCE251" s="395"/>
      <c r="VCF251" s="395"/>
      <c r="VCG251" s="395"/>
      <c r="VCH251" s="395"/>
      <c r="VCI251" s="374"/>
      <c r="VCJ251" s="373"/>
      <c r="VCK251" s="373"/>
      <c r="VCL251" s="373"/>
      <c r="VCM251" s="320"/>
      <c r="VCN251" s="374"/>
      <c r="VCO251" s="374"/>
      <c r="VCP251" s="374"/>
      <c r="VCQ251" s="395"/>
      <c r="VCR251" s="395"/>
      <c r="VCS251" s="395"/>
      <c r="VCT251" s="395"/>
      <c r="VCU251" s="395"/>
      <c r="VCV251" s="395"/>
      <c r="VCW251" s="395"/>
      <c r="VCX251" s="395"/>
      <c r="VCY251" s="374"/>
      <c r="VCZ251" s="373"/>
      <c r="VDA251" s="373"/>
      <c r="VDB251" s="373"/>
      <c r="VDC251" s="320"/>
      <c r="VDD251" s="374"/>
      <c r="VDE251" s="374"/>
      <c r="VDF251" s="374"/>
      <c r="VDG251" s="395"/>
      <c r="VDH251" s="395"/>
      <c r="VDI251" s="395"/>
      <c r="VDJ251" s="395"/>
      <c r="VDK251" s="395"/>
      <c r="VDL251" s="395"/>
      <c r="VDM251" s="395"/>
      <c r="VDN251" s="395"/>
      <c r="VDO251" s="374"/>
      <c r="VDP251" s="373"/>
      <c r="VDQ251" s="373"/>
      <c r="VDR251" s="373"/>
      <c r="VDS251" s="320"/>
      <c r="VDT251" s="374"/>
      <c r="VDU251" s="374"/>
      <c r="VDV251" s="374"/>
      <c r="VDW251" s="395"/>
      <c r="VDX251" s="395"/>
      <c r="VDY251" s="395"/>
      <c r="VDZ251" s="395"/>
      <c r="VEA251" s="395"/>
      <c r="VEB251" s="395"/>
      <c r="VEC251" s="395"/>
      <c r="VED251" s="395"/>
      <c r="VEE251" s="374"/>
      <c r="VEF251" s="373"/>
      <c r="VEG251" s="373"/>
      <c r="VEH251" s="373"/>
      <c r="VEI251" s="320"/>
      <c r="VEJ251" s="374"/>
      <c r="VEK251" s="374"/>
      <c r="VEL251" s="374"/>
      <c r="VEM251" s="395"/>
      <c r="VEN251" s="395"/>
      <c r="VEO251" s="395"/>
      <c r="VEP251" s="395"/>
      <c r="VEQ251" s="395"/>
      <c r="VER251" s="395"/>
      <c r="VES251" s="395"/>
      <c r="VET251" s="395"/>
      <c r="VEU251" s="374"/>
      <c r="VEV251" s="373"/>
      <c r="VEW251" s="373"/>
      <c r="VEX251" s="373"/>
      <c r="VEY251" s="320"/>
      <c r="VEZ251" s="374"/>
      <c r="VFA251" s="374"/>
      <c r="VFB251" s="374"/>
      <c r="VFC251" s="395"/>
      <c r="VFD251" s="395"/>
      <c r="VFE251" s="395"/>
      <c r="VFF251" s="395"/>
      <c r="VFG251" s="395"/>
      <c r="VFH251" s="395"/>
      <c r="VFI251" s="395"/>
      <c r="VFJ251" s="395"/>
      <c r="VFK251" s="374"/>
      <c r="VFL251" s="373"/>
      <c r="VFM251" s="373"/>
      <c r="VFN251" s="373"/>
      <c r="VFO251" s="320"/>
      <c r="VFP251" s="374"/>
      <c r="VFQ251" s="374"/>
      <c r="VFR251" s="374"/>
      <c r="VFS251" s="395"/>
      <c r="VFT251" s="395"/>
      <c r="VFU251" s="395"/>
      <c r="VFV251" s="395"/>
      <c r="VFW251" s="395"/>
      <c r="VFX251" s="395"/>
      <c r="VFY251" s="395"/>
      <c r="VFZ251" s="395"/>
      <c r="VGA251" s="374"/>
      <c r="VGB251" s="373"/>
      <c r="VGC251" s="373"/>
      <c r="VGD251" s="373"/>
      <c r="VGE251" s="320"/>
      <c r="VGF251" s="374"/>
      <c r="VGG251" s="374"/>
      <c r="VGH251" s="374"/>
      <c r="VGI251" s="395"/>
      <c r="VGJ251" s="395"/>
      <c r="VGK251" s="395"/>
      <c r="VGL251" s="395"/>
      <c r="VGM251" s="395"/>
      <c r="VGN251" s="395"/>
      <c r="VGO251" s="395"/>
      <c r="VGP251" s="395"/>
      <c r="VGQ251" s="374"/>
      <c r="VGR251" s="373"/>
      <c r="VGS251" s="373"/>
      <c r="VGT251" s="373"/>
      <c r="VGU251" s="320"/>
      <c r="VGV251" s="374"/>
      <c r="VGW251" s="374"/>
      <c r="VGX251" s="374"/>
      <c r="VGY251" s="395"/>
      <c r="VGZ251" s="395"/>
      <c r="VHA251" s="395"/>
      <c r="VHB251" s="395"/>
      <c r="VHC251" s="395"/>
      <c r="VHD251" s="395"/>
      <c r="VHE251" s="395"/>
      <c r="VHF251" s="395"/>
      <c r="VHG251" s="374"/>
      <c r="VHH251" s="373"/>
      <c r="VHI251" s="373"/>
      <c r="VHJ251" s="373"/>
      <c r="VHK251" s="320"/>
      <c r="VHL251" s="374"/>
      <c r="VHM251" s="374"/>
      <c r="VHN251" s="374"/>
      <c r="VHO251" s="395"/>
      <c r="VHP251" s="395"/>
      <c r="VHQ251" s="395"/>
      <c r="VHR251" s="395"/>
      <c r="VHS251" s="395"/>
      <c r="VHT251" s="395"/>
      <c r="VHU251" s="395"/>
      <c r="VHV251" s="395"/>
      <c r="VHW251" s="374"/>
      <c r="VHX251" s="373"/>
      <c r="VHY251" s="373"/>
      <c r="VHZ251" s="373"/>
      <c r="VIA251" s="320"/>
      <c r="VIB251" s="374"/>
      <c r="VIC251" s="374"/>
      <c r="VID251" s="374"/>
      <c r="VIE251" s="395"/>
      <c r="VIF251" s="395"/>
      <c r="VIG251" s="395"/>
      <c r="VIH251" s="395"/>
      <c r="VII251" s="395"/>
      <c r="VIJ251" s="395"/>
      <c r="VIK251" s="395"/>
      <c r="VIL251" s="395"/>
      <c r="VIM251" s="374"/>
      <c r="VIN251" s="373"/>
      <c r="VIO251" s="373"/>
      <c r="VIP251" s="373"/>
      <c r="VIQ251" s="320"/>
      <c r="VIR251" s="374"/>
      <c r="VIS251" s="374"/>
      <c r="VIT251" s="374"/>
      <c r="VIU251" s="395"/>
      <c r="VIV251" s="395"/>
      <c r="VIW251" s="395"/>
      <c r="VIX251" s="395"/>
      <c r="VIY251" s="395"/>
      <c r="VIZ251" s="395"/>
      <c r="VJA251" s="395"/>
      <c r="VJB251" s="395"/>
      <c r="VJC251" s="374"/>
      <c r="VJD251" s="373"/>
      <c r="VJE251" s="373"/>
      <c r="VJF251" s="373"/>
      <c r="VJG251" s="320"/>
      <c r="VJH251" s="374"/>
      <c r="VJI251" s="374"/>
      <c r="VJJ251" s="374"/>
      <c r="VJK251" s="395"/>
      <c r="VJL251" s="395"/>
      <c r="VJM251" s="395"/>
      <c r="VJN251" s="395"/>
      <c r="VJO251" s="395"/>
      <c r="VJP251" s="395"/>
      <c r="VJQ251" s="395"/>
      <c r="VJR251" s="395"/>
      <c r="VJS251" s="374"/>
      <c r="VJT251" s="373"/>
      <c r="VJU251" s="373"/>
      <c r="VJV251" s="373"/>
      <c r="VJW251" s="320"/>
      <c r="VJX251" s="374"/>
      <c r="VJY251" s="374"/>
      <c r="VJZ251" s="374"/>
      <c r="VKA251" s="395"/>
      <c r="VKB251" s="395"/>
      <c r="VKC251" s="395"/>
      <c r="VKD251" s="395"/>
      <c r="VKE251" s="395"/>
      <c r="VKF251" s="395"/>
      <c r="VKG251" s="395"/>
      <c r="VKH251" s="395"/>
      <c r="VKI251" s="374"/>
      <c r="VKJ251" s="373"/>
      <c r="VKK251" s="373"/>
      <c r="VKL251" s="373"/>
      <c r="VKM251" s="320"/>
      <c r="VKN251" s="374"/>
      <c r="VKO251" s="374"/>
      <c r="VKP251" s="374"/>
      <c r="VKQ251" s="395"/>
      <c r="VKR251" s="395"/>
      <c r="VKS251" s="395"/>
      <c r="VKT251" s="395"/>
      <c r="VKU251" s="395"/>
      <c r="VKV251" s="395"/>
      <c r="VKW251" s="395"/>
      <c r="VKX251" s="395"/>
      <c r="VKY251" s="374"/>
      <c r="VKZ251" s="373"/>
      <c r="VLA251" s="373"/>
      <c r="VLB251" s="373"/>
      <c r="VLC251" s="320"/>
      <c r="VLD251" s="374"/>
      <c r="VLE251" s="374"/>
      <c r="VLF251" s="374"/>
      <c r="VLG251" s="395"/>
      <c r="VLH251" s="395"/>
      <c r="VLI251" s="395"/>
      <c r="VLJ251" s="395"/>
      <c r="VLK251" s="395"/>
      <c r="VLL251" s="395"/>
      <c r="VLM251" s="395"/>
      <c r="VLN251" s="395"/>
      <c r="VLO251" s="374"/>
      <c r="VLP251" s="373"/>
      <c r="VLQ251" s="373"/>
      <c r="VLR251" s="373"/>
      <c r="VLS251" s="320"/>
      <c r="VLT251" s="374"/>
      <c r="VLU251" s="374"/>
      <c r="VLV251" s="374"/>
      <c r="VLW251" s="395"/>
      <c r="VLX251" s="395"/>
      <c r="VLY251" s="395"/>
      <c r="VLZ251" s="395"/>
      <c r="VMA251" s="395"/>
      <c r="VMB251" s="395"/>
      <c r="VMC251" s="395"/>
      <c r="VMD251" s="395"/>
      <c r="VME251" s="374"/>
      <c r="VMF251" s="373"/>
      <c r="VMG251" s="373"/>
      <c r="VMH251" s="373"/>
      <c r="VMI251" s="320"/>
      <c r="VMJ251" s="374"/>
      <c r="VMK251" s="374"/>
      <c r="VML251" s="374"/>
      <c r="VMM251" s="395"/>
      <c r="VMN251" s="395"/>
      <c r="VMO251" s="395"/>
      <c r="VMP251" s="395"/>
      <c r="VMQ251" s="395"/>
      <c r="VMR251" s="395"/>
      <c r="VMS251" s="395"/>
      <c r="VMT251" s="395"/>
      <c r="VMU251" s="374"/>
      <c r="VMV251" s="373"/>
      <c r="VMW251" s="373"/>
      <c r="VMX251" s="373"/>
      <c r="VMY251" s="320"/>
      <c r="VMZ251" s="374"/>
      <c r="VNA251" s="374"/>
      <c r="VNB251" s="374"/>
      <c r="VNC251" s="395"/>
      <c r="VND251" s="395"/>
      <c r="VNE251" s="395"/>
      <c r="VNF251" s="395"/>
      <c r="VNG251" s="395"/>
      <c r="VNH251" s="395"/>
      <c r="VNI251" s="395"/>
      <c r="VNJ251" s="395"/>
      <c r="VNK251" s="374"/>
      <c r="VNL251" s="373"/>
      <c r="VNM251" s="373"/>
      <c r="VNN251" s="373"/>
      <c r="VNO251" s="320"/>
      <c r="VNP251" s="374"/>
      <c r="VNQ251" s="374"/>
      <c r="VNR251" s="374"/>
      <c r="VNS251" s="395"/>
      <c r="VNT251" s="395"/>
      <c r="VNU251" s="395"/>
      <c r="VNV251" s="395"/>
      <c r="VNW251" s="395"/>
      <c r="VNX251" s="395"/>
      <c r="VNY251" s="395"/>
      <c r="VNZ251" s="395"/>
      <c r="VOA251" s="374"/>
      <c r="VOB251" s="373"/>
      <c r="VOC251" s="373"/>
      <c r="VOD251" s="373"/>
      <c r="VOE251" s="320"/>
      <c r="VOF251" s="374"/>
      <c r="VOG251" s="374"/>
      <c r="VOH251" s="374"/>
      <c r="VOI251" s="395"/>
      <c r="VOJ251" s="395"/>
      <c r="VOK251" s="395"/>
      <c r="VOL251" s="395"/>
      <c r="VOM251" s="395"/>
      <c r="VON251" s="395"/>
      <c r="VOO251" s="395"/>
      <c r="VOP251" s="395"/>
      <c r="VOQ251" s="374"/>
      <c r="VOR251" s="373"/>
      <c r="VOS251" s="373"/>
      <c r="VOT251" s="373"/>
      <c r="VOU251" s="320"/>
      <c r="VOV251" s="374"/>
      <c r="VOW251" s="374"/>
      <c r="VOX251" s="374"/>
      <c r="VOY251" s="395"/>
      <c r="VOZ251" s="395"/>
      <c r="VPA251" s="395"/>
      <c r="VPB251" s="395"/>
      <c r="VPC251" s="395"/>
      <c r="VPD251" s="395"/>
      <c r="VPE251" s="395"/>
      <c r="VPF251" s="395"/>
      <c r="VPG251" s="374"/>
      <c r="VPH251" s="373"/>
      <c r="VPI251" s="373"/>
      <c r="VPJ251" s="373"/>
      <c r="VPK251" s="320"/>
      <c r="VPL251" s="374"/>
      <c r="VPM251" s="374"/>
      <c r="VPN251" s="374"/>
      <c r="VPO251" s="395"/>
      <c r="VPP251" s="395"/>
      <c r="VPQ251" s="395"/>
      <c r="VPR251" s="395"/>
      <c r="VPS251" s="395"/>
      <c r="VPT251" s="395"/>
      <c r="VPU251" s="395"/>
      <c r="VPV251" s="395"/>
      <c r="VPW251" s="374"/>
      <c r="VPX251" s="373"/>
      <c r="VPY251" s="373"/>
      <c r="VPZ251" s="373"/>
      <c r="VQA251" s="320"/>
      <c r="VQB251" s="374"/>
      <c r="VQC251" s="374"/>
      <c r="VQD251" s="374"/>
      <c r="VQE251" s="395"/>
      <c r="VQF251" s="395"/>
      <c r="VQG251" s="395"/>
      <c r="VQH251" s="395"/>
      <c r="VQI251" s="395"/>
      <c r="VQJ251" s="395"/>
      <c r="VQK251" s="395"/>
      <c r="VQL251" s="395"/>
      <c r="VQM251" s="374"/>
      <c r="VQN251" s="373"/>
      <c r="VQO251" s="373"/>
      <c r="VQP251" s="373"/>
      <c r="VQQ251" s="320"/>
      <c r="VQR251" s="374"/>
      <c r="VQS251" s="374"/>
      <c r="VQT251" s="374"/>
      <c r="VQU251" s="395"/>
      <c r="VQV251" s="395"/>
      <c r="VQW251" s="395"/>
      <c r="VQX251" s="395"/>
      <c r="VQY251" s="395"/>
      <c r="VQZ251" s="395"/>
      <c r="VRA251" s="395"/>
      <c r="VRB251" s="395"/>
      <c r="VRC251" s="374"/>
      <c r="VRD251" s="373"/>
      <c r="VRE251" s="373"/>
      <c r="VRF251" s="373"/>
      <c r="VRG251" s="320"/>
      <c r="VRH251" s="374"/>
      <c r="VRI251" s="374"/>
      <c r="VRJ251" s="374"/>
      <c r="VRK251" s="395"/>
      <c r="VRL251" s="395"/>
      <c r="VRM251" s="395"/>
      <c r="VRN251" s="395"/>
      <c r="VRO251" s="395"/>
      <c r="VRP251" s="395"/>
      <c r="VRQ251" s="395"/>
      <c r="VRR251" s="395"/>
      <c r="VRS251" s="374"/>
      <c r="VRT251" s="373"/>
      <c r="VRU251" s="373"/>
      <c r="VRV251" s="373"/>
      <c r="VRW251" s="320"/>
      <c r="VRX251" s="374"/>
      <c r="VRY251" s="374"/>
      <c r="VRZ251" s="374"/>
      <c r="VSA251" s="395"/>
      <c r="VSB251" s="395"/>
      <c r="VSC251" s="395"/>
      <c r="VSD251" s="395"/>
      <c r="VSE251" s="395"/>
      <c r="VSF251" s="395"/>
      <c r="VSG251" s="395"/>
      <c r="VSH251" s="395"/>
      <c r="VSI251" s="374"/>
      <c r="VSJ251" s="373"/>
      <c r="VSK251" s="373"/>
      <c r="VSL251" s="373"/>
      <c r="VSM251" s="320"/>
      <c r="VSN251" s="374"/>
      <c r="VSO251" s="374"/>
      <c r="VSP251" s="374"/>
      <c r="VSQ251" s="395"/>
      <c r="VSR251" s="395"/>
      <c r="VSS251" s="395"/>
      <c r="VST251" s="395"/>
      <c r="VSU251" s="395"/>
      <c r="VSV251" s="395"/>
      <c r="VSW251" s="395"/>
      <c r="VSX251" s="395"/>
      <c r="VSY251" s="374"/>
      <c r="VSZ251" s="373"/>
      <c r="VTA251" s="373"/>
      <c r="VTB251" s="373"/>
      <c r="VTC251" s="320"/>
      <c r="VTD251" s="374"/>
      <c r="VTE251" s="374"/>
      <c r="VTF251" s="374"/>
      <c r="VTG251" s="395"/>
      <c r="VTH251" s="395"/>
      <c r="VTI251" s="395"/>
      <c r="VTJ251" s="395"/>
      <c r="VTK251" s="395"/>
      <c r="VTL251" s="395"/>
      <c r="VTM251" s="395"/>
      <c r="VTN251" s="395"/>
      <c r="VTO251" s="374"/>
      <c r="VTP251" s="373"/>
      <c r="VTQ251" s="373"/>
      <c r="VTR251" s="373"/>
      <c r="VTS251" s="320"/>
      <c r="VTT251" s="374"/>
      <c r="VTU251" s="374"/>
      <c r="VTV251" s="374"/>
      <c r="VTW251" s="395"/>
      <c r="VTX251" s="395"/>
      <c r="VTY251" s="395"/>
      <c r="VTZ251" s="395"/>
      <c r="VUA251" s="395"/>
      <c r="VUB251" s="395"/>
      <c r="VUC251" s="395"/>
      <c r="VUD251" s="395"/>
      <c r="VUE251" s="374"/>
      <c r="VUF251" s="373"/>
      <c r="VUG251" s="373"/>
      <c r="VUH251" s="373"/>
      <c r="VUI251" s="320"/>
      <c r="VUJ251" s="374"/>
      <c r="VUK251" s="374"/>
      <c r="VUL251" s="374"/>
      <c r="VUM251" s="395"/>
      <c r="VUN251" s="395"/>
      <c r="VUO251" s="395"/>
      <c r="VUP251" s="395"/>
      <c r="VUQ251" s="395"/>
      <c r="VUR251" s="395"/>
      <c r="VUS251" s="395"/>
      <c r="VUT251" s="395"/>
      <c r="VUU251" s="374"/>
      <c r="VUV251" s="373"/>
      <c r="VUW251" s="373"/>
      <c r="VUX251" s="373"/>
      <c r="VUY251" s="320"/>
      <c r="VUZ251" s="374"/>
      <c r="VVA251" s="374"/>
      <c r="VVB251" s="374"/>
      <c r="VVC251" s="395"/>
      <c r="VVD251" s="395"/>
      <c r="VVE251" s="395"/>
      <c r="VVF251" s="395"/>
      <c r="VVG251" s="395"/>
      <c r="VVH251" s="395"/>
      <c r="VVI251" s="395"/>
      <c r="VVJ251" s="395"/>
      <c r="VVK251" s="374"/>
      <c r="VVL251" s="373"/>
      <c r="VVM251" s="373"/>
      <c r="VVN251" s="373"/>
      <c r="VVO251" s="320"/>
      <c r="VVP251" s="374"/>
      <c r="VVQ251" s="374"/>
      <c r="VVR251" s="374"/>
      <c r="VVS251" s="395"/>
      <c r="VVT251" s="395"/>
      <c r="VVU251" s="395"/>
      <c r="VVV251" s="395"/>
      <c r="VVW251" s="395"/>
      <c r="VVX251" s="395"/>
      <c r="VVY251" s="395"/>
      <c r="VVZ251" s="395"/>
      <c r="VWA251" s="374"/>
      <c r="VWB251" s="373"/>
      <c r="VWC251" s="373"/>
      <c r="VWD251" s="373"/>
      <c r="VWE251" s="320"/>
      <c r="VWF251" s="374"/>
      <c r="VWG251" s="374"/>
      <c r="VWH251" s="374"/>
      <c r="VWI251" s="395"/>
      <c r="VWJ251" s="395"/>
      <c r="VWK251" s="395"/>
      <c r="VWL251" s="395"/>
      <c r="VWM251" s="395"/>
      <c r="VWN251" s="395"/>
      <c r="VWO251" s="395"/>
      <c r="VWP251" s="395"/>
      <c r="VWQ251" s="374"/>
      <c r="VWR251" s="373"/>
      <c r="VWS251" s="373"/>
      <c r="VWT251" s="373"/>
      <c r="VWU251" s="320"/>
      <c r="VWV251" s="374"/>
      <c r="VWW251" s="374"/>
      <c r="VWX251" s="374"/>
      <c r="VWY251" s="395"/>
      <c r="VWZ251" s="395"/>
      <c r="VXA251" s="395"/>
      <c r="VXB251" s="395"/>
      <c r="VXC251" s="395"/>
      <c r="VXD251" s="395"/>
      <c r="VXE251" s="395"/>
      <c r="VXF251" s="395"/>
      <c r="VXG251" s="374"/>
      <c r="VXH251" s="373"/>
      <c r="VXI251" s="373"/>
      <c r="VXJ251" s="373"/>
      <c r="VXK251" s="320"/>
      <c r="VXL251" s="374"/>
      <c r="VXM251" s="374"/>
      <c r="VXN251" s="374"/>
      <c r="VXO251" s="395"/>
      <c r="VXP251" s="395"/>
      <c r="VXQ251" s="395"/>
      <c r="VXR251" s="395"/>
      <c r="VXS251" s="395"/>
      <c r="VXT251" s="395"/>
      <c r="VXU251" s="395"/>
      <c r="VXV251" s="395"/>
      <c r="VXW251" s="374"/>
      <c r="VXX251" s="373"/>
      <c r="VXY251" s="373"/>
      <c r="VXZ251" s="373"/>
      <c r="VYA251" s="320"/>
      <c r="VYB251" s="374"/>
      <c r="VYC251" s="374"/>
      <c r="VYD251" s="374"/>
      <c r="VYE251" s="395"/>
      <c r="VYF251" s="395"/>
      <c r="VYG251" s="395"/>
      <c r="VYH251" s="395"/>
      <c r="VYI251" s="395"/>
      <c r="VYJ251" s="395"/>
      <c r="VYK251" s="395"/>
      <c r="VYL251" s="395"/>
      <c r="VYM251" s="374"/>
      <c r="VYN251" s="373"/>
      <c r="VYO251" s="373"/>
      <c r="VYP251" s="373"/>
      <c r="VYQ251" s="320"/>
      <c r="VYR251" s="374"/>
      <c r="VYS251" s="374"/>
      <c r="VYT251" s="374"/>
      <c r="VYU251" s="395"/>
      <c r="VYV251" s="395"/>
      <c r="VYW251" s="395"/>
      <c r="VYX251" s="395"/>
      <c r="VYY251" s="395"/>
      <c r="VYZ251" s="395"/>
      <c r="VZA251" s="395"/>
      <c r="VZB251" s="395"/>
      <c r="VZC251" s="374"/>
      <c r="VZD251" s="373"/>
      <c r="VZE251" s="373"/>
      <c r="VZF251" s="373"/>
      <c r="VZG251" s="320"/>
      <c r="VZH251" s="374"/>
      <c r="VZI251" s="374"/>
      <c r="VZJ251" s="374"/>
      <c r="VZK251" s="395"/>
      <c r="VZL251" s="395"/>
      <c r="VZM251" s="395"/>
      <c r="VZN251" s="395"/>
      <c r="VZO251" s="395"/>
      <c r="VZP251" s="395"/>
      <c r="VZQ251" s="395"/>
      <c r="VZR251" s="395"/>
      <c r="VZS251" s="374"/>
      <c r="VZT251" s="373"/>
      <c r="VZU251" s="373"/>
      <c r="VZV251" s="373"/>
      <c r="VZW251" s="320"/>
      <c r="VZX251" s="374"/>
      <c r="VZY251" s="374"/>
      <c r="VZZ251" s="374"/>
      <c r="WAA251" s="395"/>
      <c r="WAB251" s="395"/>
      <c r="WAC251" s="395"/>
      <c r="WAD251" s="395"/>
      <c r="WAE251" s="395"/>
      <c r="WAF251" s="395"/>
      <c r="WAG251" s="395"/>
      <c r="WAH251" s="395"/>
      <c r="WAI251" s="374"/>
      <c r="WAJ251" s="373"/>
      <c r="WAK251" s="373"/>
      <c r="WAL251" s="373"/>
      <c r="WAM251" s="320"/>
      <c r="WAN251" s="374"/>
      <c r="WAO251" s="374"/>
      <c r="WAP251" s="374"/>
      <c r="WAQ251" s="395"/>
      <c r="WAR251" s="395"/>
      <c r="WAS251" s="395"/>
      <c r="WAT251" s="395"/>
      <c r="WAU251" s="395"/>
      <c r="WAV251" s="395"/>
      <c r="WAW251" s="395"/>
      <c r="WAX251" s="395"/>
      <c r="WAY251" s="374"/>
      <c r="WAZ251" s="373"/>
      <c r="WBA251" s="373"/>
      <c r="WBB251" s="373"/>
      <c r="WBC251" s="320"/>
      <c r="WBD251" s="374"/>
      <c r="WBE251" s="374"/>
      <c r="WBF251" s="374"/>
      <c r="WBG251" s="395"/>
      <c r="WBH251" s="395"/>
      <c r="WBI251" s="395"/>
      <c r="WBJ251" s="395"/>
      <c r="WBK251" s="395"/>
      <c r="WBL251" s="395"/>
      <c r="WBM251" s="395"/>
      <c r="WBN251" s="395"/>
      <c r="WBO251" s="374"/>
      <c r="WBP251" s="373"/>
      <c r="WBQ251" s="373"/>
      <c r="WBR251" s="373"/>
      <c r="WBS251" s="320"/>
      <c r="WBT251" s="374"/>
      <c r="WBU251" s="374"/>
      <c r="WBV251" s="374"/>
      <c r="WBW251" s="395"/>
      <c r="WBX251" s="395"/>
      <c r="WBY251" s="395"/>
      <c r="WBZ251" s="395"/>
      <c r="WCA251" s="395"/>
      <c r="WCB251" s="395"/>
      <c r="WCC251" s="395"/>
      <c r="WCD251" s="395"/>
      <c r="WCE251" s="374"/>
      <c r="WCF251" s="373"/>
      <c r="WCG251" s="373"/>
      <c r="WCH251" s="373"/>
      <c r="WCI251" s="320"/>
      <c r="WCJ251" s="374"/>
      <c r="WCK251" s="374"/>
      <c r="WCL251" s="374"/>
      <c r="WCM251" s="395"/>
      <c r="WCN251" s="395"/>
      <c r="WCO251" s="395"/>
      <c r="WCP251" s="395"/>
      <c r="WCQ251" s="395"/>
      <c r="WCR251" s="395"/>
      <c r="WCS251" s="395"/>
      <c r="WCT251" s="395"/>
      <c r="WCU251" s="374"/>
      <c r="WCV251" s="373"/>
      <c r="WCW251" s="373"/>
      <c r="WCX251" s="373"/>
      <c r="WCY251" s="320"/>
      <c r="WCZ251" s="374"/>
      <c r="WDA251" s="374"/>
      <c r="WDB251" s="374"/>
      <c r="WDC251" s="395"/>
      <c r="WDD251" s="395"/>
      <c r="WDE251" s="395"/>
      <c r="WDF251" s="395"/>
      <c r="WDG251" s="395"/>
      <c r="WDH251" s="395"/>
      <c r="WDI251" s="395"/>
      <c r="WDJ251" s="395"/>
      <c r="WDK251" s="374"/>
      <c r="WDL251" s="373"/>
      <c r="WDM251" s="373"/>
      <c r="WDN251" s="373"/>
      <c r="WDO251" s="320"/>
      <c r="WDP251" s="374"/>
      <c r="WDQ251" s="374"/>
      <c r="WDR251" s="374"/>
      <c r="WDS251" s="395"/>
      <c r="WDT251" s="395"/>
      <c r="WDU251" s="395"/>
      <c r="WDV251" s="395"/>
      <c r="WDW251" s="395"/>
      <c r="WDX251" s="395"/>
      <c r="WDY251" s="395"/>
      <c r="WDZ251" s="395"/>
      <c r="WEA251" s="374"/>
      <c r="WEB251" s="373"/>
      <c r="WEC251" s="373"/>
      <c r="WED251" s="373"/>
      <c r="WEE251" s="320"/>
      <c r="WEF251" s="374"/>
      <c r="WEG251" s="374"/>
      <c r="WEH251" s="374"/>
      <c r="WEI251" s="395"/>
      <c r="WEJ251" s="395"/>
      <c r="WEK251" s="395"/>
      <c r="WEL251" s="395"/>
      <c r="WEM251" s="395"/>
      <c r="WEN251" s="395"/>
      <c r="WEO251" s="395"/>
      <c r="WEP251" s="395"/>
      <c r="WEQ251" s="374"/>
      <c r="WER251" s="373"/>
      <c r="WES251" s="373"/>
      <c r="WET251" s="373"/>
      <c r="WEU251" s="320"/>
      <c r="WEV251" s="374"/>
      <c r="WEW251" s="374"/>
      <c r="WEX251" s="374"/>
      <c r="WEY251" s="395"/>
      <c r="WEZ251" s="395"/>
      <c r="WFA251" s="395"/>
      <c r="WFB251" s="395"/>
      <c r="WFC251" s="395"/>
      <c r="WFD251" s="395"/>
      <c r="WFE251" s="395"/>
      <c r="WFF251" s="395"/>
      <c r="WFG251" s="374"/>
      <c r="WFH251" s="373"/>
      <c r="WFI251" s="373"/>
      <c r="WFJ251" s="373"/>
      <c r="WFK251" s="320"/>
      <c r="WFL251" s="374"/>
      <c r="WFM251" s="374"/>
      <c r="WFN251" s="374"/>
      <c r="WFO251" s="395"/>
      <c r="WFP251" s="395"/>
      <c r="WFQ251" s="395"/>
      <c r="WFR251" s="395"/>
      <c r="WFS251" s="395"/>
      <c r="WFT251" s="395"/>
      <c r="WFU251" s="395"/>
      <c r="WFV251" s="395"/>
      <c r="WFW251" s="374"/>
      <c r="WFX251" s="373"/>
      <c r="WFY251" s="373"/>
      <c r="WFZ251" s="373"/>
      <c r="WGA251" s="320"/>
      <c r="WGB251" s="374"/>
      <c r="WGC251" s="374"/>
      <c r="WGD251" s="374"/>
      <c r="WGE251" s="395"/>
      <c r="WGF251" s="395"/>
      <c r="WGG251" s="395"/>
      <c r="WGH251" s="395"/>
      <c r="WGI251" s="395"/>
      <c r="WGJ251" s="395"/>
      <c r="WGK251" s="395"/>
      <c r="WGL251" s="395"/>
      <c r="WGM251" s="374"/>
      <c r="WGN251" s="373"/>
      <c r="WGO251" s="373"/>
      <c r="WGP251" s="373"/>
      <c r="WGQ251" s="320"/>
      <c r="WGR251" s="374"/>
      <c r="WGS251" s="374"/>
      <c r="WGT251" s="374"/>
      <c r="WGU251" s="395"/>
      <c r="WGV251" s="395"/>
      <c r="WGW251" s="395"/>
      <c r="WGX251" s="395"/>
      <c r="WGY251" s="395"/>
      <c r="WGZ251" s="395"/>
      <c r="WHA251" s="395"/>
      <c r="WHB251" s="395"/>
      <c r="WHC251" s="374"/>
      <c r="WHD251" s="373"/>
      <c r="WHE251" s="373"/>
      <c r="WHF251" s="373"/>
      <c r="WHG251" s="320"/>
      <c r="WHH251" s="374"/>
      <c r="WHI251" s="374"/>
      <c r="WHJ251" s="374"/>
      <c r="WHK251" s="395"/>
      <c r="WHL251" s="395"/>
      <c r="WHM251" s="395"/>
      <c r="WHN251" s="395"/>
      <c r="WHO251" s="395"/>
      <c r="WHP251" s="395"/>
      <c r="WHQ251" s="395"/>
      <c r="WHR251" s="395"/>
      <c r="WHS251" s="374"/>
      <c r="WHT251" s="373"/>
      <c r="WHU251" s="373"/>
      <c r="WHV251" s="373"/>
      <c r="WHW251" s="320"/>
      <c r="WHX251" s="374"/>
      <c r="WHY251" s="374"/>
      <c r="WHZ251" s="374"/>
      <c r="WIA251" s="395"/>
      <c r="WIB251" s="395"/>
      <c r="WIC251" s="395"/>
      <c r="WID251" s="395"/>
      <c r="WIE251" s="395"/>
      <c r="WIF251" s="395"/>
      <c r="WIG251" s="395"/>
      <c r="WIH251" s="395"/>
      <c r="WII251" s="374"/>
      <c r="WIJ251" s="373"/>
      <c r="WIK251" s="373"/>
      <c r="WIL251" s="373"/>
      <c r="WIM251" s="320"/>
      <c r="WIN251" s="374"/>
      <c r="WIO251" s="374"/>
      <c r="WIP251" s="374"/>
      <c r="WIQ251" s="395"/>
      <c r="WIR251" s="395"/>
      <c r="WIS251" s="395"/>
      <c r="WIT251" s="395"/>
      <c r="WIU251" s="395"/>
      <c r="WIV251" s="395"/>
      <c r="WIW251" s="395"/>
      <c r="WIX251" s="395"/>
      <c r="WIY251" s="374"/>
      <c r="WIZ251" s="373"/>
      <c r="WJA251" s="373"/>
      <c r="WJB251" s="373"/>
      <c r="WJC251" s="320"/>
      <c r="WJD251" s="374"/>
      <c r="WJE251" s="374"/>
      <c r="WJF251" s="374"/>
      <c r="WJG251" s="395"/>
      <c r="WJH251" s="395"/>
      <c r="WJI251" s="395"/>
      <c r="WJJ251" s="395"/>
      <c r="WJK251" s="395"/>
      <c r="WJL251" s="395"/>
      <c r="WJM251" s="395"/>
      <c r="WJN251" s="395"/>
      <c r="WJO251" s="374"/>
      <c r="WJP251" s="373"/>
      <c r="WJQ251" s="373"/>
      <c r="WJR251" s="373"/>
      <c r="WJS251" s="320"/>
      <c r="WJT251" s="374"/>
      <c r="WJU251" s="374"/>
      <c r="WJV251" s="374"/>
      <c r="WJW251" s="395"/>
      <c r="WJX251" s="395"/>
      <c r="WJY251" s="395"/>
      <c r="WJZ251" s="395"/>
      <c r="WKA251" s="395"/>
      <c r="WKB251" s="395"/>
      <c r="WKC251" s="395"/>
      <c r="WKD251" s="395"/>
      <c r="WKE251" s="374"/>
      <c r="WKF251" s="373"/>
      <c r="WKG251" s="373"/>
      <c r="WKH251" s="373"/>
      <c r="WKI251" s="320"/>
      <c r="WKJ251" s="374"/>
      <c r="WKK251" s="374"/>
      <c r="WKL251" s="374"/>
      <c r="WKM251" s="395"/>
      <c r="WKN251" s="395"/>
      <c r="WKO251" s="395"/>
      <c r="WKP251" s="395"/>
      <c r="WKQ251" s="395"/>
      <c r="WKR251" s="395"/>
      <c r="WKS251" s="395"/>
      <c r="WKT251" s="395"/>
      <c r="WKU251" s="374"/>
      <c r="WKV251" s="373"/>
      <c r="WKW251" s="373"/>
      <c r="WKX251" s="373"/>
      <c r="WKY251" s="320"/>
      <c r="WKZ251" s="374"/>
      <c r="WLA251" s="374"/>
      <c r="WLB251" s="374"/>
      <c r="WLC251" s="395"/>
      <c r="WLD251" s="395"/>
      <c r="WLE251" s="395"/>
      <c r="WLF251" s="395"/>
      <c r="WLG251" s="395"/>
      <c r="WLH251" s="395"/>
      <c r="WLI251" s="395"/>
      <c r="WLJ251" s="395"/>
      <c r="WLK251" s="374"/>
      <c r="WLL251" s="373"/>
      <c r="WLM251" s="373"/>
      <c r="WLN251" s="373"/>
      <c r="WLO251" s="320"/>
      <c r="WLP251" s="374"/>
      <c r="WLQ251" s="374"/>
      <c r="WLR251" s="374"/>
      <c r="WLS251" s="395"/>
      <c r="WLT251" s="395"/>
      <c r="WLU251" s="395"/>
      <c r="WLV251" s="395"/>
      <c r="WLW251" s="395"/>
      <c r="WLX251" s="395"/>
      <c r="WLY251" s="395"/>
      <c r="WLZ251" s="395"/>
      <c r="WMA251" s="374"/>
      <c r="WMB251" s="373"/>
      <c r="WMC251" s="373"/>
      <c r="WMD251" s="373"/>
      <c r="WME251" s="320"/>
      <c r="WMF251" s="374"/>
      <c r="WMG251" s="374"/>
      <c r="WMH251" s="374"/>
      <c r="WMI251" s="395"/>
      <c r="WMJ251" s="395"/>
      <c r="WMK251" s="395"/>
      <c r="WML251" s="395"/>
      <c r="WMM251" s="395"/>
      <c r="WMN251" s="395"/>
      <c r="WMO251" s="395"/>
      <c r="WMP251" s="395"/>
      <c r="WMQ251" s="374"/>
      <c r="WMR251" s="373"/>
      <c r="WMS251" s="373"/>
      <c r="WMT251" s="373"/>
      <c r="WMU251" s="320"/>
      <c r="WMV251" s="374"/>
      <c r="WMW251" s="374"/>
      <c r="WMX251" s="374"/>
      <c r="WMY251" s="395"/>
      <c r="WMZ251" s="395"/>
      <c r="WNA251" s="395"/>
      <c r="WNB251" s="395"/>
      <c r="WNC251" s="395"/>
      <c r="WND251" s="395"/>
      <c r="WNE251" s="395"/>
      <c r="WNF251" s="395"/>
      <c r="WNG251" s="374"/>
      <c r="WNH251" s="373"/>
      <c r="WNI251" s="373"/>
      <c r="WNJ251" s="373"/>
      <c r="WNK251" s="320"/>
      <c r="WNL251" s="374"/>
      <c r="WNM251" s="374"/>
      <c r="WNN251" s="374"/>
      <c r="WNO251" s="395"/>
      <c r="WNP251" s="395"/>
      <c r="WNQ251" s="395"/>
      <c r="WNR251" s="395"/>
      <c r="WNS251" s="395"/>
      <c r="WNT251" s="395"/>
      <c r="WNU251" s="395"/>
      <c r="WNV251" s="395"/>
      <c r="WNW251" s="374"/>
      <c r="WNX251" s="373"/>
      <c r="WNY251" s="373"/>
      <c r="WNZ251" s="373"/>
      <c r="WOA251" s="320"/>
      <c r="WOB251" s="374"/>
      <c r="WOC251" s="374"/>
      <c r="WOD251" s="374"/>
      <c r="WOE251" s="395"/>
      <c r="WOF251" s="395"/>
      <c r="WOG251" s="395"/>
      <c r="WOH251" s="395"/>
      <c r="WOI251" s="395"/>
      <c r="WOJ251" s="395"/>
      <c r="WOK251" s="395"/>
      <c r="WOL251" s="395"/>
      <c r="WOM251" s="374"/>
      <c r="WON251" s="373"/>
      <c r="WOO251" s="373"/>
      <c r="WOP251" s="373"/>
      <c r="WOQ251" s="320"/>
      <c r="WOR251" s="374"/>
      <c r="WOS251" s="374"/>
      <c r="WOT251" s="374"/>
      <c r="WOU251" s="395"/>
      <c r="WOV251" s="395"/>
      <c r="WOW251" s="395"/>
      <c r="WOX251" s="395"/>
      <c r="WOY251" s="395"/>
      <c r="WOZ251" s="395"/>
      <c r="WPA251" s="395"/>
      <c r="WPB251" s="395"/>
      <c r="WPC251" s="374"/>
      <c r="WPD251" s="373"/>
      <c r="WPE251" s="373"/>
      <c r="WPF251" s="373"/>
      <c r="WPG251" s="320"/>
      <c r="WPH251" s="374"/>
      <c r="WPI251" s="374"/>
      <c r="WPJ251" s="374"/>
      <c r="WPK251" s="395"/>
      <c r="WPL251" s="395"/>
      <c r="WPM251" s="395"/>
      <c r="WPN251" s="395"/>
      <c r="WPO251" s="395"/>
      <c r="WPP251" s="395"/>
      <c r="WPQ251" s="395"/>
      <c r="WPR251" s="395"/>
      <c r="WPS251" s="374"/>
      <c r="WPT251" s="373"/>
      <c r="WPU251" s="373"/>
      <c r="WPV251" s="373"/>
      <c r="WPW251" s="320"/>
      <c r="WPX251" s="374"/>
      <c r="WPY251" s="374"/>
      <c r="WPZ251" s="374"/>
      <c r="WQA251" s="395"/>
      <c r="WQB251" s="395"/>
      <c r="WQC251" s="395"/>
      <c r="WQD251" s="395"/>
      <c r="WQE251" s="395"/>
      <c r="WQF251" s="395"/>
      <c r="WQG251" s="395"/>
      <c r="WQH251" s="395"/>
      <c r="WQI251" s="374"/>
      <c r="WQJ251" s="373"/>
      <c r="WQK251" s="373"/>
      <c r="WQL251" s="373"/>
      <c r="WQM251" s="320"/>
      <c r="WQN251" s="374"/>
      <c r="WQO251" s="374"/>
      <c r="WQP251" s="374"/>
      <c r="WQQ251" s="395"/>
      <c r="WQR251" s="395"/>
      <c r="WQS251" s="395"/>
      <c r="WQT251" s="395"/>
      <c r="WQU251" s="395"/>
      <c r="WQV251" s="395"/>
      <c r="WQW251" s="395"/>
      <c r="WQX251" s="395"/>
      <c r="WQY251" s="374"/>
      <c r="WQZ251" s="373"/>
      <c r="WRA251" s="373"/>
      <c r="WRB251" s="373"/>
      <c r="WRC251" s="320"/>
      <c r="WRD251" s="374"/>
      <c r="WRE251" s="374"/>
      <c r="WRF251" s="374"/>
      <c r="WRG251" s="395"/>
      <c r="WRH251" s="395"/>
      <c r="WRI251" s="395"/>
      <c r="WRJ251" s="395"/>
      <c r="WRK251" s="395"/>
      <c r="WRL251" s="395"/>
      <c r="WRM251" s="395"/>
      <c r="WRN251" s="395"/>
      <c r="WRO251" s="374"/>
      <c r="WRP251" s="373"/>
      <c r="WRQ251" s="373"/>
      <c r="WRR251" s="373"/>
      <c r="WRS251" s="320"/>
      <c r="WRT251" s="374"/>
      <c r="WRU251" s="374"/>
      <c r="WRV251" s="374"/>
      <c r="WRW251" s="395"/>
      <c r="WRX251" s="395"/>
      <c r="WRY251" s="395"/>
      <c r="WRZ251" s="395"/>
      <c r="WSA251" s="395"/>
      <c r="WSB251" s="395"/>
      <c r="WSC251" s="395"/>
      <c r="WSD251" s="395"/>
      <c r="WSE251" s="374"/>
      <c r="WSF251" s="373"/>
      <c r="WSG251" s="373"/>
      <c r="WSH251" s="373"/>
      <c r="WSI251" s="320"/>
      <c r="WSJ251" s="374"/>
      <c r="WSK251" s="374"/>
      <c r="WSL251" s="374"/>
      <c r="WSM251" s="395"/>
      <c r="WSN251" s="395"/>
      <c r="WSO251" s="395"/>
      <c r="WSP251" s="395"/>
      <c r="WSQ251" s="395"/>
      <c r="WSR251" s="395"/>
      <c r="WSS251" s="395"/>
      <c r="WST251" s="395"/>
      <c r="WSU251" s="374"/>
      <c r="WSV251" s="373"/>
      <c r="WSW251" s="373"/>
      <c r="WSX251" s="373"/>
      <c r="WSY251" s="320"/>
      <c r="WSZ251" s="374"/>
      <c r="WTA251" s="374"/>
      <c r="WTB251" s="374"/>
      <c r="WTC251" s="395"/>
      <c r="WTD251" s="395"/>
      <c r="WTE251" s="395"/>
      <c r="WTF251" s="395"/>
      <c r="WTG251" s="395"/>
      <c r="WTH251" s="395"/>
      <c r="WTI251" s="395"/>
      <c r="WTJ251" s="395"/>
      <c r="WTK251" s="374"/>
      <c r="WTL251" s="373"/>
      <c r="WTM251" s="373"/>
      <c r="WTN251" s="373"/>
      <c r="WTO251" s="320"/>
      <c r="WTP251" s="374"/>
      <c r="WTQ251" s="374"/>
      <c r="WTR251" s="374"/>
      <c r="WTS251" s="395"/>
      <c r="WTT251" s="395"/>
      <c r="WTU251" s="395"/>
      <c r="WTV251" s="395"/>
      <c r="WTW251" s="395"/>
      <c r="WTX251" s="395"/>
      <c r="WTY251" s="395"/>
      <c r="WTZ251" s="395"/>
      <c r="WUA251" s="374"/>
      <c r="WUB251" s="373"/>
      <c r="WUC251" s="373"/>
      <c r="WUD251" s="373"/>
      <c r="WUE251" s="320"/>
      <c r="WUF251" s="374"/>
      <c r="WUG251" s="374"/>
      <c r="WUH251" s="374"/>
      <c r="WUI251" s="395"/>
      <c r="WUJ251" s="395"/>
      <c r="WUK251" s="395"/>
      <c r="WUL251" s="395"/>
      <c r="WUM251" s="395"/>
      <c r="WUN251" s="395"/>
      <c r="WUO251" s="395"/>
      <c r="WUP251" s="395"/>
      <c r="WUQ251" s="374"/>
      <c r="WUR251" s="373"/>
      <c r="WUS251" s="373"/>
      <c r="WUT251" s="373"/>
      <c r="WUU251" s="320"/>
      <c r="WUV251" s="374"/>
      <c r="WUW251" s="374"/>
      <c r="WUX251" s="374"/>
      <c r="WUY251" s="395"/>
      <c r="WUZ251" s="395"/>
      <c r="WVA251" s="395"/>
      <c r="WVB251" s="395"/>
      <c r="WVC251" s="395"/>
      <c r="WVD251" s="395"/>
      <c r="WVE251" s="395"/>
      <c r="WVF251" s="395"/>
      <c r="WVG251" s="374"/>
      <c r="WVH251" s="373"/>
      <c r="WVI251" s="373"/>
      <c r="WVJ251" s="373"/>
      <c r="WVK251" s="320"/>
      <c r="WVL251" s="374"/>
      <c r="WVM251" s="374"/>
      <c r="WVN251" s="374"/>
      <c r="WVO251" s="395"/>
      <c r="WVP251" s="395"/>
      <c r="WVQ251" s="395"/>
      <c r="WVR251" s="395"/>
      <c r="WVS251" s="395"/>
      <c r="WVT251" s="395"/>
      <c r="WVU251" s="395"/>
      <c r="WVV251" s="395"/>
      <c r="WVW251" s="374"/>
      <c r="WVX251" s="373"/>
      <c r="WVY251" s="373"/>
      <c r="WVZ251" s="373"/>
      <c r="WWA251" s="320"/>
      <c r="WWB251" s="374"/>
      <c r="WWC251" s="374"/>
      <c r="WWD251" s="374"/>
      <c r="WWE251" s="395"/>
      <c r="WWF251" s="395"/>
      <c r="WWG251" s="395"/>
      <c r="WWH251" s="395"/>
      <c r="WWI251" s="395"/>
      <c r="WWJ251" s="395"/>
      <c r="WWK251" s="395"/>
      <c r="WWL251" s="395"/>
      <c r="WWM251" s="374"/>
      <c r="WWN251" s="373"/>
      <c r="WWO251" s="373"/>
      <c r="WWP251" s="373"/>
      <c r="WWQ251" s="320"/>
      <c r="WWR251" s="374"/>
      <c r="WWS251" s="374"/>
      <c r="WWT251" s="374"/>
      <c r="WWU251" s="395"/>
      <c r="WWV251" s="395"/>
      <c r="WWW251" s="395"/>
      <c r="WWX251" s="395"/>
      <c r="WWY251" s="395"/>
      <c r="WWZ251" s="395"/>
      <c r="WXA251" s="395"/>
      <c r="WXB251" s="395"/>
      <c r="WXC251" s="374"/>
      <c r="WXD251" s="373"/>
      <c r="WXE251" s="373"/>
      <c r="WXF251" s="373"/>
      <c r="WXG251" s="320"/>
      <c r="WXH251" s="374"/>
      <c r="WXI251" s="374"/>
      <c r="WXJ251" s="374"/>
      <c r="WXK251" s="395"/>
      <c r="WXL251" s="395"/>
      <c r="WXM251" s="395"/>
      <c r="WXN251" s="395"/>
      <c r="WXO251" s="395"/>
      <c r="WXP251" s="395"/>
      <c r="WXQ251" s="395"/>
      <c r="WXR251" s="395"/>
      <c r="WXS251" s="374"/>
      <c r="WXT251" s="373"/>
      <c r="WXU251" s="373"/>
      <c r="WXV251" s="373"/>
      <c r="WXW251" s="320"/>
      <c r="WXX251" s="374"/>
      <c r="WXY251" s="374"/>
      <c r="WXZ251" s="374"/>
      <c r="WYA251" s="395"/>
      <c r="WYB251" s="395"/>
      <c r="WYC251" s="395"/>
      <c r="WYD251" s="395"/>
      <c r="WYE251" s="395"/>
      <c r="WYF251" s="395"/>
      <c r="WYG251" s="395"/>
      <c r="WYH251" s="395"/>
      <c r="WYI251" s="374"/>
      <c r="WYJ251" s="373"/>
      <c r="WYK251" s="373"/>
      <c r="WYL251" s="373"/>
      <c r="WYM251" s="320"/>
      <c r="WYN251" s="374"/>
      <c r="WYO251" s="374"/>
      <c r="WYP251" s="374"/>
      <c r="WYQ251" s="395"/>
      <c r="WYR251" s="395"/>
      <c r="WYS251" s="395"/>
      <c r="WYT251" s="395"/>
      <c r="WYU251" s="395"/>
      <c r="WYV251" s="395"/>
      <c r="WYW251" s="395"/>
      <c r="WYX251" s="395"/>
      <c r="WYY251" s="374"/>
      <c r="WYZ251" s="373"/>
      <c r="WZA251" s="373"/>
      <c r="WZB251" s="373"/>
      <c r="WZC251" s="320"/>
      <c r="WZD251" s="374"/>
      <c r="WZE251" s="374"/>
      <c r="WZF251" s="374"/>
      <c r="WZG251" s="395"/>
      <c r="WZH251" s="395"/>
      <c r="WZI251" s="395"/>
      <c r="WZJ251" s="395"/>
      <c r="WZK251" s="395"/>
      <c r="WZL251" s="395"/>
      <c r="WZM251" s="395"/>
      <c r="WZN251" s="395"/>
      <c r="WZO251" s="374"/>
      <c r="WZP251" s="373"/>
      <c r="WZQ251" s="373"/>
      <c r="WZR251" s="373"/>
      <c r="WZS251" s="320"/>
      <c r="WZT251" s="374"/>
      <c r="WZU251" s="374"/>
      <c r="WZV251" s="374"/>
      <c r="WZW251" s="395"/>
      <c r="WZX251" s="395"/>
      <c r="WZY251" s="395"/>
      <c r="WZZ251" s="395"/>
      <c r="XAA251" s="395"/>
      <c r="XAB251" s="395"/>
      <c r="XAC251" s="395"/>
      <c r="XAD251" s="395"/>
      <c r="XAE251" s="374"/>
      <c r="XAF251" s="373"/>
      <c r="XAG251" s="373"/>
      <c r="XAH251" s="373"/>
      <c r="XAI251" s="320"/>
      <c r="XAJ251" s="374"/>
      <c r="XAK251" s="374"/>
      <c r="XAL251" s="374"/>
      <c r="XAM251" s="395"/>
      <c r="XAN251" s="395"/>
      <c r="XAO251" s="395"/>
      <c r="XAP251" s="395"/>
      <c r="XAQ251" s="395"/>
      <c r="XAR251" s="395"/>
      <c r="XAS251" s="395"/>
      <c r="XAT251" s="395"/>
      <c r="XAU251" s="374"/>
      <c r="XAV251" s="373"/>
      <c r="XAW251" s="373"/>
      <c r="XAX251" s="373"/>
      <c r="XAY251" s="320"/>
      <c r="XAZ251" s="374"/>
      <c r="XBA251" s="374"/>
      <c r="XBB251" s="374"/>
      <c r="XBC251" s="395"/>
      <c r="XBD251" s="395"/>
      <c r="XBE251" s="395"/>
      <c r="XBF251" s="395"/>
      <c r="XBG251" s="395"/>
      <c r="XBH251" s="395"/>
      <c r="XBI251" s="395"/>
      <c r="XBJ251" s="395"/>
      <c r="XBK251" s="374"/>
      <c r="XBL251" s="373"/>
      <c r="XBM251" s="373"/>
      <c r="XBN251" s="373"/>
      <c r="XBO251" s="320"/>
      <c r="XBP251" s="374"/>
      <c r="XBQ251" s="374"/>
      <c r="XBR251" s="374"/>
      <c r="XBS251" s="395"/>
      <c r="XBT251" s="395"/>
      <c r="XBU251" s="395"/>
      <c r="XBV251" s="395"/>
      <c r="XBW251" s="395"/>
      <c r="XBX251" s="395"/>
      <c r="XBY251" s="395"/>
      <c r="XBZ251" s="395"/>
      <c r="XCA251" s="374"/>
      <c r="XCB251" s="373"/>
      <c r="XCC251" s="373"/>
      <c r="XCD251" s="373"/>
      <c r="XCE251" s="320"/>
      <c r="XCF251" s="374"/>
      <c r="XCG251" s="374"/>
      <c r="XCH251" s="374"/>
      <c r="XCI251" s="395"/>
      <c r="XCJ251" s="395"/>
      <c r="XCK251" s="395"/>
      <c r="XCL251" s="395"/>
      <c r="XCM251" s="395"/>
      <c r="XCN251" s="395"/>
      <c r="XCO251" s="395"/>
      <c r="XCP251" s="395"/>
      <c r="XCQ251" s="374"/>
      <c r="XCR251" s="373"/>
      <c r="XCS251" s="373"/>
      <c r="XCT251" s="373"/>
      <c r="XCU251" s="320"/>
      <c r="XCV251" s="374"/>
      <c r="XCW251" s="374"/>
      <c r="XCX251" s="374"/>
      <c r="XCY251" s="395"/>
      <c r="XCZ251" s="395"/>
      <c r="XDA251" s="395"/>
      <c r="XDB251" s="395"/>
      <c r="XDC251" s="395"/>
      <c r="XDD251" s="395"/>
      <c r="XDE251" s="395"/>
      <c r="XDF251" s="395"/>
      <c r="XDG251" s="374"/>
      <c r="XDH251" s="373"/>
      <c r="XDI251" s="373"/>
      <c r="XDJ251" s="373"/>
      <c r="XDK251" s="320"/>
      <c r="XDL251" s="374"/>
      <c r="XDM251" s="374"/>
      <c r="XDN251" s="374"/>
      <c r="XDO251" s="395"/>
      <c r="XDP251" s="395"/>
      <c r="XDQ251" s="395"/>
      <c r="XDR251" s="395"/>
      <c r="XDS251" s="395"/>
      <c r="XDT251" s="395"/>
      <c r="XDU251" s="395"/>
      <c r="XDV251" s="395"/>
      <c r="XDW251" s="374"/>
      <c r="XDX251" s="373"/>
      <c r="XDY251" s="373"/>
      <c r="XDZ251" s="373"/>
      <c r="XEA251" s="320"/>
      <c r="XEB251" s="374"/>
      <c r="XEC251" s="374"/>
      <c r="XED251" s="374"/>
      <c r="XEE251" s="395"/>
      <c r="XEF251" s="395"/>
      <c r="XEG251" s="395"/>
      <c r="XEH251" s="395"/>
      <c r="XEI251" s="395"/>
      <c r="XEJ251" s="395"/>
      <c r="XEK251" s="395"/>
      <c r="XEL251" s="395"/>
      <c r="XEM251" s="374"/>
      <c r="XEN251" s="373"/>
      <c r="XEO251" s="373"/>
      <c r="XEP251" s="373"/>
      <c r="XEQ251" s="320"/>
      <c r="XER251" s="374"/>
      <c r="XES251" s="374"/>
      <c r="XET251" s="374"/>
      <c r="XEU251" s="395"/>
      <c r="XEV251" s="395"/>
      <c r="XEW251" s="395"/>
      <c r="XEX251" s="395"/>
      <c r="XEY251" s="395"/>
      <c r="XEZ251" s="395"/>
      <c r="XFA251" s="395"/>
      <c r="XFB251" s="395"/>
      <c r="XFC251" s="374"/>
    </row>
    <row r="252" spans="1:16383" s="258" customFormat="1" ht="30">
      <c r="A252" s="358" t="s">
        <v>795</v>
      </c>
      <c r="B252" s="358" t="s">
        <v>796</v>
      </c>
      <c r="C252" s="358" t="s">
        <v>177</v>
      </c>
      <c r="D252" s="333" t="s">
        <v>797</v>
      </c>
      <c r="E252" s="399">
        <v>12751900</v>
      </c>
      <c r="F252" s="399">
        <f>E252-I252</f>
        <v>12751900</v>
      </c>
      <c r="G252" s="399">
        <v>6242700</v>
      </c>
      <c r="H252" s="550">
        <f>759100+244200+1059200+833200</f>
        <v>2895700</v>
      </c>
      <c r="I252" s="550">
        <v>0</v>
      </c>
      <c r="J252" s="550">
        <v>13700</v>
      </c>
      <c r="K252" s="551">
        <v>0</v>
      </c>
      <c r="L252" s="318">
        <f t="shared" ref="L252:L253" si="110">J252-O252</f>
        <v>13700</v>
      </c>
      <c r="M252" s="399">
        <v>0</v>
      </c>
      <c r="N252" s="399">
        <v>0</v>
      </c>
      <c r="O252" s="550">
        <v>0</v>
      </c>
      <c r="P252" s="318">
        <f t="shared" si="80"/>
        <v>12765600</v>
      </c>
      <c r="Q252" s="373"/>
      <c r="R252" s="373"/>
      <c r="S252" s="320"/>
      <c r="T252" s="374"/>
      <c r="U252" s="374"/>
      <c r="V252" s="374"/>
      <c r="W252" s="395"/>
      <c r="X252" s="395"/>
      <c r="Y252" s="395"/>
      <c r="Z252" s="395"/>
      <c r="AA252" s="395"/>
      <c r="AB252" s="395"/>
      <c r="AC252" s="395"/>
      <c r="AD252" s="395"/>
      <c r="AE252" s="374"/>
      <c r="AF252" s="373"/>
      <c r="AG252" s="373"/>
      <c r="AH252" s="373"/>
      <c r="AI252" s="320"/>
      <c r="AJ252" s="374"/>
      <c r="AK252" s="374"/>
      <c r="AL252" s="374"/>
      <c r="AM252" s="395"/>
      <c r="AN252" s="395"/>
      <c r="AO252" s="395"/>
      <c r="AP252" s="395"/>
      <c r="AQ252" s="395"/>
      <c r="AR252" s="395"/>
      <c r="AS252" s="395"/>
      <c r="AT252" s="395"/>
      <c r="AU252" s="374"/>
      <c r="AV252" s="373"/>
      <c r="AW252" s="373"/>
      <c r="AX252" s="373"/>
      <c r="AY252" s="320"/>
      <c r="AZ252" s="374"/>
      <c r="BA252" s="374"/>
      <c r="BB252" s="374"/>
      <c r="BC252" s="395"/>
      <c r="BD252" s="395"/>
      <c r="BE252" s="395"/>
      <c r="BF252" s="395"/>
      <c r="BG252" s="395"/>
      <c r="BH252" s="395"/>
      <c r="BI252" s="395"/>
      <c r="BJ252" s="395"/>
      <c r="BK252" s="374"/>
      <c r="BL252" s="373"/>
      <c r="BM252" s="373"/>
      <c r="BN252" s="373"/>
      <c r="BO252" s="320"/>
      <c r="BP252" s="374"/>
      <c r="BQ252" s="374"/>
      <c r="BR252" s="374"/>
      <c r="BS252" s="395"/>
      <c r="BT252" s="395"/>
      <c r="BU252" s="395"/>
      <c r="BV252" s="395"/>
      <c r="BW252" s="395"/>
      <c r="BX252" s="395"/>
      <c r="BY252" s="395"/>
      <c r="BZ252" s="395"/>
      <c r="CA252" s="374"/>
      <c r="CB252" s="373"/>
      <c r="CC252" s="373"/>
      <c r="CD252" s="373"/>
      <c r="CE252" s="320"/>
      <c r="CF252" s="374"/>
      <c r="CG252" s="374"/>
      <c r="CH252" s="374"/>
      <c r="CI252" s="395"/>
      <c r="CJ252" s="395"/>
      <c r="CK252" s="395"/>
      <c r="CL252" s="395"/>
      <c r="CM252" s="395"/>
      <c r="CN252" s="395"/>
      <c r="CO252" s="395"/>
      <c r="CP252" s="395"/>
      <c r="CQ252" s="374"/>
      <c r="CR252" s="373"/>
      <c r="CS252" s="373"/>
      <c r="CT252" s="373"/>
      <c r="CU252" s="320"/>
      <c r="CV252" s="374"/>
      <c r="CW252" s="374"/>
      <c r="CX252" s="374"/>
      <c r="CY252" s="395"/>
      <c r="CZ252" s="395"/>
      <c r="DA252" s="395"/>
      <c r="DB252" s="395"/>
      <c r="DC252" s="395"/>
      <c r="DD252" s="395"/>
      <c r="DE252" s="395"/>
      <c r="DF252" s="395"/>
      <c r="DG252" s="374"/>
      <c r="DH252" s="373"/>
      <c r="DI252" s="373"/>
      <c r="DJ252" s="373"/>
      <c r="DK252" s="320"/>
      <c r="DL252" s="374"/>
      <c r="DM252" s="374"/>
      <c r="DN252" s="374"/>
      <c r="DO252" s="395"/>
      <c r="DP252" s="395"/>
      <c r="DQ252" s="395"/>
      <c r="DR252" s="395"/>
      <c r="DS252" s="395"/>
      <c r="DT252" s="395"/>
      <c r="DU252" s="395"/>
      <c r="DV252" s="395"/>
      <c r="DW252" s="374"/>
      <c r="DX252" s="373"/>
      <c r="DY252" s="373"/>
      <c r="DZ252" s="373"/>
      <c r="EA252" s="320"/>
      <c r="EB252" s="374"/>
      <c r="EC252" s="374"/>
      <c r="ED252" s="374"/>
      <c r="EE252" s="395"/>
      <c r="EF252" s="395"/>
      <c r="EG252" s="395"/>
      <c r="EH252" s="395"/>
      <c r="EI252" s="395"/>
      <c r="EJ252" s="395"/>
      <c r="EK252" s="395"/>
      <c r="EL252" s="395"/>
      <c r="EM252" s="374"/>
      <c r="EN252" s="373"/>
      <c r="EO252" s="373"/>
      <c r="EP252" s="373"/>
      <c r="EQ252" s="320"/>
      <c r="ER252" s="374"/>
      <c r="ES252" s="374"/>
      <c r="ET252" s="374"/>
      <c r="EU252" s="395"/>
      <c r="EV252" s="395"/>
      <c r="EW252" s="395"/>
      <c r="EX252" s="395"/>
      <c r="EY252" s="395"/>
      <c r="EZ252" s="395"/>
      <c r="FA252" s="395"/>
      <c r="FB252" s="395"/>
      <c r="FC252" s="374"/>
      <c r="FD252" s="373"/>
      <c r="FE252" s="373"/>
      <c r="FF252" s="373"/>
      <c r="FG252" s="320"/>
      <c r="FH252" s="374"/>
      <c r="FI252" s="374"/>
      <c r="FJ252" s="374"/>
      <c r="FK252" s="395"/>
      <c r="FL252" s="395"/>
      <c r="FM252" s="395"/>
      <c r="FN252" s="395"/>
      <c r="FO252" s="395"/>
      <c r="FP252" s="395"/>
      <c r="FQ252" s="395"/>
      <c r="FR252" s="395"/>
      <c r="FS252" s="374"/>
      <c r="FT252" s="373"/>
      <c r="FU252" s="373"/>
      <c r="FV252" s="373"/>
      <c r="FW252" s="320"/>
      <c r="FX252" s="374"/>
      <c r="FY252" s="374"/>
      <c r="FZ252" s="374"/>
      <c r="GA252" s="395"/>
      <c r="GB252" s="395"/>
      <c r="GC252" s="395"/>
      <c r="GD252" s="395"/>
      <c r="GE252" s="395"/>
      <c r="GF252" s="395"/>
      <c r="GG252" s="395"/>
      <c r="GH252" s="395"/>
      <c r="GI252" s="374"/>
      <c r="GJ252" s="373"/>
      <c r="GK252" s="373"/>
      <c r="GL252" s="373"/>
      <c r="GM252" s="320"/>
      <c r="GN252" s="374"/>
      <c r="GO252" s="374"/>
      <c r="GP252" s="374"/>
      <c r="GQ252" s="395"/>
      <c r="GR252" s="395"/>
      <c r="GS252" s="395"/>
      <c r="GT252" s="395"/>
      <c r="GU252" s="395"/>
      <c r="GV252" s="395"/>
      <c r="GW252" s="395"/>
      <c r="GX252" s="395"/>
      <c r="GY252" s="374"/>
      <c r="GZ252" s="373"/>
      <c r="HA252" s="373"/>
      <c r="HB252" s="373"/>
      <c r="HC252" s="320"/>
      <c r="HD252" s="374"/>
      <c r="HE252" s="374"/>
      <c r="HF252" s="374"/>
      <c r="HG252" s="395"/>
      <c r="HH252" s="395"/>
      <c r="HI252" s="395"/>
      <c r="HJ252" s="395"/>
      <c r="HK252" s="395"/>
      <c r="HL252" s="395"/>
      <c r="HM252" s="395"/>
      <c r="HN252" s="395"/>
      <c r="HO252" s="374"/>
      <c r="HP252" s="373"/>
      <c r="HQ252" s="373"/>
      <c r="HR252" s="373"/>
      <c r="HS252" s="320"/>
      <c r="HT252" s="374"/>
      <c r="HU252" s="374"/>
      <c r="HV252" s="374"/>
      <c r="HW252" s="395"/>
      <c r="HX252" s="395"/>
      <c r="HY252" s="395"/>
      <c r="HZ252" s="395"/>
      <c r="IA252" s="395"/>
      <c r="IB252" s="395"/>
      <c r="IC252" s="395"/>
      <c r="ID252" s="395"/>
      <c r="IE252" s="374"/>
      <c r="IF252" s="373"/>
      <c r="IG252" s="373"/>
      <c r="IH252" s="373"/>
      <c r="II252" s="320"/>
      <c r="IJ252" s="374"/>
      <c r="IK252" s="374"/>
      <c r="IL252" s="374"/>
      <c r="IM252" s="395"/>
      <c r="IN252" s="395"/>
      <c r="IO252" s="395"/>
      <c r="IP252" s="395"/>
      <c r="IQ252" s="395"/>
      <c r="IR252" s="395"/>
      <c r="IS252" s="395"/>
      <c r="IT252" s="395"/>
      <c r="IU252" s="374"/>
      <c r="IV252" s="373"/>
      <c r="IW252" s="373"/>
      <c r="IX252" s="373"/>
      <c r="IY252" s="320"/>
      <c r="IZ252" s="374"/>
      <c r="JA252" s="374"/>
      <c r="JB252" s="374"/>
      <c r="JC252" s="395"/>
      <c r="JD252" s="395"/>
      <c r="JE252" s="395"/>
      <c r="JF252" s="395"/>
      <c r="JG252" s="395"/>
      <c r="JH252" s="395"/>
      <c r="JI252" s="395"/>
      <c r="JJ252" s="395"/>
      <c r="JK252" s="374"/>
      <c r="JL252" s="373"/>
      <c r="JM252" s="373"/>
      <c r="JN252" s="373"/>
      <c r="JO252" s="320"/>
      <c r="JP252" s="374"/>
      <c r="JQ252" s="374"/>
      <c r="JR252" s="374"/>
      <c r="JS252" s="395"/>
      <c r="JT252" s="395"/>
      <c r="JU252" s="395"/>
      <c r="JV252" s="395"/>
      <c r="JW252" s="395"/>
      <c r="JX252" s="395"/>
      <c r="JY252" s="395"/>
      <c r="JZ252" s="395"/>
      <c r="KA252" s="374"/>
      <c r="KB252" s="373"/>
      <c r="KC252" s="373"/>
      <c r="KD252" s="373"/>
      <c r="KE252" s="320"/>
      <c r="KF252" s="374"/>
      <c r="KG252" s="374"/>
      <c r="KH252" s="374"/>
      <c r="KI252" s="395"/>
      <c r="KJ252" s="395"/>
      <c r="KK252" s="395"/>
      <c r="KL252" s="395"/>
      <c r="KM252" s="395"/>
      <c r="KN252" s="395"/>
      <c r="KO252" s="395"/>
      <c r="KP252" s="395"/>
      <c r="KQ252" s="374"/>
      <c r="KR252" s="373"/>
      <c r="KS252" s="373"/>
      <c r="KT252" s="373"/>
      <c r="KU252" s="320"/>
      <c r="KV252" s="374"/>
      <c r="KW252" s="374"/>
      <c r="KX252" s="374"/>
      <c r="KY252" s="395"/>
      <c r="KZ252" s="395"/>
      <c r="LA252" s="395"/>
      <c r="LB252" s="395"/>
      <c r="LC252" s="395"/>
      <c r="LD252" s="395"/>
      <c r="LE252" s="395"/>
      <c r="LF252" s="395"/>
      <c r="LG252" s="374"/>
      <c r="LH252" s="373"/>
      <c r="LI252" s="373"/>
      <c r="LJ252" s="373"/>
      <c r="LK252" s="320"/>
      <c r="LL252" s="374"/>
      <c r="LM252" s="374"/>
      <c r="LN252" s="374"/>
      <c r="LO252" s="395"/>
      <c r="LP252" s="395"/>
      <c r="LQ252" s="395"/>
      <c r="LR252" s="395"/>
      <c r="LS252" s="395"/>
      <c r="LT252" s="395"/>
      <c r="LU252" s="395"/>
      <c r="LV252" s="395"/>
      <c r="LW252" s="374"/>
      <c r="LX252" s="373"/>
      <c r="LY252" s="373"/>
      <c r="LZ252" s="373"/>
      <c r="MA252" s="320"/>
      <c r="MB252" s="374"/>
      <c r="MC252" s="374"/>
      <c r="MD252" s="374"/>
      <c r="ME252" s="395"/>
      <c r="MF252" s="395"/>
      <c r="MG252" s="395"/>
      <c r="MH252" s="395"/>
      <c r="MI252" s="395"/>
      <c r="MJ252" s="395"/>
      <c r="MK252" s="395"/>
      <c r="ML252" s="395"/>
      <c r="MM252" s="374"/>
      <c r="MN252" s="373"/>
      <c r="MO252" s="373"/>
      <c r="MP252" s="373"/>
      <c r="MQ252" s="320"/>
      <c r="MR252" s="374"/>
      <c r="MS252" s="374"/>
      <c r="MT252" s="374"/>
      <c r="MU252" s="395"/>
      <c r="MV252" s="395"/>
      <c r="MW252" s="395"/>
      <c r="MX252" s="395"/>
      <c r="MY252" s="395"/>
      <c r="MZ252" s="395"/>
      <c r="NA252" s="395"/>
      <c r="NB252" s="395"/>
      <c r="NC252" s="374"/>
      <c r="ND252" s="373"/>
      <c r="NE252" s="373"/>
      <c r="NF252" s="373"/>
      <c r="NG252" s="320"/>
      <c r="NH252" s="374"/>
      <c r="NI252" s="374"/>
      <c r="NJ252" s="374"/>
      <c r="NK252" s="395"/>
      <c r="NL252" s="395"/>
      <c r="NM252" s="395"/>
      <c r="NN252" s="395"/>
      <c r="NO252" s="395"/>
      <c r="NP252" s="395"/>
      <c r="NQ252" s="395"/>
      <c r="NR252" s="395"/>
      <c r="NS252" s="374"/>
      <c r="NT252" s="373"/>
      <c r="NU252" s="373"/>
      <c r="NV252" s="373"/>
      <c r="NW252" s="320"/>
      <c r="NX252" s="374"/>
      <c r="NY252" s="374"/>
      <c r="NZ252" s="374"/>
      <c r="OA252" s="395"/>
      <c r="OB252" s="395"/>
      <c r="OC252" s="395"/>
      <c r="OD252" s="395"/>
      <c r="OE252" s="395"/>
      <c r="OF252" s="395"/>
      <c r="OG252" s="395"/>
      <c r="OH252" s="395"/>
      <c r="OI252" s="374"/>
      <c r="OJ252" s="373"/>
      <c r="OK252" s="373"/>
      <c r="OL252" s="373"/>
      <c r="OM252" s="320"/>
      <c r="ON252" s="374"/>
      <c r="OO252" s="374"/>
      <c r="OP252" s="374"/>
      <c r="OQ252" s="395"/>
      <c r="OR252" s="395"/>
      <c r="OS252" s="395"/>
      <c r="OT252" s="395"/>
      <c r="OU252" s="395"/>
      <c r="OV252" s="395"/>
      <c r="OW252" s="395"/>
      <c r="OX252" s="395"/>
      <c r="OY252" s="374"/>
      <c r="OZ252" s="373"/>
      <c r="PA252" s="373"/>
      <c r="PB252" s="373"/>
      <c r="PC252" s="320"/>
      <c r="PD252" s="374"/>
      <c r="PE252" s="374"/>
      <c r="PF252" s="374"/>
      <c r="PG252" s="395"/>
      <c r="PH252" s="395"/>
      <c r="PI252" s="395"/>
      <c r="PJ252" s="395"/>
      <c r="PK252" s="395"/>
      <c r="PL252" s="395"/>
      <c r="PM252" s="395"/>
      <c r="PN252" s="395"/>
      <c r="PO252" s="374"/>
      <c r="PP252" s="373"/>
      <c r="PQ252" s="373"/>
      <c r="PR252" s="373"/>
      <c r="PS252" s="320"/>
      <c r="PT252" s="374"/>
      <c r="PU252" s="374"/>
      <c r="PV252" s="374"/>
      <c r="PW252" s="395"/>
      <c r="PX252" s="395"/>
      <c r="PY252" s="395"/>
      <c r="PZ252" s="395"/>
      <c r="QA252" s="395"/>
      <c r="QB252" s="395"/>
      <c r="QC252" s="395"/>
      <c r="QD252" s="395"/>
      <c r="QE252" s="374"/>
      <c r="QF252" s="373"/>
      <c r="QG252" s="373"/>
      <c r="QH252" s="373"/>
      <c r="QI252" s="320"/>
      <c r="QJ252" s="374"/>
      <c r="QK252" s="374"/>
      <c r="QL252" s="374"/>
      <c r="QM252" s="395"/>
      <c r="QN252" s="395"/>
      <c r="QO252" s="395"/>
      <c r="QP252" s="395"/>
      <c r="QQ252" s="395"/>
      <c r="QR252" s="395"/>
      <c r="QS252" s="395"/>
      <c r="QT252" s="395"/>
      <c r="QU252" s="374"/>
      <c r="QV252" s="373"/>
      <c r="QW252" s="373"/>
      <c r="QX252" s="373"/>
      <c r="QY252" s="320"/>
      <c r="QZ252" s="374"/>
      <c r="RA252" s="374"/>
      <c r="RB252" s="374"/>
      <c r="RC252" s="395"/>
      <c r="RD252" s="395"/>
      <c r="RE252" s="395"/>
      <c r="RF252" s="395"/>
      <c r="RG252" s="395"/>
      <c r="RH252" s="395"/>
      <c r="RI252" s="395"/>
      <c r="RJ252" s="395"/>
      <c r="RK252" s="374"/>
      <c r="RL252" s="373"/>
      <c r="RM252" s="373"/>
      <c r="RN252" s="373"/>
      <c r="RO252" s="320"/>
      <c r="RP252" s="374"/>
      <c r="RQ252" s="374"/>
      <c r="RR252" s="374"/>
      <c r="RS252" s="395"/>
      <c r="RT252" s="395"/>
      <c r="RU252" s="395"/>
      <c r="RV252" s="395"/>
      <c r="RW252" s="395"/>
      <c r="RX252" s="395"/>
      <c r="RY252" s="395"/>
      <c r="RZ252" s="395"/>
      <c r="SA252" s="374"/>
      <c r="SB252" s="373"/>
      <c r="SC252" s="373"/>
      <c r="SD252" s="373"/>
      <c r="SE252" s="320"/>
      <c r="SF252" s="374"/>
      <c r="SG252" s="374"/>
      <c r="SH252" s="374"/>
      <c r="SI252" s="395"/>
      <c r="SJ252" s="395"/>
      <c r="SK252" s="395"/>
      <c r="SL252" s="395"/>
      <c r="SM252" s="395"/>
      <c r="SN252" s="395"/>
      <c r="SO252" s="395"/>
      <c r="SP252" s="395"/>
      <c r="SQ252" s="374"/>
      <c r="SR252" s="373"/>
      <c r="SS252" s="373"/>
      <c r="ST252" s="373"/>
      <c r="SU252" s="320"/>
      <c r="SV252" s="374"/>
      <c r="SW252" s="374"/>
      <c r="SX252" s="374"/>
      <c r="SY252" s="395"/>
      <c r="SZ252" s="395"/>
      <c r="TA252" s="395"/>
      <c r="TB252" s="395"/>
      <c r="TC252" s="395"/>
      <c r="TD252" s="395"/>
      <c r="TE252" s="395"/>
      <c r="TF252" s="395"/>
      <c r="TG252" s="374"/>
      <c r="TH252" s="373"/>
      <c r="TI252" s="373"/>
      <c r="TJ252" s="373"/>
      <c r="TK252" s="320"/>
      <c r="TL252" s="374"/>
      <c r="TM252" s="374"/>
      <c r="TN252" s="374"/>
      <c r="TO252" s="395"/>
      <c r="TP252" s="395"/>
      <c r="TQ252" s="395"/>
      <c r="TR252" s="395"/>
      <c r="TS252" s="395"/>
      <c r="TT252" s="395"/>
      <c r="TU252" s="395"/>
      <c r="TV252" s="395"/>
      <c r="TW252" s="374"/>
      <c r="TX252" s="373"/>
      <c r="TY252" s="373"/>
      <c r="TZ252" s="373"/>
      <c r="UA252" s="320"/>
      <c r="UB252" s="374"/>
      <c r="UC252" s="374"/>
      <c r="UD252" s="374"/>
      <c r="UE252" s="395"/>
      <c r="UF252" s="395"/>
      <c r="UG252" s="395"/>
      <c r="UH252" s="395"/>
      <c r="UI252" s="395"/>
      <c r="UJ252" s="395"/>
      <c r="UK252" s="395"/>
      <c r="UL252" s="395"/>
      <c r="UM252" s="374"/>
      <c r="UN252" s="373"/>
      <c r="UO252" s="373"/>
      <c r="UP252" s="373"/>
      <c r="UQ252" s="320"/>
      <c r="UR252" s="374"/>
      <c r="US252" s="374"/>
      <c r="UT252" s="374"/>
      <c r="UU252" s="395"/>
      <c r="UV252" s="395"/>
      <c r="UW252" s="395"/>
      <c r="UX252" s="395"/>
      <c r="UY252" s="395"/>
      <c r="UZ252" s="395"/>
      <c r="VA252" s="395"/>
      <c r="VB252" s="395"/>
      <c r="VC252" s="374"/>
      <c r="VD252" s="373"/>
      <c r="VE252" s="373"/>
      <c r="VF252" s="373"/>
      <c r="VG252" s="320"/>
      <c r="VH252" s="374"/>
      <c r="VI252" s="374"/>
      <c r="VJ252" s="374"/>
      <c r="VK252" s="395"/>
      <c r="VL252" s="395"/>
      <c r="VM252" s="395"/>
      <c r="VN252" s="395"/>
      <c r="VO252" s="395"/>
      <c r="VP252" s="395"/>
      <c r="VQ252" s="395"/>
      <c r="VR252" s="395"/>
      <c r="VS252" s="374"/>
      <c r="VT252" s="373"/>
      <c r="VU252" s="373"/>
      <c r="VV252" s="373"/>
      <c r="VW252" s="320"/>
      <c r="VX252" s="374"/>
      <c r="VY252" s="374"/>
      <c r="VZ252" s="374"/>
      <c r="WA252" s="395"/>
      <c r="WB252" s="395"/>
      <c r="WC252" s="395"/>
      <c r="WD252" s="395"/>
      <c r="WE252" s="395"/>
      <c r="WF252" s="395"/>
      <c r="WG252" s="395"/>
      <c r="WH252" s="395"/>
      <c r="WI252" s="374"/>
      <c r="WJ252" s="373"/>
      <c r="WK252" s="373"/>
      <c r="WL252" s="373"/>
      <c r="WM252" s="320"/>
      <c r="WN252" s="374"/>
      <c r="WO252" s="374"/>
      <c r="WP252" s="374"/>
      <c r="WQ252" s="395"/>
      <c r="WR252" s="395"/>
      <c r="WS252" s="395"/>
      <c r="WT252" s="395"/>
      <c r="WU252" s="395"/>
      <c r="WV252" s="395"/>
      <c r="WW252" s="395"/>
      <c r="WX252" s="395"/>
      <c r="WY252" s="374"/>
      <c r="WZ252" s="373"/>
      <c r="XA252" s="373"/>
      <c r="XB252" s="373"/>
      <c r="XC252" s="320"/>
      <c r="XD252" s="374"/>
      <c r="XE252" s="374"/>
      <c r="XF252" s="374"/>
      <c r="XG252" s="395"/>
      <c r="XH252" s="395"/>
      <c r="XI252" s="395"/>
      <c r="XJ252" s="395"/>
      <c r="XK252" s="395"/>
      <c r="XL252" s="395"/>
      <c r="XM252" s="395"/>
      <c r="XN252" s="395"/>
      <c r="XO252" s="374"/>
      <c r="XP252" s="373"/>
      <c r="XQ252" s="373"/>
      <c r="XR252" s="373"/>
      <c r="XS252" s="320"/>
      <c r="XT252" s="374"/>
      <c r="XU252" s="374"/>
      <c r="XV252" s="374"/>
      <c r="XW252" s="395"/>
      <c r="XX252" s="395"/>
      <c r="XY252" s="395"/>
      <c r="XZ252" s="395"/>
      <c r="YA252" s="395"/>
      <c r="YB252" s="395"/>
      <c r="YC252" s="395"/>
      <c r="YD252" s="395"/>
      <c r="YE252" s="374"/>
      <c r="YF252" s="373"/>
      <c r="YG252" s="373"/>
      <c r="YH252" s="373"/>
      <c r="YI252" s="320"/>
      <c r="YJ252" s="374"/>
      <c r="YK252" s="374"/>
      <c r="YL252" s="374"/>
      <c r="YM252" s="395"/>
      <c r="YN252" s="395"/>
      <c r="YO252" s="395"/>
      <c r="YP252" s="395"/>
      <c r="YQ252" s="395"/>
      <c r="YR252" s="395"/>
      <c r="YS252" s="395"/>
      <c r="YT252" s="395"/>
      <c r="YU252" s="374"/>
      <c r="YV252" s="373"/>
      <c r="YW252" s="373"/>
      <c r="YX252" s="373"/>
      <c r="YY252" s="320"/>
      <c r="YZ252" s="374"/>
      <c r="ZA252" s="374"/>
      <c r="ZB252" s="374"/>
      <c r="ZC252" s="395"/>
      <c r="ZD252" s="395"/>
      <c r="ZE252" s="395"/>
      <c r="ZF252" s="395"/>
      <c r="ZG252" s="395"/>
      <c r="ZH252" s="395"/>
      <c r="ZI252" s="395"/>
      <c r="ZJ252" s="395"/>
      <c r="ZK252" s="374"/>
      <c r="ZL252" s="373"/>
      <c r="ZM252" s="373"/>
      <c r="ZN252" s="373"/>
      <c r="ZO252" s="320"/>
      <c r="ZP252" s="374"/>
      <c r="ZQ252" s="374"/>
      <c r="ZR252" s="374"/>
      <c r="ZS252" s="395"/>
      <c r="ZT252" s="395"/>
      <c r="ZU252" s="395"/>
      <c r="ZV252" s="395"/>
      <c r="ZW252" s="395"/>
      <c r="ZX252" s="395"/>
      <c r="ZY252" s="395"/>
      <c r="ZZ252" s="395"/>
      <c r="AAA252" s="374"/>
      <c r="AAB252" s="373"/>
      <c r="AAC252" s="373"/>
      <c r="AAD252" s="373"/>
      <c r="AAE252" s="320"/>
      <c r="AAF252" s="374"/>
      <c r="AAG252" s="374"/>
      <c r="AAH252" s="374"/>
      <c r="AAI252" s="395"/>
      <c r="AAJ252" s="395"/>
      <c r="AAK252" s="395"/>
      <c r="AAL252" s="395"/>
      <c r="AAM252" s="395"/>
      <c r="AAN252" s="395"/>
      <c r="AAO252" s="395"/>
      <c r="AAP252" s="395"/>
      <c r="AAQ252" s="374"/>
      <c r="AAR252" s="373"/>
      <c r="AAS252" s="373"/>
      <c r="AAT252" s="373"/>
      <c r="AAU252" s="320"/>
      <c r="AAV252" s="374"/>
      <c r="AAW252" s="374"/>
      <c r="AAX252" s="374"/>
      <c r="AAY252" s="395"/>
      <c r="AAZ252" s="395"/>
      <c r="ABA252" s="395"/>
      <c r="ABB252" s="395"/>
      <c r="ABC252" s="395"/>
      <c r="ABD252" s="395"/>
      <c r="ABE252" s="395"/>
      <c r="ABF252" s="395"/>
      <c r="ABG252" s="374"/>
      <c r="ABH252" s="373"/>
      <c r="ABI252" s="373"/>
      <c r="ABJ252" s="373"/>
      <c r="ABK252" s="320"/>
      <c r="ABL252" s="374"/>
      <c r="ABM252" s="374"/>
      <c r="ABN252" s="374"/>
      <c r="ABO252" s="395"/>
      <c r="ABP252" s="395"/>
      <c r="ABQ252" s="395"/>
      <c r="ABR252" s="395"/>
      <c r="ABS252" s="395"/>
      <c r="ABT252" s="395"/>
      <c r="ABU252" s="395"/>
      <c r="ABV252" s="395"/>
      <c r="ABW252" s="374"/>
      <c r="ABX252" s="373"/>
      <c r="ABY252" s="373"/>
      <c r="ABZ252" s="373"/>
      <c r="ACA252" s="320"/>
      <c r="ACB252" s="374"/>
      <c r="ACC252" s="374"/>
      <c r="ACD252" s="374"/>
      <c r="ACE252" s="395"/>
      <c r="ACF252" s="395"/>
      <c r="ACG252" s="395"/>
      <c r="ACH252" s="395"/>
      <c r="ACI252" s="395"/>
      <c r="ACJ252" s="395"/>
      <c r="ACK252" s="395"/>
      <c r="ACL252" s="395"/>
      <c r="ACM252" s="374"/>
      <c r="ACN252" s="373"/>
      <c r="ACO252" s="373"/>
      <c r="ACP252" s="373"/>
      <c r="ACQ252" s="320"/>
      <c r="ACR252" s="374"/>
      <c r="ACS252" s="374"/>
      <c r="ACT252" s="374"/>
      <c r="ACU252" s="395"/>
      <c r="ACV252" s="395"/>
      <c r="ACW252" s="395"/>
      <c r="ACX252" s="395"/>
      <c r="ACY252" s="395"/>
      <c r="ACZ252" s="395"/>
      <c r="ADA252" s="395"/>
      <c r="ADB252" s="395"/>
      <c r="ADC252" s="374"/>
      <c r="ADD252" s="373"/>
      <c r="ADE252" s="373"/>
      <c r="ADF252" s="373"/>
      <c r="ADG252" s="320"/>
      <c r="ADH252" s="374"/>
      <c r="ADI252" s="374"/>
      <c r="ADJ252" s="374"/>
      <c r="ADK252" s="395"/>
      <c r="ADL252" s="395"/>
      <c r="ADM252" s="395"/>
      <c r="ADN252" s="395"/>
      <c r="ADO252" s="395"/>
      <c r="ADP252" s="395"/>
      <c r="ADQ252" s="395"/>
      <c r="ADR252" s="395"/>
      <c r="ADS252" s="374"/>
      <c r="ADT252" s="373"/>
      <c r="ADU252" s="373"/>
      <c r="ADV252" s="373"/>
      <c r="ADW252" s="320"/>
      <c r="ADX252" s="374"/>
      <c r="ADY252" s="374"/>
      <c r="ADZ252" s="374"/>
      <c r="AEA252" s="395"/>
      <c r="AEB252" s="395"/>
      <c r="AEC252" s="395"/>
      <c r="AED252" s="395"/>
      <c r="AEE252" s="395"/>
      <c r="AEF252" s="395"/>
      <c r="AEG252" s="395"/>
      <c r="AEH252" s="395"/>
      <c r="AEI252" s="374"/>
      <c r="AEJ252" s="373"/>
      <c r="AEK252" s="373"/>
      <c r="AEL252" s="373"/>
      <c r="AEM252" s="320"/>
      <c r="AEN252" s="374"/>
      <c r="AEO252" s="374"/>
      <c r="AEP252" s="374"/>
      <c r="AEQ252" s="395"/>
      <c r="AER252" s="395"/>
      <c r="AES252" s="395"/>
      <c r="AET252" s="395"/>
      <c r="AEU252" s="395"/>
      <c r="AEV252" s="395"/>
      <c r="AEW252" s="395"/>
      <c r="AEX252" s="395"/>
      <c r="AEY252" s="374"/>
      <c r="AEZ252" s="373"/>
      <c r="AFA252" s="373"/>
      <c r="AFB252" s="373"/>
      <c r="AFC252" s="320"/>
      <c r="AFD252" s="374"/>
      <c r="AFE252" s="374"/>
      <c r="AFF252" s="374"/>
      <c r="AFG252" s="395"/>
      <c r="AFH252" s="395"/>
      <c r="AFI252" s="395"/>
      <c r="AFJ252" s="395"/>
      <c r="AFK252" s="395"/>
      <c r="AFL252" s="395"/>
      <c r="AFM252" s="395"/>
      <c r="AFN252" s="395"/>
      <c r="AFO252" s="374"/>
      <c r="AFP252" s="373"/>
      <c r="AFQ252" s="373"/>
      <c r="AFR252" s="373"/>
      <c r="AFS252" s="320"/>
      <c r="AFT252" s="374"/>
      <c r="AFU252" s="374"/>
      <c r="AFV252" s="374"/>
      <c r="AFW252" s="395"/>
      <c r="AFX252" s="395"/>
      <c r="AFY252" s="395"/>
      <c r="AFZ252" s="395"/>
      <c r="AGA252" s="395"/>
      <c r="AGB252" s="395"/>
      <c r="AGC252" s="395"/>
      <c r="AGD252" s="395"/>
      <c r="AGE252" s="374"/>
      <c r="AGF252" s="373"/>
      <c r="AGG252" s="373"/>
      <c r="AGH252" s="373"/>
      <c r="AGI252" s="320"/>
      <c r="AGJ252" s="374"/>
      <c r="AGK252" s="374"/>
      <c r="AGL252" s="374"/>
      <c r="AGM252" s="395"/>
      <c r="AGN252" s="395"/>
      <c r="AGO252" s="395"/>
      <c r="AGP252" s="395"/>
      <c r="AGQ252" s="395"/>
      <c r="AGR252" s="395"/>
      <c r="AGS252" s="395"/>
      <c r="AGT252" s="395"/>
      <c r="AGU252" s="374"/>
      <c r="AGV252" s="373"/>
      <c r="AGW252" s="373"/>
      <c r="AGX252" s="373"/>
      <c r="AGY252" s="320"/>
      <c r="AGZ252" s="374"/>
      <c r="AHA252" s="374"/>
      <c r="AHB252" s="374"/>
      <c r="AHC252" s="395"/>
      <c r="AHD252" s="395"/>
      <c r="AHE252" s="395"/>
      <c r="AHF252" s="395"/>
      <c r="AHG252" s="395"/>
      <c r="AHH252" s="395"/>
      <c r="AHI252" s="395"/>
      <c r="AHJ252" s="395"/>
      <c r="AHK252" s="374"/>
      <c r="AHL252" s="373"/>
      <c r="AHM252" s="373"/>
      <c r="AHN252" s="373"/>
      <c r="AHO252" s="320"/>
      <c r="AHP252" s="374"/>
      <c r="AHQ252" s="374"/>
      <c r="AHR252" s="374"/>
      <c r="AHS252" s="395"/>
      <c r="AHT252" s="395"/>
      <c r="AHU252" s="395"/>
      <c r="AHV252" s="395"/>
      <c r="AHW252" s="395"/>
      <c r="AHX252" s="395"/>
      <c r="AHY252" s="395"/>
      <c r="AHZ252" s="395"/>
      <c r="AIA252" s="374"/>
      <c r="AIB252" s="373"/>
      <c r="AIC252" s="373"/>
      <c r="AID252" s="373"/>
      <c r="AIE252" s="320"/>
      <c r="AIF252" s="374"/>
      <c r="AIG252" s="374"/>
      <c r="AIH252" s="374"/>
      <c r="AII252" s="395"/>
      <c r="AIJ252" s="395"/>
      <c r="AIK252" s="395"/>
      <c r="AIL252" s="395"/>
      <c r="AIM252" s="395"/>
      <c r="AIN252" s="395"/>
      <c r="AIO252" s="395"/>
      <c r="AIP252" s="395"/>
      <c r="AIQ252" s="374"/>
      <c r="AIR252" s="373"/>
      <c r="AIS252" s="373"/>
      <c r="AIT252" s="373"/>
      <c r="AIU252" s="320"/>
      <c r="AIV252" s="374"/>
      <c r="AIW252" s="374"/>
      <c r="AIX252" s="374"/>
      <c r="AIY252" s="395"/>
      <c r="AIZ252" s="395"/>
      <c r="AJA252" s="395"/>
      <c r="AJB252" s="395"/>
      <c r="AJC252" s="395"/>
      <c r="AJD252" s="395"/>
      <c r="AJE252" s="395"/>
      <c r="AJF252" s="395"/>
      <c r="AJG252" s="374"/>
      <c r="AJH252" s="373"/>
      <c r="AJI252" s="373"/>
      <c r="AJJ252" s="373"/>
      <c r="AJK252" s="320"/>
      <c r="AJL252" s="374"/>
      <c r="AJM252" s="374"/>
      <c r="AJN252" s="374"/>
      <c r="AJO252" s="395"/>
      <c r="AJP252" s="395"/>
      <c r="AJQ252" s="395"/>
      <c r="AJR252" s="395"/>
      <c r="AJS252" s="395"/>
      <c r="AJT252" s="395"/>
      <c r="AJU252" s="395"/>
      <c r="AJV252" s="395"/>
      <c r="AJW252" s="374"/>
      <c r="AJX252" s="373"/>
      <c r="AJY252" s="373"/>
      <c r="AJZ252" s="373"/>
      <c r="AKA252" s="320"/>
      <c r="AKB252" s="374"/>
      <c r="AKC252" s="374"/>
      <c r="AKD252" s="374"/>
      <c r="AKE252" s="395"/>
      <c r="AKF252" s="395"/>
      <c r="AKG252" s="395"/>
      <c r="AKH252" s="395"/>
      <c r="AKI252" s="395"/>
      <c r="AKJ252" s="395"/>
      <c r="AKK252" s="395"/>
      <c r="AKL252" s="395"/>
      <c r="AKM252" s="374"/>
      <c r="AKN252" s="373"/>
      <c r="AKO252" s="373"/>
      <c r="AKP252" s="373"/>
      <c r="AKQ252" s="320"/>
      <c r="AKR252" s="374"/>
      <c r="AKS252" s="374"/>
      <c r="AKT252" s="374"/>
      <c r="AKU252" s="395"/>
      <c r="AKV252" s="395"/>
      <c r="AKW252" s="395"/>
      <c r="AKX252" s="395"/>
      <c r="AKY252" s="395"/>
      <c r="AKZ252" s="395"/>
      <c r="ALA252" s="395"/>
      <c r="ALB252" s="395"/>
      <c r="ALC252" s="374"/>
      <c r="ALD252" s="373"/>
      <c r="ALE252" s="373"/>
      <c r="ALF252" s="373"/>
      <c r="ALG252" s="320"/>
      <c r="ALH252" s="374"/>
      <c r="ALI252" s="374"/>
      <c r="ALJ252" s="374"/>
      <c r="ALK252" s="395"/>
      <c r="ALL252" s="395"/>
      <c r="ALM252" s="395"/>
      <c r="ALN252" s="395"/>
      <c r="ALO252" s="395"/>
      <c r="ALP252" s="395"/>
      <c r="ALQ252" s="395"/>
      <c r="ALR252" s="395"/>
      <c r="ALS252" s="374"/>
      <c r="ALT252" s="373"/>
      <c r="ALU252" s="373"/>
      <c r="ALV252" s="373"/>
      <c r="ALW252" s="320"/>
      <c r="ALX252" s="374"/>
      <c r="ALY252" s="374"/>
      <c r="ALZ252" s="374"/>
      <c r="AMA252" s="395"/>
      <c r="AMB252" s="395"/>
      <c r="AMC252" s="395"/>
      <c r="AMD252" s="395"/>
      <c r="AME252" s="395"/>
      <c r="AMF252" s="395"/>
      <c r="AMG252" s="395"/>
      <c r="AMH252" s="395"/>
      <c r="AMI252" s="374"/>
      <c r="AMJ252" s="373"/>
      <c r="AMK252" s="373"/>
      <c r="AML252" s="373"/>
      <c r="AMM252" s="320"/>
      <c r="AMN252" s="374"/>
      <c r="AMO252" s="374"/>
      <c r="AMP252" s="374"/>
      <c r="AMQ252" s="395"/>
      <c r="AMR252" s="395"/>
      <c r="AMS252" s="395"/>
      <c r="AMT252" s="395"/>
      <c r="AMU252" s="395"/>
      <c r="AMV252" s="395"/>
      <c r="AMW252" s="395"/>
      <c r="AMX252" s="395"/>
      <c r="AMY252" s="374"/>
      <c r="AMZ252" s="373"/>
      <c r="ANA252" s="373"/>
      <c r="ANB252" s="373"/>
      <c r="ANC252" s="320"/>
      <c r="AND252" s="374"/>
      <c r="ANE252" s="374"/>
      <c r="ANF252" s="374"/>
      <c r="ANG252" s="395"/>
      <c r="ANH252" s="395"/>
      <c r="ANI252" s="395"/>
      <c r="ANJ252" s="395"/>
      <c r="ANK252" s="395"/>
      <c r="ANL252" s="395"/>
      <c r="ANM252" s="395"/>
      <c r="ANN252" s="395"/>
      <c r="ANO252" s="374"/>
      <c r="ANP252" s="373"/>
      <c r="ANQ252" s="373"/>
      <c r="ANR252" s="373"/>
      <c r="ANS252" s="320"/>
      <c r="ANT252" s="374"/>
      <c r="ANU252" s="374"/>
      <c r="ANV252" s="374"/>
      <c r="ANW252" s="395"/>
      <c r="ANX252" s="395"/>
      <c r="ANY252" s="395"/>
      <c r="ANZ252" s="395"/>
      <c r="AOA252" s="395"/>
      <c r="AOB252" s="395"/>
      <c r="AOC252" s="395"/>
      <c r="AOD252" s="395"/>
      <c r="AOE252" s="374"/>
      <c r="AOF252" s="373"/>
      <c r="AOG252" s="373"/>
      <c r="AOH252" s="373"/>
      <c r="AOI252" s="320"/>
      <c r="AOJ252" s="374"/>
      <c r="AOK252" s="374"/>
      <c r="AOL252" s="374"/>
      <c r="AOM252" s="395"/>
      <c r="AON252" s="395"/>
      <c r="AOO252" s="395"/>
      <c r="AOP252" s="395"/>
      <c r="AOQ252" s="395"/>
      <c r="AOR252" s="395"/>
      <c r="AOS252" s="395"/>
      <c r="AOT252" s="395"/>
      <c r="AOU252" s="374"/>
      <c r="AOV252" s="373"/>
      <c r="AOW252" s="373"/>
      <c r="AOX252" s="373"/>
      <c r="AOY252" s="320"/>
      <c r="AOZ252" s="374"/>
      <c r="APA252" s="374"/>
      <c r="APB252" s="374"/>
      <c r="APC252" s="395"/>
      <c r="APD252" s="395"/>
      <c r="APE252" s="395"/>
      <c r="APF252" s="395"/>
      <c r="APG252" s="395"/>
      <c r="APH252" s="395"/>
      <c r="API252" s="395"/>
      <c r="APJ252" s="395"/>
      <c r="APK252" s="374"/>
      <c r="APL252" s="373"/>
      <c r="APM252" s="373"/>
      <c r="APN252" s="373"/>
      <c r="APO252" s="320"/>
      <c r="APP252" s="374"/>
      <c r="APQ252" s="374"/>
      <c r="APR252" s="374"/>
      <c r="APS252" s="395"/>
      <c r="APT252" s="395"/>
      <c r="APU252" s="395"/>
      <c r="APV252" s="395"/>
      <c r="APW252" s="395"/>
      <c r="APX252" s="395"/>
      <c r="APY252" s="395"/>
      <c r="APZ252" s="395"/>
      <c r="AQA252" s="374"/>
      <c r="AQB252" s="373"/>
      <c r="AQC252" s="373"/>
      <c r="AQD252" s="373"/>
      <c r="AQE252" s="320"/>
      <c r="AQF252" s="374"/>
      <c r="AQG252" s="374"/>
      <c r="AQH252" s="374"/>
      <c r="AQI252" s="395"/>
      <c r="AQJ252" s="395"/>
      <c r="AQK252" s="395"/>
      <c r="AQL252" s="395"/>
      <c r="AQM252" s="395"/>
      <c r="AQN252" s="395"/>
      <c r="AQO252" s="395"/>
      <c r="AQP252" s="395"/>
      <c r="AQQ252" s="374"/>
      <c r="AQR252" s="373"/>
      <c r="AQS252" s="373"/>
      <c r="AQT252" s="373"/>
      <c r="AQU252" s="320"/>
      <c r="AQV252" s="374"/>
      <c r="AQW252" s="374"/>
      <c r="AQX252" s="374"/>
      <c r="AQY252" s="395"/>
      <c r="AQZ252" s="395"/>
      <c r="ARA252" s="395"/>
      <c r="ARB252" s="395"/>
      <c r="ARC252" s="395"/>
      <c r="ARD252" s="395"/>
      <c r="ARE252" s="395"/>
      <c r="ARF252" s="395"/>
      <c r="ARG252" s="374"/>
      <c r="ARH252" s="373"/>
      <c r="ARI252" s="373"/>
      <c r="ARJ252" s="373"/>
      <c r="ARK252" s="320"/>
      <c r="ARL252" s="374"/>
      <c r="ARM252" s="374"/>
      <c r="ARN252" s="374"/>
      <c r="ARO252" s="395"/>
      <c r="ARP252" s="395"/>
      <c r="ARQ252" s="395"/>
      <c r="ARR252" s="395"/>
      <c r="ARS252" s="395"/>
      <c r="ART252" s="395"/>
      <c r="ARU252" s="395"/>
      <c r="ARV252" s="395"/>
      <c r="ARW252" s="374"/>
      <c r="ARX252" s="373"/>
      <c r="ARY252" s="373"/>
      <c r="ARZ252" s="373"/>
      <c r="ASA252" s="320"/>
      <c r="ASB252" s="374"/>
      <c r="ASC252" s="374"/>
      <c r="ASD252" s="374"/>
      <c r="ASE252" s="395"/>
      <c r="ASF252" s="395"/>
      <c r="ASG252" s="395"/>
      <c r="ASH252" s="395"/>
      <c r="ASI252" s="395"/>
      <c r="ASJ252" s="395"/>
      <c r="ASK252" s="395"/>
      <c r="ASL252" s="395"/>
      <c r="ASM252" s="374"/>
      <c r="ASN252" s="373"/>
      <c r="ASO252" s="373"/>
      <c r="ASP252" s="373"/>
      <c r="ASQ252" s="320"/>
      <c r="ASR252" s="374"/>
      <c r="ASS252" s="374"/>
      <c r="AST252" s="374"/>
      <c r="ASU252" s="395"/>
      <c r="ASV252" s="395"/>
      <c r="ASW252" s="395"/>
      <c r="ASX252" s="395"/>
      <c r="ASY252" s="395"/>
      <c r="ASZ252" s="395"/>
      <c r="ATA252" s="395"/>
      <c r="ATB252" s="395"/>
      <c r="ATC252" s="374"/>
      <c r="ATD252" s="373"/>
      <c r="ATE252" s="373"/>
      <c r="ATF252" s="373"/>
      <c r="ATG252" s="320"/>
      <c r="ATH252" s="374"/>
      <c r="ATI252" s="374"/>
      <c r="ATJ252" s="374"/>
      <c r="ATK252" s="395"/>
      <c r="ATL252" s="395"/>
      <c r="ATM252" s="395"/>
      <c r="ATN252" s="395"/>
      <c r="ATO252" s="395"/>
      <c r="ATP252" s="395"/>
      <c r="ATQ252" s="395"/>
      <c r="ATR252" s="395"/>
      <c r="ATS252" s="374"/>
      <c r="ATT252" s="373"/>
      <c r="ATU252" s="373"/>
      <c r="ATV252" s="373"/>
      <c r="ATW252" s="320"/>
      <c r="ATX252" s="374"/>
      <c r="ATY252" s="374"/>
      <c r="ATZ252" s="374"/>
      <c r="AUA252" s="395"/>
      <c r="AUB252" s="395"/>
      <c r="AUC252" s="395"/>
      <c r="AUD252" s="395"/>
      <c r="AUE252" s="395"/>
      <c r="AUF252" s="395"/>
      <c r="AUG252" s="395"/>
      <c r="AUH252" s="395"/>
      <c r="AUI252" s="374"/>
      <c r="AUJ252" s="373"/>
      <c r="AUK252" s="373"/>
      <c r="AUL252" s="373"/>
      <c r="AUM252" s="320"/>
      <c r="AUN252" s="374"/>
      <c r="AUO252" s="374"/>
      <c r="AUP252" s="374"/>
      <c r="AUQ252" s="395"/>
      <c r="AUR252" s="395"/>
      <c r="AUS252" s="395"/>
      <c r="AUT252" s="395"/>
      <c r="AUU252" s="395"/>
      <c r="AUV252" s="395"/>
      <c r="AUW252" s="395"/>
      <c r="AUX252" s="395"/>
      <c r="AUY252" s="374"/>
      <c r="AUZ252" s="373"/>
      <c r="AVA252" s="373"/>
      <c r="AVB252" s="373"/>
      <c r="AVC252" s="320"/>
      <c r="AVD252" s="374"/>
      <c r="AVE252" s="374"/>
      <c r="AVF252" s="374"/>
      <c r="AVG252" s="395"/>
      <c r="AVH252" s="395"/>
      <c r="AVI252" s="395"/>
      <c r="AVJ252" s="395"/>
      <c r="AVK252" s="395"/>
      <c r="AVL252" s="395"/>
      <c r="AVM252" s="395"/>
      <c r="AVN252" s="395"/>
      <c r="AVO252" s="374"/>
      <c r="AVP252" s="373"/>
      <c r="AVQ252" s="373"/>
      <c r="AVR252" s="373"/>
      <c r="AVS252" s="320"/>
      <c r="AVT252" s="374"/>
      <c r="AVU252" s="374"/>
      <c r="AVV252" s="374"/>
      <c r="AVW252" s="395"/>
      <c r="AVX252" s="395"/>
      <c r="AVY252" s="395"/>
      <c r="AVZ252" s="395"/>
      <c r="AWA252" s="395"/>
      <c r="AWB252" s="395"/>
      <c r="AWC252" s="395"/>
      <c r="AWD252" s="395"/>
      <c r="AWE252" s="374"/>
      <c r="AWF252" s="373"/>
      <c r="AWG252" s="373"/>
      <c r="AWH252" s="373"/>
      <c r="AWI252" s="320"/>
      <c r="AWJ252" s="374"/>
      <c r="AWK252" s="374"/>
      <c r="AWL252" s="374"/>
      <c r="AWM252" s="395"/>
      <c r="AWN252" s="395"/>
      <c r="AWO252" s="395"/>
      <c r="AWP252" s="395"/>
      <c r="AWQ252" s="395"/>
      <c r="AWR252" s="395"/>
      <c r="AWS252" s="395"/>
      <c r="AWT252" s="395"/>
      <c r="AWU252" s="374"/>
      <c r="AWV252" s="373"/>
      <c r="AWW252" s="373"/>
      <c r="AWX252" s="373"/>
      <c r="AWY252" s="320"/>
      <c r="AWZ252" s="374"/>
      <c r="AXA252" s="374"/>
      <c r="AXB252" s="374"/>
      <c r="AXC252" s="395"/>
      <c r="AXD252" s="395"/>
      <c r="AXE252" s="395"/>
      <c r="AXF252" s="395"/>
      <c r="AXG252" s="395"/>
      <c r="AXH252" s="395"/>
      <c r="AXI252" s="395"/>
      <c r="AXJ252" s="395"/>
      <c r="AXK252" s="374"/>
      <c r="AXL252" s="373"/>
      <c r="AXM252" s="373"/>
      <c r="AXN252" s="373"/>
      <c r="AXO252" s="320"/>
      <c r="AXP252" s="374"/>
      <c r="AXQ252" s="374"/>
      <c r="AXR252" s="374"/>
      <c r="AXS252" s="395"/>
      <c r="AXT252" s="395"/>
      <c r="AXU252" s="395"/>
      <c r="AXV252" s="395"/>
      <c r="AXW252" s="395"/>
      <c r="AXX252" s="395"/>
      <c r="AXY252" s="395"/>
      <c r="AXZ252" s="395"/>
      <c r="AYA252" s="374"/>
      <c r="AYB252" s="373"/>
      <c r="AYC252" s="373"/>
      <c r="AYD252" s="373"/>
      <c r="AYE252" s="320"/>
      <c r="AYF252" s="374"/>
      <c r="AYG252" s="374"/>
      <c r="AYH252" s="374"/>
      <c r="AYI252" s="395"/>
      <c r="AYJ252" s="395"/>
      <c r="AYK252" s="395"/>
      <c r="AYL252" s="395"/>
      <c r="AYM252" s="395"/>
      <c r="AYN252" s="395"/>
      <c r="AYO252" s="395"/>
      <c r="AYP252" s="395"/>
      <c r="AYQ252" s="374"/>
      <c r="AYR252" s="373"/>
      <c r="AYS252" s="373"/>
      <c r="AYT252" s="373"/>
      <c r="AYU252" s="320"/>
      <c r="AYV252" s="374"/>
      <c r="AYW252" s="374"/>
      <c r="AYX252" s="374"/>
      <c r="AYY252" s="395"/>
      <c r="AYZ252" s="395"/>
      <c r="AZA252" s="395"/>
      <c r="AZB252" s="395"/>
      <c r="AZC252" s="395"/>
      <c r="AZD252" s="395"/>
      <c r="AZE252" s="395"/>
      <c r="AZF252" s="395"/>
      <c r="AZG252" s="374"/>
      <c r="AZH252" s="373"/>
      <c r="AZI252" s="373"/>
      <c r="AZJ252" s="373"/>
      <c r="AZK252" s="320"/>
      <c r="AZL252" s="374"/>
      <c r="AZM252" s="374"/>
      <c r="AZN252" s="374"/>
      <c r="AZO252" s="395"/>
      <c r="AZP252" s="395"/>
      <c r="AZQ252" s="395"/>
      <c r="AZR252" s="395"/>
      <c r="AZS252" s="395"/>
      <c r="AZT252" s="395"/>
      <c r="AZU252" s="395"/>
      <c r="AZV252" s="395"/>
      <c r="AZW252" s="374"/>
      <c r="AZX252" s="373"/>
      <c r="AZY252" s="373"/>
      <c r="AZZ252" s="373"/>
      <c r="BAA252" s="320"/>
      <c r="BAB252" s="374"/>
      <c r="BAC252" s="374"/>
      <c r="BAD252" s="374"/>
      <c r="BAE252" s="395"/>
      <c r="BAF252" s="395"/>
      <c r="BAG252" s="395"/>
      <c r="BAH252" s="395"/>
      <c r="BAI252" s="395"/>
      <c r="BAJ252" s="395"/>
      <c r="BAK252" s="395"/>
      <c r="BAL252" s="395"/>
      <c r="BAM252" s="374"/>
      <c r="BAN252" s="373"/>
      <c r="BAO252" s="373"/>
      <c r="BAP252" s="373"/>
      <c r="BAQ252" s="320"/>
      <c r="BAR252" s="374"/>
      <c r="BAS252" s="374"/>
      <c r="BAT252" s="374"/>
      <c r="BAU252" s="395"/>
      <c r="BAV252" s="395"/>
      <c r="BAW252" s="395"/>
      <c r="BAX252" s="395"/>
      <c r="BAY252" s="395"/>
      <c r="BAZ252" s="395"/>
      <c r="BBA252" s="395"/>
      <c r="BBB252" s="395"/>
      <c r="BBC252" s="374"/>
      <c r="BBD252" s="373"/>
      <c r="BBE252" s="373"/>
      <c r="BBF252" s="373"/>
      <c r="BBG252" s="320"/>
      <c r="BBH252" s="374"/>
      <c r="BBI252" s="374"/>
      <c r="BBJ252" s="374"/>
      <c r="BBK252" s="395"/>
      <c r="BBL252" s="395"/>
      <c r="BBM252" s="395"/>
      <c r="BBN252" s="395"/>
      <c r="BBO252" s="395"/>
      <c r="BBP252" s="395"/>
      <c r="BBQ252" s="395"/>
      <c r="BBR252" s="395"/>
      <c r="BBS252" s="374"/>
      <c r="BBT252" s="373"/>
      <c r="BBU252" s="373"/>
      <c r="BBV252" s="373"/>
      <c r="BBW252" s="320"/>
      <c r="BBX252" s="374"/>
      <c r="BBY252" s="374"/>
      <c r="BBZ252" s="374"/>
      <c r="BCA252" s="395"/>
      <c r="BCB252" s="395"/>
      <c r="BCC252" s="395"/>
      <c r="BCD252" s="395"/>
      <c r="BCE252" s="395"/>
      <c r="BCF252" s="395"/>
      <c r="BCG252" s="395"/>
      <c r="BCH252" s="395"/>
      <c r="BCI252" s="374"/>
      <c r="BCJ252" s="373"/>
      <c r="BCK252" s="373"/>
      <c r="BCL252" s="373"/>
      <c r="BCM252" s="320"/>
      <c r="BCN252" s="374"/>
      <c r="BCO252" s="374"/>
      <c r="BCP252" s="374"/>
      <c r="BCQ252" s="395"/>
      <c r="BCR252" s="395"/>
      <c r="BCS252" s="395"/>
      <c r="BCT252" s="395"/>
      <c r="BCU252" s="395"/>
      <c r="BCV252" s="395"/>
      <c r="BCW252" s="395"/>
      <c r="BCX252" s="395"/>
      <c r="BCY252" s="374"/>
      <c r="BCZ252" s="373"/>
      <c r="BDA252" s="373"/>
      <c r="BDB252" s="373"/>
      <c r="BDC252" s="320"/>
      <c r="BDD252" s="374"/>
      <c r="BDE252" s="374"/>
      <c r="BDF252" s="374"/>
      <c r="BDG252" s="395"/>
      <c r="BDH252" s="395"/>
      <c r="BDI252" s="395"/>
      <c r="BDJ252" s="395"/>
      <c r="BDK252" s="395"/>
      <c r="BDL252" s="395"/>
      <c r="BDM252" s="395"/>
      <c r="BDN252" s="395"/>
      <c r="BDO252" s="374"/>
      <c r="BDP252" s="373"/>
      <c r="BDQ252" s="373"/>
      <c r="BDR252" s="373"/>
      <c r="BDS252" s="320"/>
      <c r="BDT252" s="374"/>
      <c r="BDU252" s="374"/>
      <c r="BDV252" s="374"/>
      <c r="BDW252" s="395"/>
      <c r="BDX252" s="395"/>
      <c r="BDY252" s="395"/>
      <c r="BDZ252" s="395"/>
      <c r="BEA252" s="395"/>
      <c r="BEB252" s="395"/>
      <c r="BEC252" s="395"/>
      <c r="BED252" s="395"/>
      <c r="BEE252" s="374"/>
      <c r="BEF252" s="373"/>
      <c r="BEG252" s="373"/>
      <c r="BEH252" s="373"/>
      <c r="BEI252" s="320"/>
      <c r="BEJ252" s="374"/>
      <c r="BEK252" s="374"/>
      <c r="BEL252" s="374"/>
      <c r="BEM252" s="395"/>
      <c r="BEN252" s="395"/>
      <c r="BEO252" s="395"/>
      <c r="BEP252" s="395"/>
      <c r="BEQ252" s="395"/>
      <c r="BER252" s="395"/>
      <c r="BES252" s="395"/>
      <c r="BET252" s="395"/>
      <c r="BEU252" s="374"/>
      <c r="BEV252" s="373"/>
      <c r="BEW252" s="373"/>
      <c r="BEX252" s="373"/>
      <c r="BEY252" s="320"/>
      <c r="BEZ252" s="374"/>
      <c r="BFA252" s="374"/>
      <c r="BFB252" s="374"/>
      <c r="BFC252" s="395"/>
      <c r="BFD252" s="395"/>
      <c r="BFE252" s="395"/>
      <c r="BFF252" s="395"/>
      <c r="BFG252" s="395"/>
      <c r="BFH252" s="395"/>
      <c r="BFI252" s="395"/>
      <c r="BFJ252" s="395"/>
      <c r="BFK252" s="374"/>
      <c r="BFL252" s="373"/>
      <c r="BFM252" s="373"/>
      <c r="BFN252" s="373"/>
      <c r="BFO252" s="320"/>
      <c r="BFP252" s="374"/>
      <c r="BFQ252" s="374"/>
      <c r="BFR252" s="374"/>
      <c r="BFS252" s="395"/>
      <c r="BFT252" s="395"/>
      <c r="BFU252" s="395"/>
      <c r="BFV252" s="395"/>
      <c r="BFW252" s="395"/>
      <c r="BFX252" s="395"/>
      <c r="BFY252" s="395"/>
      <c r="BFZ252" s="395"/>
      <c r="BGA252" s="374"/>
      <c r="BGB252" s="373"/>
      <c r="BGC252" s="373"/>
      <c r="BGD252" s="373"/>
      <c r="BGE252" s="320"/>
      <c r="BGF252" s="374"/>
      <c r="BGG252" s="374"/>
      <c r="BGH252" s="374"/>
      <c r="BGI252" s="395"/>
      <c r="BGJ252" s="395"/>
      <c r="BGK252" s="395"/>
      <c r="BGL252" s="395"/>
      <c r="BGM252" s="395"/>
      <c r="BGN252" s="395"/>
      <c r="BGO252" s="395"/>
      <c r="BGP252" s="395"/>
      <c r="BGQ252" s="374"/>
      <c r="BGR252" s="373"/>
      <c r="BGS252" s="373"/>
      <c r="BGT252" s="373"/>
      <c r="BGU252" s="320"/>
      <c r="BGV252" s="374"/>
      <c r="BGW252" s="374"/>
      <c r="BGX252" s="374"/>
      <c r="BGY252" s="395"/>
      <c r="BGZ252" s="395"/>
      <c r="BHA252" s="395"/>
      <c r="BHB252" s="395"/>
      <c r="BHC252" s="395"/>
      <c r="BHD252" s="395"/>
      <c r="BHE252" s="395"/>
      <c r="BHF252" s="395"/>
      <c r="BHG252" s="374"/>
      <c r="BHH252" s="373"/>
      <c r="BHI252" s="373"/>
      <c r="BHJ252" s="373"/>
      <c r="BHK252" s="320"/>
      <c r="BHL252" s="374"/>
      <c r="BHM252" s="374"/>
      <c r="BHN252" s="374"/>
      <c r="BHO252" s="395"/>
      <c r="BHP252" s="395"/>
      <c r="BHQ252" s="395"/>
      <c r="BHR252" s="395"/>
      <c r="BHS252" s="395"/>
      <c r="BHT252" s="395"/>
      <c r="BHU252" s="395"/>
      <c r="BHV252" s="395"/>
      <c r="BHW252" s="374"/>
      <c r="BHX252" s="373"/>
      <c r="BHY252" s="373"/>
      <c r="BHZ252" s="373"/>
      <c r="BIA252" s="320"/>
      <c r="BIB252" s="374"/>
      <c r="BIC252" s="374"/>
      <c r="BID252" s="374"/>
      <c r="BIE252" s="395"/>
      <c r="BIF252" s="395"/>
      <c r="BIG252" s="395"/>
      <c r="BIH252" s="395"/>
      <c r="BII252" s="395"/>
      <c r="BIJ252" s="395"/>
      <c r="BIK252" s="395"/>
      <c r="BIL252" s="395"/>
      <c r="BIM252" s="374"/>
      <c r="BIN252" s="373"/>
      <c r="BIO252" s="373"/>
      <c r="BIP252" s="373"/>
      <c r="BIQ252" s="320"/>
      <c r="BIR252" s="374"/>
      <c r="BIS252" s="374"/>
      <c r="BIT252" s="374"/>
      <c r="BIU252" s="395"/>
      <c r="BIV252" s="395"/>
      <c r="BIW252" s="395"/>
      <c r="BIX252" s="395"/>
      <c r="BIY252" s="395"/>
      <c r="BIZ252" s="395"/>
      <c r="BJA252" s="395"/>
      <c r="BJB252" s="395"/>
      <c r="BJC252" s="374"/>
      <c r="BJD252" s="373"/>
      <c r="BJE252" s="373"/>
      <c r="BJF252" s="373"/>
      <c r="BJG252" s="320"/>
      <c r="BJH252" s="374"/>
      <c r="BJI252" s="374"/>
      <c r="BJJ252" s="374"/>
      <c r="BJK252" s="395"/>
      <c r="BJL252" s="395"/>
      <c r="BJM252" s="395"/>
      <c r="BJN252" s="395"/>
      <c r="BJO252" s="395"/>
      <c r="BJP252" s="395"/>
      <c r="BJQ252" s="395"/>
      <c r="BJR252" s="395"/>
      <c r="BJS252" s="374"/>
      <c r="BJT252" s="373"/>
      <c r="BJU252" s="373"/>
      <c r="BJV252" s="373"/>
      <c r="BJW252" s="320"/>
      <c r="BJX252" s="374"/>
      <c r="BJY252" s="374"/>
      <c r="BJZ252" s="374"/>
      <c r="BKA252" s="395"/>
      <c r="BKB252" s="395"/>
      <c r="BKC252" s="395"/>
      <c r="BKD252" s="395"/>
      <c r="BKE252" s="395"/>
      <c r="BKF252" s="395"/>
      <c r="BKG252" s="395"/>
      <c r="BKH252" s="395"/>
      <c r="BKI252" s="374"/>
      <c r="BKJ252" s="373"/>
      <c r="BKK252" s="373"/>
      <c r="BKL252" s="373"/>
      <c r="BKM252" s="320"/>
      <c r="BKN252" s="374"/>
      <c r="BKO252" s="374"/>
      <c r="BKP252" s="374"/>
      <c r="BKQ252" s="395"/>
      <c r="BKR252" s="395"/>
      <c r="BKS252" s="395"/>
      <c r="BKT252" s="395"/>
      <c r="BKU252" s="395"/>
      <c r="BKV252" s="395"/>
      <c r="BKW252" s="395"/>
      <c r="BKX252" s="395"/>
      <c r="BKY252" s="374"/>
      <c r="BKZ252" s="373"/>
      <c r="BLA252" s="373"/>
      <c r="BLB252" s="373"/>
      <c r="BLC252" s="320"/>
      <c r="BLD252" s="374"/>
      <c r="BLE252" s="374"/>
      <c r="BLF252" s="374"/>
      <c r="BLG252" s="395"/>
      <c r="BLH252" s="395"/>
      <c r="BLI252" s="395"/>
      <c r="BLJ252" s="395"/>
      <c r="BLK252" s="395"/>
      <c r="BLL252" s="395"/>
      <c r="BLM252" s="395"/>
      <c r="BLN252" s="395"/>
      <c r="BLO252" s="374"/>
      <c r="BLP252" s="373"/>
      <c r="BLQ252" s="373"/>
      <c r="BLR252" s="373"/>
      <c r="BLS252" s="320"/>
      <c r="BLT252" s="374"/>
      <c r="BLU252" s="374"/>
      <c r="BLV252" s="374"/>
      <c r="BLW252" s="395"/>
      <c r="BLX252" s="395"/>
      <c r="BLY252" s="395"/>
      <c r="BLZ252" s="395"/>
      <c r="BMA252" s="395"/>
      <c r="BMB252" s="395"/>
      <c r="BMC252" s="395"/>
      <c r="BMD252" s="395"/>
      <c r="BME252" s="374"/>
      <c r="BMF252" s="373"/>
      <c r="BMG252" s="373"/>
      <c r="BMH252" s="373"/>
      <c r="BMI252" s="320"/>
      <c r="BMJ252" s="374"/>
      <c r="BMK252" s="374"/>
      <c r="BML252" s="374"/>
      <c r="BMM252" s="395"/>
      <c r="BMN252" s="395"/>
      <c r="BMO252" s="395"/>
      <c r="BMP252" s="395"/>
      <c r="BMQ252" s="395"/>
      <c r="BMR252" s="395"/>
      <c r="BMS252" s="395"/>
      <c r="BMT252" s="395"/>
      <c r="BMU252" s="374"/>
      <c r="BMV252" s="373"/>
      <c r="BMW252" s="373"/>
      <c r="BMX252" s="373"/>
      <c r="BMY252" s="320"/>
      <c r="BMZ252" s="374"/>
      <c r="BNA252" s="374"/>
      <c r="BNB252" s="374"/>
      <c r="BNC252" s="395"/>
      <c r="BND252" s="395"/>
      <c r="BNE252" s="395"/>
      <c r="BNF252" s="395"/>
      <c r="BNG252" s="395"/>
      <c r="BNH252" s="395"/>
      <c r="BNI252" s="395"/>
      <c r="BNJ252" s="395"/>
      <c r="BNK252" s="374"/>
      <c r="BNL252" s="373"/>
      <c r="BNM252" s="373"/>
      <c r="BNN252" s="373"/>
      <c r="BNO252" s="320"/>
      <c r="BNP252" s="374"/>
      <c r="BNQ252" s="374"/>
      <c r="BNR252" s="374"/>
      <c r="BNS252" s="395"/>
      <c r="BNT252" s="395"/>
      <c r="BNU252" s="395"/>
      <c r="BNV252" s="395"/>
      <c r="BNW252" s="395"/>
      <c r="BNX252" s="395"/>
      <c r="BNY252" s="395"/>
      <c r="BNZ252" s="395"/>
      <c r="BOA252" s="374"/>
      <c r="BOB252" s="373"/>
      <c r="BOC252" s="373"/>
      <c r="BOD252" s="373"/>
      <c r="BOE252" s="320"/>
      <c r="BOF252" s="374"/>
      <c r="BOG252" s="374"/>
      <c r="BOH252" s="374"/>
      <c r="BOI252" s="395"/>
      <c r="BOJ252" s="395"/>
      <c r="BOK252" s="395"/>
      <c r="BOL252" s="395"/>
      <c r="BOM252" s="395"/>
      <c r="BON252" s="395"/>
      <c r="BOO252" s="395"/>
      <c r="BOP252" s="395"/>
      <c r="BOQ252" s="374"/>
      <c r="BOR252" s="373"/>
      <c r="BOS252" s="373"/>
      <c r="BOT252" s="373"/>
      <c r="BOU252" s="320"/>
      <c r="BOV252" s="374"/>
      <c r="BOW252" s="374"/>
      <c r="BOX252" s="374"/>
      <c r="BOY252" s="395"/>
      <c r="BOZ252" s="395"/>
      <c r="BPA252" s="395"/>
      <c r="BPB252" s="395"/>
      <c r="BPC252" s="395"/>
      <c r="BPD252" s="395"/>
      <c r="BPE252" s="395"/>
      <c r="BPF252" s="395"/>
      <c r="BPG252" s="374"/>
      <c r="BPH252" s="373"/>
      <c r="BPI252" s="373"/>
      <c r="BPJ252" s="373"/>
      <c r="BPK252" s="320"/>
      <c r="BPL252" s="374"/>
      <c r="BPM252" s="374"/>
      <c r="BPN252" s="374"/>
      <c r="BPO252" s="395"/>
      <c r="BPP252" s="395"/>
      <c r="BPQ252" s="395"/>
      <c r="BPR252" s="395"/>
      <c r="BPS252" s="395"/>
      <c r="BPT252" s="395"/>
      <c r="BPU252" s="395"/>
      <c r="BPV252" s="395"/>
      <c r="BPW252" s="374"/>
      <c r="BPX252" s="373"/>
      <c r="BPY252" s="373"/>
      <c r="BPZ252" s="373"/>
      <c r="BQA252" s="320"/>
      <c r="BQB252" s="374"/>
      <c r="BQC252" s="374"/>
      <c r="BQD252" s="374"/>
      <c r="BQE252" s="395"/>
      <c r="BQF252" s="395"/>
      <c r="BQG252" s="395"/>
      <c r="BQH252" s="395"/>
      <c r="BQI252" s="395"/>
      <c r="BQJ252" s="395"/>
      <c r="BQK252" s="395"/>
      <c r="BQL252" s="395"/>
      <c r="BQM252" s="374"/>
      <c r="BQN252" s="373"/>
      <c r="BQO252" s="373"/>
      <c r="BQP252" s="373"/>
      <c r="BQQ252" s="320"/>
      <c r="BQR252" s="374"/>
      <c r="BQS252" s="374"/>
      <c r="BQT252" s="374"/>
      <c r="BQU252" s="395"/>
      <c r="BQV252" s="395"/>
      <c r="BQW252" s="395"/>
      <c r="BQX252" s="395"/>
      <c r="BQY252" s="395"/>
      <c r="BQZ252" s="395"/>
      <c r="BRA252" s="395"/>
      <c r="BRB252" s="395"/>
      <c r="BRC252" s="374"/>
      <c r="BRD252" s="373"/>
      <c r="BRE252" s="373"/>
      <c r="BRF252" s="373"/>
      <c r="BRG252" s="320"/>
      <c r="BRH252" s="374"/>
      <c r="BRI252" s="374"/>
      <c r="BRJ252" s="374"/>
      <c r="BRK252" s="395"/>
      <c r="BRL252" s="395"/>
      <c r="BRM252" s="395"/>
      <c r="BRN252" s="395"/>
      <c r="BRO252" s="395"/>
      <c r="BRP252" s="395"/>
      <c r="BRQ252" s="395"/>
      <c r="BRR252" s="395"/>
      <c r="BRS252" s="374"/>
      <c r="BRT252" s="373"/>
      <c r="BRU252" s="373"/>
      <c r="BRV252" s="373"/>
      <c r="BRW252" s="320"/>
      <c r="BRX252" s="374"/>
      <c r="BRY252" s="374"/>
      <c r="BRZ252" s="374"/>
      <c r="BSA252" s="395"/>
      <c r="BSB252" s="395"/>
      <c r="BSC252" s="395"/>
      <c r="BSD252" s="395"/>
      <c r="BSE252" s="395"/>
      <c r="BSF252" s="395"/>
      <c r="BSG252" s="395"/>
      <c r="BSH252" s="395"/>
      <c r="BSI252" s="374"/>
      <c r="BSJ252" s="373"/>
      <c r="BSK252" s="373"/>
      <c r="BSL252" s="373"/>
      <c r="BSM252" s="320"/>
      <c r="BSN252" s="374"/>
      <c r="BSO252" s="374"/>
      <c r="BSP252" s="374"/>
      <c r="BSQ252" s="395"/>
      <c r="BSR252" s="395"/>
      <c r="BSS252" s="395"/>
      <c r="BST252" s="395"/>
      <c r="BSU252" s="395"/>
      <c r="BSV252" s="395"/>
      <c r="BSW252" s="395"/>
      <c r="BSX252" s="395"/>
      <c r="BSY252" s="374"/>
      <c r="BSZ252" s="373"/>
      <c r="BTA252" s="373"/>
      <c r="BTB252" s="373"/>
      <c r="BTC252" s="320"/>
      <c r="BTD252" s="374"/>
      <c r="BTE252" s="374"/>
      <c r="BTF252" s="374"/>
      <c r="BTG252" s="395"/>
      <c r="BTH252" s="395"/>
      <c r="BTI252" s="395"/>
      <c r="BTJ252" s="395"/>
      <c r="BTK252" s="395"/>
      <c r="BTL252" s="395"/>
      <c r="BTM252" s="395"/>
      <c r="BTN252" s="395"/>
      <c r="BTO252" s="374"/>
      <c r="BTP252" s="373"/>
      <c r="BTQ252" s="373"/>
      <c r="BTR252" s="373"/>
      <c r="BTS252" s="320"/>
      <c r="BTT252" s="374"/>
      <c r="BTU252" s="374"/>
      <c r="BTV252" s="374"/>
      <c r="BTW252" s="395"/>
      <c r="BTX252" s="395"/>
      <c r="BTY252" s="395"/>
      <c r="BTZ252" s="395"/>
      <c r="BUA252" s="395"/>
      <c r="BUB252" s="395"/>
      <c r="BUC252" s="395"/>
      <c r="BUD252" s="395"/>
      <c r="BUE252" s="374"/>
      <c r="BUF252" s="373"/>
      <c r="BUG252" s="373"/>
      <c r="BUH252" s="373"/>
      <c r="BUI252" s="320"/>
      <c r="BUJ252" s="374"/>
      <c r="BUK252" s="374"/>
      <c r="BUL252" s="374"/>
      <c r="BUM252" s="395"/>
      <c r="BUN252" s="395"/>
      <c r="BUO252" s="395"/>
      <c r="BUP252" s="395"/>
      <c r="BUQ252" s="395"/>
      <c r="BUR252" s="395"/>
      <c r="BUS252" s="395"/>
      <c r="BUT252" s="395"/>
      <c r="BUU252" s="374"/>
      <c r="BUV252" s="373"/>
      <c r="BUW252" s="373"/>
      <c r="BUX252" s="373"/>
      <c r="BUY252" s="320"/>
      <c r="BUZ252" s="374"/>
      <c r="BVA252" s="374"/>
      <c r="BVB252" s="374"/>
      <c r="BVC252" s="395"/>
      <c r="BVD252" s="395"/>
      <c r="BVE252" s="395"/>
      <c r="BVF252" s="395"/>
      <c r="BVG252" s="395"/>
      <c r="BVH252" s="395"/>
      <c r="BVI252" s="395"/>
      <c r="BVJ252" s="395"/>
      <c r="BVK252" s="374"/>
      <c r="BVL252" s="373"/>
      <c r="BVM252" s="373"/>
      <c r="BVN252" s="373"/>
      <c r="BVO252" s="320"/>
      <c r="BVP252" s="374"/>
      <c r="BVQ252" s="374"/>
      <c r="BVR252" s="374"/>
      <c r="BVS252" s="395"/>
      <c r="BVT252" s="395"/>
      <c r="BVU252" s="395"/>
      <c r="BVV252" s="395"/>
      <c r="BVW252" s="395"/>
      <c r="BVX252" s="395"/>
      <c r="BVY252" s="395"/>
      <c r="BVZ252" s="395"/>
      <c r="BWA252" s="374"/>
      <c r="BWB252" s="373"/>
      <c r="BWC252" s="373"/>
      <c r="BWD252" s="373"/>
      <c r="BWE252" s="320"/>
      <c r="BWF252" s="374"/>
      <c r="BWG252" s="374"/>
      <c r="BWH252" s="374"/>
      <c r="BWI252" s="395"/>
      <c r="BWJ252" s="395"/>
      <c r="BWK252" s="395"/>
      <c r="BWL252" s="395"/>
      <c r="BWM252" s="395"/>
      <c r="BWN252" s="395"/>
      <c r="BWO252" s="395"/>
      <c r="BWP252" s="395"/>
      <c r="BWQ252" s="374"/>
      <c r="BWR252" s="373"/>
      <c r="BWS252" s="373"/>
      <c r="BWT252" s="373"/>
      <c r="BWU252" s="320"/>
      <c r="BWV252" s="374"/>
      <c r="BWW252" s="374"/>
      <c r="BWX252" s="374"/>
      <c r="BWY252" s="395"/>
      <c r="BWZ252" s="395"/>
      <c r="BXA252" s="395"/>
      <c r="BXB252" s="395"/>
      <c r="BXC252" s="395"/>
      <c r="BXD252" s="395"/>
      <c r="BXE252" s="395"/>
      <c r="BXF252" s="395"/>
      <c r="BXG252" s="374"/>
      <c r="BXH252" s="373"/>
      <c r="BXI252" s="373"/>
      <c r="BXJ252" s="373"/>
      <c r="BXK252" s="320"/>
      <c r="BXL252" s="374"/>
      <c r="BXM252" s="374"/>
      <c r="BXN252" s="374"/>
      <c r="BXO252" s="395"/>
      <c r="BXP252" s="395"/>
      <c r="BXQ252" s="395"/>
      <c r="BXR252" s="395"/>
      <c r="BXS252" s="395"/>
      <c r="BXT252" s="395"/>
      <c r="BXU252" s="395"/>
      <c r="BXV252" s="395"/>
      <c r="BXW252" s="374"/>
      <c r="BXX252" s="373"/>
      <c r="BXY252" s="373"/>
      <c r="BXZ252" s="373"/>
      <c r="BYA252" s="320"/>
      <c r="BYB252" s="374"/>
      <c r="BYC252" s="374"/>
      <c r="BYD252" s="374"/>
      <c r="BYE252" s="395"/>
      <c r="BYF252" s="395"/>
      <c r="BYG252" s="395"/>
      <c r="BYH252" s="395"/>
      <c r="BYI252" s="395"/>
      <c r="BYJ252" s="395"/>
      <c r="BYK252" s="395"/>
      <c r="BYL252" s="395"/>
      <c r="BYM252" s="374"/>
      <c r="BYN252" s="373"/>
      <c r="BYO252" s="373"/>
      <c r="BYP252" s="373"/>
      <c r="BYQ252" s="320"/>
      <c r="BYR252" s="374"/>
      <c r="BYS252" s="374"/>
      <c r="BYT252" s="374"/>
      <c r="BYU252" s="395"/>
      <c r="BYV252" s="395"/>
      <c r="BYW252" s="395"/>
      <c r="BYX252" s="395"/>
      <c r="BYY252" s="395"/>
      <c r="BYZ252" s="395"/>
      <c r="BZA252" s="395"/>
      <c r="BZB252" s="395"/>
      <c r="BZC252" s="374"/>
      <c r="BZD252" s="373"/>
      <c r="BZE252" s="373"/>
      <c r="BZF252" s="373"/>
      <c r="BZG252" s="320"/>
      <c r="BZH252" s="374"/>
      <c r="BZI252" s="374"/>
      <c r="BZJ252" s="374"/>
      <c r="BZK252" s="395"/>
      <c r="BZL252" s="395"/>
      <c r="BZM252" s="395"/>
      <c r="BZN252" s="395"/>
      <c r="BZO252" s="395"/>
      <c r="BZP252" s="395"/>
      <c r="BZQ252" s="395"/>
      <c r="BZR252" s="395"/>
      <c r="BZS252" s="374"/>
      <c r="BZT252" s="373"/>
      <c r="BZU252" s="373"/>
      <c r="BZV252" s="373"/>
      <c r="BZW252" s="320"/>
      <c r="BZX252" s="374"/>
      <c r="BZY252" s="374"/>
      <c r="BZZ252" s="374"/>
      <c r="CAA252" s="395"/>
      <c r="CAB252" s="395"/>
      <c r="CAC252" s="395"/>
      <c r="CAD252" s="395"/>
      <c r="CAE252" s="395"/>
      <c r="CAF252" s="395"/>
      <c r="CAG252" s="395"/>
      <c r="CAH252" s="395"/>
      <c r="CAI252" s="374"/>
      <c r="CAJ252" s="373"/>
      <c r="CAK252" s="373"/>
      <c r="CAL252" s="373"/>
      <c r="CAM252" s="320"/>
      <c r="CAN252" s="374"/>
      <c r="CAO252" s="374"/>
      <c r="CAP252" s="374"/>
      <c r="CAQ252" s="395"/>
      <c r="CAR252" s="395"/>
      <c r="CAS252" s="395"/>
      <c r="CAT252" s="395"/>
      <c r="CAU252" s="395"/>
      <c r="CAV252" s="395"/>
      <c r="CAW252" s="395"/>
      <c r="CAX252" s="395"/>
      <c r="CAY252" s="374"/>
      <c r="CAZ252" s="373"/>
      <c r="CBA252" s="373"/>
      <c r="CBB252" s="373"/>
      <c r="CBC252" s="320"/>
      <c r="CBD252" s="374"/>
      <c r="CBE252" s="374"/>
      <c r="CBF252" s="374"/>
      <c r="CBG252" s="395"/>
      <c r="CBH252" s="395"/>
      <c r="CBI252" s="395"/>
      <c r="CBJ252" s="395"/>
      <c r="CBK252" s="395"/>
      <c r="CBL252" s="395"/>
      <c r="CBM252" s="395"/>
      <c r="CBN252" s="395"/>
      <c r="CBO252" s="374"/>
      <c r="CBP252" s="373"/>
      <c r="CBQ252" s="373"/>
      <c r="CBR252" s="373"/>
      <c r="CBS252" s="320"/>
      <c r="CBT252" s="374"/>
      <c r="CBU252" s="374"/>
      <c r="CBV252" s="374"/>
      <c r="CBW252" s="395"/>
      <c r="CBX252" s="395"/>
      <c r="CBY252" s="395"/>
      <c r="CBZ252" s="395"/>
      <c r="CCA252" s="395"/>
      <c r="CCB252" s="395"/>
      <c r="CCC252" s="395"/>
      <c r="CCD252" s="395"/>
      <c r="CCE252" s="374"/>
      <c r="CCF252" s="373"/>
      <c r="CCG252" s="373"/>
      <c r="CCH252" s="373"/>
      <c r="CCI252" s="320"/>
      <c r="CCJ252" s="374"/>
      <c r="CCK252" s="374"/>
      <c r="CCL252" s="374"/>
      <c r="CCM252" s="395"/>
      <c r="CCN252" s="395"/>
      <c r="CCO252" s="395"/>
      <c r="CCP252" s="395"/>
      <c r="CCQ252" s="395"/>
      <c r="CCR252" s="395"/>
      <c r="CCS252" s="395"/>
      <c r="CCT252" s="395"/>
      <c r="CCU252" s="374"/>
      <c r="CCV252" s="373"/>
      <c r="CCW252" s="373"/>
      <c r="CCX252" s="373"/>
      <c r="CCY252" s="320"/>
      <c r="CCZ252" s="374"/>
      <c r="CDA252" s="374"/>
      <c r="CDB252" s="374"/>
      <c r="CDC252" s="395"/>
      <c r="CDD252" s="395"/>
      <c r="CDE252" s="395"/>
      <c r="CDF252" s="395"/>
      <c r="CDG252" s="395"/>
      <c r="CDH252" s="395"/>
      <c r="CDI252" s="395"/>
      <c r="CDJ252" s="395"/>
      <c r="CDK252" s="374"/>
      <c r="CDL252" s="373"/>
      <c r="CDM252" s="373"/>
      <c r="CDN252" s="373"/>
      <c r="CDO252" s="320"/>
      <c r="CDP252" s="374"/>
      <c r="CDQ252" s="374"/>
      <c r="CDR252" s="374"/>
      <c r="CDS252" s="395"/>
      <c r="CDT252" s="395"/>
      <c r="CDU252" s="395"/>
      <c r="CDV252" s="395"/>
      <c r="CDW252" s="395"/>
      <c r="CDX252" s="395"/>
      <c r="CDY252" s="395"/>
      <c r="CDZ252" s="395"/>
      <c r="CEA252" s="374"/>
      <c r="CEB252" s="373"/>
      <c r="CEC252" s="373"/>
      <c r="CED252" s="373"/>
      <c r="CEE252" s="320"/>
      <c r="CEF252" s="374"/>
      <c r="CEG252" s="374"/>
      <c r="CEH252" s="374"/>
      <c r="CEI252" s="395"/>
      <c r="CEJ252" s="395"/>
      <c r="CEK252" s="395"/>
      <c r="CEL252" s="395"/>
      <c r="CEM252" s="395"/>
      <c r="CEN252" s="395"/>
      <c r="CEO252" s="395"/>
      <c r="CEP252" s="395"/>
      <c r="CEQ252" s="374"/>
      <c r="CER252" s="373"/>
      <c r="CES252" s="373"/>
      <c r="CET252" s="373"/>
      <c r="CEU252" s="320"/>
      <c r="CEV252" s="374"/>
      <c r="CEW252" s="374"/>
      <c r="CEX252" s="374"/>
      <c r="CEY252" s="395"/>
      <c r="CEZ252" s="395"/>
      <c r="CFA252" s="395"/>
      <c r="CFB252" s="395"/>
      <c r="CFC252" s="395"/>
      <c r="CFD252" s="395"/>
      <c r="CFE252" s="395"/>
      <c r="CFF252" s="395"/>
      <c r="CFG252" s="374"/>
      <c r="CFH252" s="373"/>
      <c r="CFI252" s="373"/>
      <c r="CFJ252" s="373"/>
      <c r="CFK252" s="320"/>
      <c r="CFL252" s="374"/>
      <c r="CFM252" s="374"/>
      <c r="CFN252" s="374"/>
      <c r="CFO252" s="395"/>
      <c r="CFP252" s="395"/>
      <c r="CFQ252" s="395"/>
      <c r="CFR252" s="395"/>
      <c r="CFS252" s="395"/>
      <c r="CFT252" s="395"/>
      <c r="CFU252" s="395"/>
      <c r="CFV252" s="395"/>
      <c r="CFW252" s="374"/>
      <c r="CFX252" s="373"/>
      <c r="CFY252" s="373"/>
      <c r="CFZ252" s="373"/>
      <c r="CGA252" s="320"/>
      <c r="CGB252" s="374"/>
      <c r="CGC252" s="374"/>
      <c r="CGD252" s="374"/>
      <c r="CGE252" s="395"/>
      <c r="CGF252" s="395"/>
      <c r="CGG252" s="395"/>
      <c r="CGH252" s="395"/>
      <c r="CGI252" s="395"/>
      <c r="CGJ252" s="395"/>
      <c r="CGK252" s="395"/>
      <c r="CGL252" s="395"/>
      <c r="CGM252" s="374"/>
      <c r="CGN252" s="373"/>
      <c r="CGO252" s="373"/>
      <c r="CGP252" s="373"/>
      <c r="CGQ252" s="320"/>
      <c r="CGR252" s="374"/>
      <c r="CGS252" s="374"/>
      <c r="CGT252" s="374"/>
      <c r="CGU252" s="395"/>
      <c r="CGV252" s="395"/>
      <c r="CGW252" s="395"/>
      <c r="CGX252" s="395"/>
      <c r="CGY252" s="395"/>
      <c r="CGZ252" s="395"/>
      <c r="CHA252" s="395"/>
      <c r="CHB252" s="395"/>
      <c r="CHC252" s="374"/>
      <c r="CHD252" s="373"/>
      <c r="CHE252" s="373"/>
      <c r="CHF252" s="373"/>
      <c r="CHG252" s="320"/>
      <c r="CHH252" s="374"/>
      <c r="CHI252" s="374"/>
      <c r="CHJ252" s="374"/>
      <c r="CHK252" s="395"/>
      <c r="CHL252" s="395"/>
      <c r="CHM252" s="395"/>
      <c r="CHN252" s="395"/>
      <c r="CHO252" s="395"/>
      <c r="CHP252" s="395"/>
      <c r="CHQ252" s="395"/>
      <c r="CHR252" s="395"/>
      <c r="CHS252" s="374"/>
      <c r="CHT252" s="373"/>
      <c r="CHU252" s="373"/>
      <c r="CHV252" s="373"/>
      <c r="CHW252" s="320"/>
      <c r="CHX252" s="374"/>
      <c r="CHY252" s="374"/>
      <c r="CHZ252" s="374"/>
      <c r="CIA252" s="395"/>
      <c r="CIB252" s="395"/>
      <c r="CIC252" s="395"/>
      <c r="CID252" s="395"/>
      <c r="CIE252" s="395"/>
      <c r="CIF252" s="395"/>
      <c r="CIG252" s="395"/>
      <c r="CIH252" s="395"/>
      <c r="CII252" s="374"/>
      <c r="CIJ252" s="373"/>
      <c r="CIK252" s="373"/>
      <c r="CIL252" s="373"/>
      <c r="CIM252" s="320"/>
      <c r="CIN252" s="374"/>
      <c r="CIO252" s="374"/>
      <c r="CIP252" s="374"/>
      <c r="CIQ252" s="395"/>
      <c r="CIR252" s="395"/>
      <c r="CIS252" s="395"/>
      <c r="CIT252" s="395"/>
      <c r="CIU252" s="395"/>
      <c r="CIV252" s="395"/>
      <c r="CIW252" s="395"/>
      <c r="CIX252" s="395"/>
      <c r="CIY252" s="374"/>
      <c r="CIZ252" s="373"/>
      <c r="CJA252" s="373"/>
      <c r="CJB252" s="373"/>
      <c r="CJC252" s="320"/>
      <c r="CJD252" s="374"/>
      <c r="CJE252" s="374"/>
      <c r="CJF252" s="374"/>
      <c r="CJG252" s="395"/>
      <c r="CJH252" s="395"/>
      <c r="CJI252" s="395"/>
      <c r="CJJ252" s="395"/>
      <c r="CJK252" s="395"/>
      <c r="CJL252" s="395"/>
      <c r="CJM252" s="395"/>
      <c r="CJN252" s="395"/>
      <c r="CJO252" s="374"/>
      <c r="CJP252" s="373"/>
      <c r="CJQ252" s="373"/>
      <c r="CJR252" s="373"/>
      <c r="CJS252" s="320"/>
      <c r="CJT252" s="374"/>
      <c r="CJU252" s="374"/>
      <c r="CJV252" s="374"/>
      <c r="CJW252" s="395"/>
      <c r="CJX252" s="395"/>
      <c r="CJY252" s="395"/>
      <c r="CJZ252" s="395"/>
      <c r="CKA252" s="395"/>
      <c r="CKB252" s="395"/>
      <c r="CKC252" s="395"/>
      <c r="CKD252" s="395"/>
      <c r="CKE252" s="374"/>
      <c r="CKF252" s="373"/>
      <c r="CKG252" s="373"/>
      <c r="CKH252" s="373"/>
      <c r="CKI252" s="320"/>
      <c r="CKJ252" s="374"/>
      <c r="CKK252" s="374"/>
      <c r="CKL252" s="374"/>
      <c r="CKM252" s="395"/>
      <c r="CKN252" s="395"/>
      <c r="CKO252" s="395"/>
      <c r="CKP252" s="395"/>
      <c r="CKQ252" s="395"/>
      <c r="CKR252" s="395"/>
      <c r="CKS252" s="395"/>
      <c r="CKT252" s="395"/>
      <c r="CKU252" s="374"/>
      <c r="CKV252" s="373"/>
      <c r="CKW252" s="373"/>
      <c r="CKX252" s="373"/>
      <c r="CKY252" s="320"/>
      <c r="CKZ252" s="374"/>
      <c r="CLA252" s="374"/>
      <c r="CLB252" s="374"/>
      <c r="CLC252" s="395"/>
      <c r="CLD252" s="395"/>
      <c r="CLE252" s="395"/>
      <c r="CLF252" s="395"/>
      <c r="CLG252" s="395"/>
      <c r="CLH252" s="395"/>
      <c r="CLI252" s="395"/>
      <c r="CLJ252" s="395"/>
      <c r="CLK252" s="374"/>
      <c r="CLL252" s="373"/>
      <c r="CLM252" s="373"/>
      <c r="CLN252" s="373"/>
      <c r="CLO252" s="320"/>
      <c r="CLP252" s="374"/>
      <c r="CLQ252" s="374"/>
      <c r="CLR252" s="374"/>
      <c r="CLS252" s="395"/>
      <c r="CLT252" s="395"/>
      <c r="CLU252" s="395"/>
      <c r="CLV252" s="395"/>
      <c r="CLW252" s="395"/>
      <c r="CLX252" s="395"/>
      <c r="CLY252" s="395"/>
      <c r="CLZ252" s="395"/>
      <c r="CMA252" s="374"/>
      <c r="CMB252" s="373"/>
      <c r="CMC252" s="373"/>
      <c r="CMD252" s="373"/>
      <c r="CME252" s="320"/>
      <c r="CMF252" s="374"/>
      <c r="CMG252" s="374"/>
      <c r="CMH252" s="374"/>
      <c r="CMI252" s="395"/>
      <c r="CMJ252" s="395"/>
      <c r="CMK252" s="395"/>
      <c r="CML252" s="395"/>
      <c r="CMM252" s="395"/>
      <c r="CMN252" s="395"/>
      <c r="CMO252" s="395"/>
      <c r="CMP252" s="395"/>
      <c r="CMQ252" s="374"/>
      <c r="CMR252" s="373"/>
      <c r="CMS252" s="373"/>
      <c r="CMT252" s="373"/>
      <c r="CMU252" s="320"/>
      <c r="CMV252" s="374"/>
      <c r="CMW252" s="374"/>
      <c r="CMX252" s="374"/>
      <c r="CMY252" s="395"/>
      <c r="CMZ252" s="395"/>
      <c r="CNA252" s="395"/>
      <c r="CNB252" s="395"/>
      <c r="CNC252" s="395"/>
      <c r="CND252" s="395"/>
      <c r="CNE252" s="395"/>
      <c r="CNF252" s="395"/>
      <c r="CNG252" s="374"/>
      <c r="CNH252" s="373"/>
      <c r="CNI252" s="373"/>
      <c r="CNJ252" s="373"/>
      <c r="CNK252" s="320"/>
      <c r="CNL252" s="374"/>
      <c r="CNM252" s="374"/>
      <c r="CNN252" s="374"/>
      <c r="CNO252" s="395"/>
      <c r="CNP252" s="395"/>
      <c r="CNQ252" s="395"/>
      <c r="CNR252" s="395"/>
      <c r="CNS252" s="395"/>
      <c r="CNT252" s="395"/>
      <c r="CNU252" s="395"/>
      <c r="CNV252" s="395"/>
      <c r="CNW252" s="374"/>
      <c r="CNX252" s="373"/>
      <c r="CNY252" s="373"/>
      <c r="CNZ252" s="373"/>
      <c r="COA252" s="320"/>
      <c r="COB252" s="374"/>
      <c r="COC252" s="374"/>
      <c r="COD252" s="374"/>
      <c r="COE252" s="395"/>
      <c r="COF252" s="395"/>
      <c r="COG252" s="395"/>
      <c r="COH252" s="395"/>
      <c r="COI252" s="395"/>
      <c r="COJ252" s="395"/>
      <c r="COK252" s="395"/>
      <c r="COL252" s="395"/>
      <c r="COM252" s="374"/>
      <c r="CON252" s="373"/>
      <c r="COO252" s="373"/>
      <c r="COP252" s="373"/>
      <c r="COQ252" s="320"/>
      <c r="COR252" s="374"/>
      <c r="COS252" s="374"/>
      <c r="COT252" s="374"/>
      <c r="COU252" s="395"/>
      <c r="COV252" s="395"/>
      <c r="COW252" s="395"/>
      <c r="COX252" s="395"/>
      <c r="COY252" s="395"/>
      <c r="COZ252" s="395"/>
      <c r="CPA252" s="395"/>
      <c r="CPB252" s="395"/>
      <c r="CPC252" s="374"/>
      <c r="CPD252" s="373"/>
      <c r="CPE252" s="373"/>
      <c r="CPF252" s="373"/>
      <c r="CPG252" s="320"/>
      <c r="CPH252" s="374"/>
      <c r="CPI252" s="374"/>
      <c r="CPJ252" s="374"/>
      <c r="CPK252" s="395"/>
      <c r="CPL252" s="395"/>
      <c r="CPM252" s="395"/>
      <c r="CPN252" s="395"/>
      <c r="CPO252" s="395"/>
      <c r="CPP252" s="395"/>
      <c r="CPQ252" s="395"/>
      <c r="CPR252" s="395"/>
      <c r="CPS252" s="374"/>
      <c r="CPT252" s="373"/>
      <c r="CPU252" s="373"/>
      <c r="CPV252" s="373"/>
      <c r="CPW252" s="320"/>
      <c r="CPX252" s="374"/>
      <c r="CPY252" s="374"/>
      <c r="CPZ252" s="374"/>
      <c r="CQA252" s="395"/>
      <c r="CQB252" s="395"/>
      <c r="CQC252" s="395"/>
      <c r="CQD252" s="395"/>
      <c r="CQE252" s="395"/>
      <c r="CQF252" s="395"/>
      <c r="CQG252" s="395"/>
      <c r="CQH252" s="395"/>
      <c r="CQI252" s="374"/>
      <c r="CQJ252" s="373"/>
      <c r="CQK252" s="373"/>
      <c r="CQL252" s="373"/>
      <c r="CQM252" s="320"/>
      <c r="CQN252" s="374"/>
      <c r="CQO252" s="374"/>
      <c r="CQP252" s="374"/>
      <c r="CQQ252" s="395"/>
      <c r="CQR252" s="395"/>
      <c r="CQS252" s="395"/>
      <c r="CQT252" s="395"/>
      <c r="CQU252" s="395"/>
      <c r="CQV252" s="395"/>
      <c r="CQW252" s="395"/>
      <c r="CQX252" s="395"/>
      <c r="CQY252" s="374"/>
      <c r="CQZ252" s="373"/>
      <c r="CRA252" s="373"/>
      <c r="CRB252" s="373"/>
      <c r="CRC252" s="320"/>
      <c r="CRD252" s="374"/>
      <c r="CRE252" s="374"/>
      <c r="CRF252" s="374"/>
      <c r="CRG252" s="395"/>
      <c r="CRH252" s="395"/>
      <c r="CRI252" s="395"/>
      <c r="CRJ252" s="395"/>
      <c r="CRK252" s="395"/>
      <c r="CRL252" s="395"/>
      <c r="CRM252" s="395"/>
      <c r="CRN252" s="395"/>
      <c r="CRO252" s="374"/>
      <c r="CRP252" s="373"/>
      <c r="CRQ252" s="373"/>
      <c r="CRR252" s="373"/>
      <c r="CRS252" s="320"/>
      <c r="CRT252" s="374"/>
      <c r="CRU252" s="374"/>
      <c r="CRV252" s="374"/>
      <c r="CRW252" s="395"/>
      <c r="CRX252" s="395"/>
      <c r="CRY252" s="395"/>
      <c r="CRZ252" s="395"/>
      <c r="CSA252" s="395"/>
      <c r="CSB252" s="395"/>
      <c r="CSC252" s="395"/>
      <c r="CSD252" s="395"/>
      <c r="CSE252" s="374"/>
      <c r="CSF252" s="373"/>
      <c r="CSG252" s="373"/>
      <c r="CSH252" s="373"/>
      <c r="CSI252" s="320"/>
      <c r="CSJ252" s="374"/>
      <c r="CSK252" s="374"/>
      <c r="CSL252" s="374"/>
      <c r="CSM252" s="395"/>
      <c r="CSN252" s="395"/>
      <c r="CSO252" s="395"/>
      <c r="CSP252" s="395"/>
      <c r="CSQ252" s="395"/>
      <c r="CSR252" s="395"/>
      <c r="CSS252" s="395"/>
      <c r="CST252" s="395"/>
      <c r="CSU252" s="374"/>
      <c r="CSV252" s="373"/>
      <c r="CSW252" s="373"/>
      <c r="CSX252" s="373"/>
      <c r="CSY252" s="320"/>
      <c r="CSZ252" s="374"/>
      <c r="CTA252" s="374"/>
      <c r="CTB252" s="374"/>
      <c r="CTC252" s="395"/>
      <c r="CTD252" s="395"/>
      <c r="CTE252" s="395"/>
      <c r="CTF252" s="395"/>
      <c r="CTG252" s="395"/>
      <c r="CTH252" s="395"/>
      <c r="CTI252" s="395"/>
      <c r="CTJ252" s="395"/>
      <c r="CTK252" s="374"/>
      <c r="CTL252" s="373"/>
      <c r="CTM252" s="373"/>
      <c r="CTN252" s="373"/>
      <c r="CTO252" s="320"/>
      <c r="CTP252" s="374"/>
      <c r="CTQ252" s="374"/>
      <c r="CTR252" s="374"/>
      <c r="CTS252" s="395"/>
      <c r="CTT252" s="395"/>
      <c r="CTU252" s="395"/>
      <c r="CTV252" s="395"/>
      <c r="CTW252" s="395"/>
      <c r="CTX252" s="395"/>
      <c r="CTY252" s="395"/>
      <c r="CTZ252" s="395"/>
      <c r="CUA252" s="374"/>
      <c r="CUB252" s="373"/>
      <c r="CUC252" s="373"/>
      <c r="CUD252" s="373"/>
      <c r="CUE252" s="320"/>
      <c r="CUF252" s="374"/>
      <c r="CUG252" s="374"/>
      <c r="CUH252" s="374"/>
      <c r="CUI252" s="395"/>
      <c r="CUJ252" s="395"/>
      <c r="CUK252" s="395"/>
      <c r="CUL252" s="395"/>
      <c r="CUM252" s="395"/>
      <c r="CUN252" s="395"/>
      <c r="CUO252" s="395"/>
      <c r="CUP252" s="395"/>
      <c r="CUQ252" s="374"/>
      <c r="CUR252" s="373"/>
      <c r="CUS252" s="373"/>
      <c r="CUT252" s="373"/>
      <c r="CUU252" s="320"/>
      <c r="CUV252" s="374"/>
      <c r="CUW252" s="374"/>
      <c r="CUX252" s="374"/>
      <c r="CUY252" s="395"/>
      <c r="CUZ252" s="395"/>
      <c r="CVA252" s="395"/>
      <c r="CVB252" s="395"/>
      <c r="CVC252" s="395"/>
      <c r="CVD252" s="395"/>
      <c r="CVE252" s="395"/>
      <c r="CVF252" s="395"/>
      <c r="CVG252" s="374"/>
      <c r="CVH252" s="373"/>
      <c r="CVI252" s="373"/>
      <c r="CVJ252" s="373"/>
      <c r="CVK252" s="320"/>
      <c r="CVL252" s="374"/>
      <c r="CVM252" s="374"/>
      <c r="CVN252" s="374"/>
      <c r="CVO252" s="395"/>
      <c r="CVP252" s="395"/>
      <c r="CVQ252" s="395"/>
      <c r="CVR252" s="395"/>
      <c r="CVS252" s="395"/>
      <c r="CVT252" s="395"/>
      <c r="CVU252" s="395"/>
      <c r="CVV252" s="395"/>
      <c r="CVW252" s="374"/>
      <c r="CVX252" s="373"/>
      <c r="CVY252" s="373"/>
      <c r="CVZ252" s="373"/>
      <c r="CWA252" s="320"/>
      <c r="CWB252" s="374"/>
      <c r="CWC252" s="374"/>
      <c r="CWD252" s="374"/>
      <c r="CWE252" s="395"/>
      <c r="CWF252" s="395"/>
      <c r="CWG252" s="395"/>
      <c r="CWH252" s="395"/>
      <c r="CWI252" s="395"/>
      <c r="CWJ252" s="395"/>
      <c r="CWK252" s="395"/>
      <c r="CWL252" s="395"/>
      <c r="CWM252" s="374"/>
      <c r="CWN252" s="373"/>
      <c r="CWO252" s="373"/>
      <c r="CWP252" s="373"/>
      <c r="CWQ252" s="320"/>
      <c r="CWR252" s="374"/>
      <c r="CWS252" s="374"/>
      <c r="CWT252" s="374"/>
      <c r="CWU252" s="395"/>
      <c r="CWV252" s="395"/>
      <c r="CWW252" s="395"/>
      <c r="CWX252" s="395"/>
      <c r="CWY252" s="395"/>
      <c r="CWZ252" s="395"/>
      <c r="CXA252" s="395"/>
      <c r="CXB252" s="395"/>
      <c r="CXC252" s="374"/>
      <c r="CXD252" s="373"/>
      <c r="CXE252" s="373"/>
      <c r="CXF252" s="373"/>
      <c r="CXG252" s="320"/>
      <c r="CXH252" s="374"/>
      <c r="CXI252" s="374"/>
      <c r="CXJ252" s="374"/>
      <c r="CXK252" s="395"/>
      <c r="CXL252" s="395"/>
      <c r="CXM252" s="395"/>
      <c r="CXN252" s="395"/>
      <c r="CXO252" s="395"/>
      <c r="CXP252" s="395"/>
      <c r="CXQ252" s="395"/>
      <c r="CXR252" s="395"/>
      <c r="CXS252" s="374"/>
      <c r="CXT252" s="373"/>
      <c r="CXU252" s="373"/>
      <c r="CXV252" s="373"/>
      <c r="CXW252" s="320"/>
      <c r="CXX252" s="374"/>
      <c r="CXY252" s="374"/>
      <c r="CXZ252" s="374"/>
      <c r="CYA252" s="395"/>
      <c r="CYB252" s="395"/>
      <c r="CYC252" s="395"/>
      <c r="CYD252" s="395"/>
      <c r="CYE252" s="395"/>
      <c r="CYF252" s="395"/>
      <c r="CYG252" s="395"/>
      <c r="CYH252" s="395"/>
      <c r="CYI252" s="374"/>
      <c r="CYJ252" s="373"/>
      <c r="CYK252" s="373"/>
      <c r="CYL252" s="373"/>
      <c r="CYM252" s="320"/>
      <c r="CYN252" s="374"/>
      <c r="CYO252" s="374"/>
      <c r="CYP252" s="374"/>
      <c r="CYQ252" s="395"/>
      <c r="CYR252" s="395"/>
      <c r="CYS252" s="395"/>
      <c r="CYT252" s="395"/>
      <c r="CYU252" s="395"/>
      <c r="CYV252" s="395"/>
      <c r="CYW252" s="395"/>
      <c r="CYX252" s="395"/>
      <c r="CYY252" s="374"/>
      <c r="CYZ252" s="373"/>
      <c r="CZA252" s="373"/>
      <c r="CZB252" s="373"/>
      <c r="CZC252" s="320"/>
      <c r="CZD252" s="374"/>
      <c r="CZE252" s="374"/>
      <c r="CZF252" s="374"/>
      <c r="CZG252" s="395"/>
      <c r="CZH252" s="395"/>
      <c r="CZI252" s="395"/>
      <c r="CZJ252" s="395"/>
      <c r="CZK252" s="395"/>
      <c r="CZL252" s="395"/>
      <c r="CZM252" s="395"/>
      <c r="CZN252" s="395"/>
      <c r="CZO252" s="374"/>
      <c r="CZP252" s="373"/>
      <c r="CZQ252" s="373"/>
      <c r="CZR252" s="373"/>
      <c r="CZS252" s="320"/>
      <c r="CZT252" s="374"/>
      <c r="CZU252" s="374"/>
      <c r="CZV252" s="374"/>
      <c r="CZW252" s="395"/>
      <c r="CZX252" s="395"/>
      <c r="CZY252" s="395"/>
      <c r="CZZ252" s="395"/>
      <c r="DAA252" s="395"/>
      <c r="DAB252" s="395"/>
      <c r="DAC252" s="395"/>
      <c r="DAD252" s="395"/>
      <c r="DAE252" s="374"/>
      <c r="DAF252" s="373"/>
      <c r="DAG252" s="373"/>
      <c r="DAH252" s="373"/>
      <c r="DAI252" s="320"/>
      <c r="DAJ252" s="374"/>
      <c r="DAK252" s="374"/>
      <c r="DAL252" s="374"/>
      <c r="DAM252" s="395"/>
      <c r="DAN252" s="395"/>
      <c r="DAO252" s="395"/>
      <c r="DAP252" s="395"/>
      <c r="DAQ252" s="395"/>
      <c r="DAR252" s="395"/>
      <c r="DAS252" s="395"/>
      <c r="DAT252" s="395"/>
      <c r="DAU252" s="374"/>
      <c r="DAV252" s="373"/>
      <c r="DAW252" s="373"/>
      <c r="DAX252" s="373"/>
      <c r="DAY252" s="320"/>
      <c r="DAZ252" s="374"/>
      <c r="DBA252" s="374"/>
      <c r="DBB252" s="374"/>
      <c r="DBC252" s="395"/>
      <c r="DBD252" s="395"/>
      <c r="DBE252" s="395"/>
      <c r="DBF252" s="395"/>
      <c r="DBG252" s="395"/>
      <c r="DBH252" s="395"/>
      <c r="DBI252" s="395"/>
      <c r="DBJ252" s="395"/>
      <c r="DBK252" s="374"/>
      <c r="DBL252" s="373"/>
      <c r="DBM252" s="373"/>
      <c r="DBN252" s="373"/>
      <c r="DBO252" s="320"/>
      <c r="DBP252" s="374"/>
      <c r="DBQ252" s="374"/>
      <c r="DBR252" s="374"/>
      <c r="DBS252" s="395"/>
      <c r="DBT252" s="395"/>
      <c r="DBU252" s="395"/>
      <c r="DBV252" s="395"/>
      <c r="DBW252" s="395"/>
      <c r="DBX252" s="395"/>
      <c r="DBY252" s="395"/>
      <c r="DBZ252" s="395"/>
      <c r="DCA252" s="374"/>
      <c r="DCB252" s="373"/>
      <c r="DCC252" s="373"/>
      <c r="DCD252" s="373"/>
      <c r="DCE252" s="320"/>
      <c r="DCF252" s="374"/>
      <c r="DCG252" s="374"/>
      <c r="DCH252" s="374"/>
      <c r="DCI252" s="395"/>
      <c r="DCJ252" s="395"/>
      <c r="DCK252" s="395"/>
      <c r="DCL252" s="395"/>
      <c r="DCM252" s="395"/>
      <c r="DCN252" s="395"/>
      <c r="DCO252" s="395"/>
      <c r="DCP252" s="395"/>
      <c r="DCQ252" s="374"/>
      <c r="DCR252" s="373"/>
      <c r="DCS252" s="373"/>
      <c r="DCT252" s="373"/>
      <c r="DCU252" s="320"/>
      <c r="DCV252" s="374"/>
      <c r="DCW252" s="374"/>
      <c r="DCX252" s="374"/>
      <c r="DCY252" s="395"/>
      <c r="DCZ252" s="395"/>
      <c r="DDA252" s="395"/>
      <c r="DDB252" s="395"/>
      <c r="DDC252" s="395"/>
      <c r="DDD252" s="395"/>
      <c r="DDE252" s="395"/>
      <c r="DDF252" s="395"/>
      <c r="DDG252" s="374"/>
      <c r="DDH252" s="373"/>
      <c r="DDI252" s="373"/>
      <c r="DDJ252" s="373"/>
      <c r="DDK252" s="320"/>
      <c r="DDL252" s="374"/>
      <c r="DDM252" s="374"/>
      <c r="DDN252" s="374"/>
      <c r="DDO252" s="395"/>
      <c r="DDP252" s="395"/>
      <c r="DDQ252" s="395"/>
      <c r="DDR252" s="395"/>
      <c r="DDS252" s="395"/>
      <c r="DDT252" s="395"/>
      <c r="DDU252" s="395"/>
      <c r="DDV252" s="395"/>
      <c r="DDW252" s="374"/>
      <c r="DDX252" s="373"/>
      <c r="DDY252" s="373"/>
      <c r="DDZ252" s="373"/>
      <c r="DEA252" s="320"/>
      <c r="DEB252" s="374"/>
      <c r="DEC252" s="374"/>
      <c r="DED252" s="374"/>
      <c r="DEE252" s="395"/>
      <c r="DEF252" s="395"/>
      <c r="DEG252" s="395"/>
      <c r="DEH252" s="395"/>
      <c r="DEI252" s="395"/>
      <c r="DEJ252" s="395"/>
      <c r="DEK252" s="395"/>
      <c r="DEL252" s="395"/>
      <c r="DEM252" s="374"/>
      <c r="DEN252" s="373"/>
      <c r="DEO252" s="373"/>
      <c r="DEP252" s="373"/>
      <c r="DEQ252" s="320"/>
      <c r="DER252" s="374"/>
      <c r="DES252" s="374"/>
      <c r="DET252" s="374"/>
      <c r="DEU252" s="395"/>
      <c r="DEV252" s="395"/>
      <c r="DEW252" s="395"/>
      <c r="DEX252" s="395"/>
      <c r="DEY252" s="395"/>
      <c r="DEZ252" s="395"/>
      <c r="DFA252" s="395"/>
      <c r="DFB252" s="395"/>
      <c r="DFC252" s="374"/>
      <c r="DFD252" s="373"/>
      <c r="DFE252" s="373"/>
      <c r="DFF252" s="373"/>
      <c r="DFG252" s="320"/>
      <c r="DFH252" s="374"/>
      <c r="DFI252" s="374"/>
      <c r="DFJ252" s="374"/>
      <c r="DFK252" s="395"/>
      <c r="DFL252" s="395"/>
      <c r="DFM252" s="395"/>
      <c r="DFN252" s="395"/>
      <c r="DFO252" s="395"/>
      <c r="DFP252" s="395"/>
      <c r="DFQ252" s="395"/>
      <c r="DFR252" s="395"/>
      <c r="DFS252" s="374"/>
      <c r="DFT252" s="373"/>
      <c r="DFU252" s="373"/>
      <c r="DFV252" s="373"/>
      <c r="DFW252" s="320"/>
      <c r="DFX252" s="374"/>
      <c r="DFY252" s="374"/>
      <c r="DFZ252" s="374"/>
      <c r="DGA252" s="395"/>
      <c r="DGB252" s="395"/>
      <c r="DGC252" s="395"/>
      <c r="DGD252" s="395"/>
      <c r="DGE252" s="395"/>
      <c r="DGF252" s="395"/>
      <c r="DGG252" s="395"/>
      <c r="DGH252" s="395"/>
      <c r="DGI252" s="374"/>
      <c r="DGJ252" s="373"/>
      <c r="DGK252" s="373"/>
      <c r="DGL252" s="373"/>
      <c r="DGM252" s="320"/>
      <c r="DGN252" s="374"/>
      <c r="DGO252" s="374"/>
      <c r="DGP252" s="374"/>
      <c r="DGQ252" s="395"/>
      <c r="DGR252" s="395"/>
      <c r="DGS252" s="395"/>
      <c r="DGT252" s="395"/>
      <c r="DGU252" s="395"/>
      <c r="DGV252" s="395"/>
      <c r="DGW252" s="395"/>
      <c r="DGX252" s="395"/>
      <c r="DGY252" s="374"/>
      <c r="DGZ252" s="373"/>
      <c r="DHA252" s="373"/>
      <c r="DHB252" s="373"/>
      <c r="DHC252" s="320"/>
      <c r="DHD252" s="374"/>
      <c r="DHE252" s="374"/>
      <c r="DHF252" s="374"/>
      <c r="DHG252" s="395"/>
      <c r="DHH252" s="395"/>
      <c r="DHI252" s="395"/>
      <c r="DHJ252" s="395"/>
      <c r="DHK252" s="395"/>
      <c r="DHL252" s="395"/>
      <c r="DHM252" s="395"/>
      <c r="DHN252" s="395"/>
      <c r="DHO252" s="374"/>
      <c r="DHP252" s="373"/>
      <c r="DHQ252" s="373"/>
      <c r="DHR252" s="373"/>
      <c r="DHS252" s="320"/>
      <c r="DHT252" s="374"/>
      <c r="DHU252" s="374"/>
      <c r="DHV252" s="374"/>
      <c r="DHW252" s="395"/>
      <c r="DHX252" s="395"/>
      <c r="DHY252" s="395"/>
      <c r="DHZ252" s="395"/>
      <c r="DIA252" s="395"/>
      <c r="DIB252" s="395"/>
      <c r="DIC252" s="395"/>
      <c r="DID252" s="395"/>
      <c r="DIE252" s="374"/>
      <c r="DIF252" s="373"/>
      <c r="DIG252" s="373"/>
      <c r="DIH252" s="373"/>
      <c r="DII252" s="320"/>
      <c r="DIJ252" s="374"/>
      <c r="DIK252" s="374"/>
      <c r="DIL252" s="374"/>
      <c r="DIM252" s="395"/>
      <c r="DIN252" s="395"/>
      <c r="DIO252" s="395"/>
      <c r="DIP252" s="395"/>
      <c r="DIQ252" s="395"/>
      <c r="DIR252" s="395"/>
      <c r="DIS252" s="395"/>
      <c r="DIT252" s="395"/>
      <c r="DIU252" s="374"/>
      <c r="DIV252" s="373"/>
      <c r="DIW252" s="373"/>
      <c r="DIX252" s="373"/>
      <c r="DIY252" s="320"/>
      <c r="DIZ252" s="374"/>
      <c r="DJA252" s="374"/>
      <c r="DJB252" s="374"/>
      <c r="DJC252" s="395"/>
      <c r="DJD252" s="395"/>
      <c r="DJE252" s="395"/>
      <c r="DJF252" s="395"/>
      <c r="DJG252" s="395"/>
      <c r="DJH252" s="395"/>
      <c r="DJI252" s="395"/>
      <c r="DJJ252" s="395"/>
      <c r="DJK252" s="374"/>
      <c r="DJL252" s="373"/>
      <c r="DJM252" s="373"/>
      <c r="DJN252" s="373"/>
      <c r="DJO252" s="320"/>
      <c r="DJP252" s="374"/>
      <c r="DJQ252" s="374"/>
      <c r="DJR252" s="374"/>
      <c r="DJS252" s="395"/>
      <c r="DJT252" s="395"/>
      <c r="DJU252" s="395"/>
      <c r="DJV252" s="395"/>
      <c r="DJW252" s="395"/>
      <c r="DJX252" s="395"/>
      <c r="DJY252" s="395"/>
      <c r="DJZ252" s="395"/>
      <c r="DKA252" s="374"/>
      <c r="DKB252" s="373"/>
      <c r="DKC252" s="373"/>
      <c r="DKD252" s="373"/>
      <c r="DKE252" s="320"/>
      <c r="DKF252" s="374"/>
      <c r="DKG252" s="374"/>
      <c r="DKH252" s="374"/>
      <c r="DKI252" s="395"/>
      <c r="DKJ252" s="395"/>
      <c r="DKK252" s="395"/>
      <c r="DKL252" s="395"/>
      <c r="DKM252" s="395"/>
      <c r="DKN252" s="395"/>
      <c r="DKO252" s="395"/>
      <c r="DKP252" s="395"/>
      <c r="DKQ252" s="374"/>
      <c r="DKR252" s="373"/>
      <c r="DKS252" s="373"/>
      <c r="DKT252" s="373"/>
      <c r="DKU252" s="320"/>
      <c r="DKV252" s="374"/>
      <c r="DKW252" s="374"/>
      <c r="DKX252" s="374"/>
      <c r="DKY252" s="395"/>
      <c r="DKZ252" s="395"/>
      <c r="DLA252" s="395"/>
      <c r="DLB252" s="395"/>
      <c r="DLC252" s="395"/>
      <c r="DLD252" s="395"/>
      <c r="DLE252" s="395"/>
      <c r="DLF252" s="395"/>
      <c r="DLG252" s="374"/>
      <c r="DLH252" s="373"/>
      <c r="DLI252" s="373"/>
      <c r="DLJ252" s="373"/>
      <c r="DLK252" s="320"/>
      <c r="DLL252" s="374"/>
      <c r="DLM252" s="374"/>
      <c r="DLN252" s="374"/>
      <c r="DLO252" s="395"/>
      <c r="DLP252" s="395"/>
      <c r="DLQ252" s="395"/>
      <c r="DLR252" s="395"/>
      <c r="DLS252" s="395"/>
      <c r="DLT252" s="395"/>
      <c r="DLU252" s="395"/>
      <c r="DLV252" s="395"/>
      <c r="DLW252" s="374"/>
      <c r="DLX252" s="373"/>
      <c r="DLY252" s="373"/>
      <c r="DLZ252" s="373"/>
      <c r="DMA252" s="320"/>
      <c r="DMB252" s="374"/>
      <c r="DMC252" s="374"/>
      <c r="DMD252" s="374"/>
      <c r="DME252" s="395"/>
      <c r="DMF252" s="395"/>
      <c r="DMG252" s="395"/>
      <c r="DMH252" s="395"/>
      <c r="DMI252" s="395"/>
      <c r="DMJ252" s="395"/>
      <c r="DMK252" s="395"/>
      <c r="DML252" s="395"/>
      <c r="DMM252" s="374"/>
      <c r="DMN252" s="373"/>
      <c r="DMO252" s="373"/>
      <c r="DMP252" s="373"/>
      <c r="DMQ252" s="320"/>
      <c r="DMR252" s="374"/>
      <c r="DMS252" s="374"/>
      <c r="DMT252" s="374"/>
      <c r="DMU252" s="395"/>
      <c r="DMV252" s="395"/>
      <c r="DMW252" s="395"/>
      <c r="DMX252" s="395"/>
      <c r="DMY252" s="395"/>
      <c r="DMZ252" s="395"/>
      <c r="DNA252" s="395"/>
      <c r="DNB252" s="395"/>
      <c r="DNC252" s="374"/>
      <c r="DND252" s="373"/>
      <c r="DNE252" s="373"/>
      <c r="DNF252" s="373"/>
      <c r="DNG252" s="320"/>
      <c r="DNH252" s="374"/>
      <c r="DNI252" s="374"/>
      <c r="DNJ252" s="374"/>
      <c r="DNK252" s="395"/>
      <c r="DNL252" s="395"/>
      <c r="DNM252" s="395"/>
      <c r="DNN252" s="395"/>
      <c r="DNO252" s="395"/>
      <c r="DNP252" s="395"/>
      <c r="DNQ252" s="395"/>
      <c r="DNR252" s="395"/>
      <c r="DNS252" s="374"/>
      <c r="DNT252" s="373"/>
      <c r="DNU252" s="373"/>
      <c r="DNV252" s="373"/>
      <c r="DNW252" s="320"/>
      <c r="DNX252" s="374"/>
      <c r="DNY252" s="374"/>
      <c r="DNZ252" s="374"/>
      <c r="DOA252" s="395"/>
      <c r="DOB252" s="395"/>
      <c r="DOC252" s="395"/>
      <c r="DOD252" s="395"/>
      <c r="DOE252" s="395"/>
      <c r="DOF252" s="395"/>
      <c r="DOG252" s="395"/>
      <c r="DOH252" s="395"/>
      <c r="DOI252" s="374"/>
      <c r="DOJ252" s="373"/>
      <c r="DOK252" s="373"/>
      <c r="DOL252" s="373"/>
      <c r="DOM252" s="320"/>
      <c r="DON252" s="374"/>
      <c r="DOO252" s="374"/>
      <c r="DOP252" s="374"/>
      <c r="DOQ252" s="395"/>
      <c r="DOR252" s="395"/>
      <c r="DOS252" s="395"/>
      <c r="DOT252" s="395"/>
      <c r="DOU252" s="395"/>
      <c r="DOV252" s="395"/>
      <c r="DOW252" s="395"/>
      <c r="DOX252" s="395"/>
      <c r="DOY252" s="374"/>
      <c r="DOZ252" s="373"/>
      <c r="DPA252" s="373"/>
      <c r="DPB252" s="373"/>
      <c r="DPC252" s="320"/>
      <c r="DPD252" s="374"/>
      <c r="DPE252" s="374"/>
      <c r="DPF252" s="374"/>
      <c r="DPG252" s="395"/>
      <c r="DPH252" s="395"/>
      <c r="DPI252" s="395"/>
      <c r="DPJ252" s="395"/>
      <c r="DPK252" s="395"/>
      <c r="DPL252" s="395"/>
      <c r="DPM252" s="395"/>
      <c r="DPN252" s="395"/>
      <c r="DPO252" s="374"/>
      <c r="DPP252" s="373"/>
      <c r="DPQ252" s="373"/>
      <c r="DPR252" s="373"/>
      <c r="DPS252" s="320"/>
      <c r="DPT252" s="374"/>
      <c r="DPU252" s="374"/>
      <c r="DPV252" s="374"/>
      <c r="DPW252" s="395"/>
      <c r="DPX252" s="395"/>
      <c r="DPY252" s="395"/>
      <c r="DPZ252" s="395"/>
      <c r="DQA252" s="395"/>
      <c r="DQB252" s="395"/>
      <c r="DQC252" s="395"/>
      <c r="DQD252" s="395"/>
      <c r="DQE252" s="374"/>
      <c r="DQF252" s="373"/>
      <c r="DQG252" s="373"/>
      <c r="DQH252" s="373"/>
      <c r="DQI252" s="320"/>
      <c r="DQJ252" s="374"/>
      <c r="DQK252" s="374"/>
      <c r="DQL252" s="374"/>
      <c r="DQM252" s="395"/>
      <c r="DQN252" s="395"/>
      <c r="DQO252" s="395"/>
      <c r="DQP252" s="395"/>
      <c r="DQQ252" s="395"/>
      <c r="DQR252" s="395"/>
      <c r="DQS252" s="395"/>
      <c r="DQT252" s="395"/>
      <c r="DQU252" s="374"/>
      <c r="DQV252" s="373"/>
      <c r="DQW252" s="373"/>
      <c r="DQX252" s="373"/>
      <c r="DQY252" s="320"/>
      <c r="DQZ252" s="374"/>
      <c r="DRA252" s="374"/>
      <c r="DRB252" s="374"/>
      <c r="DRC252" s="395"/>
      <c r="DRD252" s="395"/>
      <c r="DRE252" s="395"/>
      <c r="DRF252" s="395"/>
      <c r="DRG252" s="395"/>
      <c r="DRH252" s="395"/>
      <c r="DRI252" s="395"/>
      <c r="DRJ252" s="395"/>
      <c r="DRK252" s="374"/>
      <c r="DRL252" s="373"/>
      <c r="DRM252" s="373"/>
      <c r="DRN252" s="373"/>
      <c r="DRO252" s="320"/>
      <c r="DRP252" s="374"/>
      <c r="DRQ252" s="374"/>
      <c r="DRR252" s="374"/>
      <c r="DRS252" s="395"/>
      <c r="DRT252" s="395"/>
      <c r="DRU252" s="395"/>
      <c r="DRV252" s="395"/>
      <c r="DRW252" s="395"/>
      <c r="DRX252" s="395"/>
      <c r="DRY252" s="395"/>
      <c r="DRZ252" s="395"/>
      <c r="DSA252" s="374"/>
      <c r="DSB252" s="373"/>
      <c r="DSC252" s="373"/>
      <c r="DSD252" s="373"/>
      <c r="DSE252" s="320"/>
      <c r="DSF252" s="374"/>
      <c r="DSG252" s="374"/>
      <c r="DSH252" s="374"/>
      <c r="DSI252" s="395"/>
      <c r="DSJ252" s="395"/>
      <c r="DSK252" s="395"/>
      <c r="DSL252" s="395"/>
      <c r="DSM252" s="395"/>
      <c r="DSN252" s="395"/>
      <c r="DSO252" s="395"/>
      <c r="DSP252" s="395"/>
      <c r="DSQ252" s="374"/>
      <c r="DSR252" s="373"/>
      <c r="DSS252" s="373"/>
      <c r="DST252" s="373"/>
      <c r="DSU252" s="320"/>
      <c r="DSV252" s="374"/>
      <c r="DSW252" s="374"/>
      <c r="DSX252" s="374"/>
      <c r="DSY252" s="395"/>
      <c r="DSZ252" s="395"/>
      <c r="DTA252" s="395"/>
      <c r="DTB252" s="395"/>
      <c r="DTC252" s="395"/>
      <c r="DTD252" s="395"/>
      <c r="DTE252" s="395"/>
      <c r="DTF252" s="395"/>
      <c r="DTG252" s="374"/>
      <c r="DTH252" s="373"/>
      <c r="DTI252" s="373"/>
      <c r="DTJ252" s="373"/>
      <c r="DTK252" s="320"/>
      <c r="DTL252" s="374"/>
      <c r="DTM252" s="374"/>
      <c r="DTN252" s="374"/>
      <c r="DTO252" s="395"/>
      <c r="DTP252" s="395"/>
      <c r="DTQ252" s="395"/>
      <c r="DTR252" s="395"/>
      <c r="DTS252" s="395"/>
      <c r="DTT252" s="395"/>
      <c r="DTU252" s="395"/>
      <c r="DTV252" s="395"/>
      <c r="DTW252" s="374"/>
      <c r="DTX252" s="373"/>
      <c r="DTY252" s="373"/>
      <c r="DTZ252" s="373"/>
      <c r="DUA252" s="320"/>
      <c r="DUB252" s="374"/>
      <c r="DUC252" s="374"/>
      <c r="DUD252" s="374"/>
      <c r="DUE252" s="395"/>
      <c r="DUF252" s="395"/>
      <c r="DUG252" s="395"/>
      <c r="DUH252" s="395"/>
      <c r="DUI252" s="395"/>
      <c r="DUJ252" s="395"/>
      <c r="DUK252" s="395"/>
      <c r="DUL252" s="395"/>
      <c r="DUM252" s="374"/>
      <c r="DUN252" s="373"/>
      <c r="DUO252" s="373"/>
      <c r="DUP252" s="373"/>
      <c r="DUQ252" s="320"/>
      <c r="DUR252" s="374"/>
      <c r="DUS252" s="374"/>
      <c r="DUT252" s="374"/>
      <c r="DUU252" s="395"/>
      <c r="DUV252" s="395"/>
      <c r="DUW252" s="395"/>
      <c r="DUX252" s="395"/>
      <c r="DUY252" s="395"/>
      <c r="DUZ252" s="395"/>
      <c r="DVA252" s="395"/>
      <c r="DVB252" s="395"/>
      <c r="DVC252" s="374"/>
      <c r="DVD252" s="373"/>
      <c r="DVE252" s="373"/>
      <c r="DVF252" s="373"/>
      <c r="DVG252" s="320"/>
      <c r="DVH252" s="374"/>
      <c r="DVI252" s="374"/>
      <c r="DVJ252" s="374"/>
      <c r="DVK252" s="395"/>
      <c r="DVL252" s="395"/>
      <c r="DVM252" s="395"/>
      <c r="DVN252" s="395"/>
      <c r="DVO252" s="395"/>
      <c r="DVP252" s="395"/>
      <c r="DVQ252" s="395"/>
      <c r="DVR252" s="395"/>
      <c r="DVS252" s="374"/>
      <c r="DVT252" s="373"/>
      <c r="DVU252" s="373"/>
      <c r="DVV252" s="373"/>
      <c r="DVW252" s="320"/>
      <c r="DVX252" s="374"/>
      <c r="DVY252" s="374"/>
      <c r="DVZ252" s="374"/>
      <c r="DWA252" s="395"/>
      <c r="DWB252" s="395"/>
      <c r="DWC252" s="395"/>
      <c r="DWD252" s="395"/>
      <c r="DWE252" s="395"/>
      <c r="DWF252" s="395"/>
      <c r="DWG252" s="395"/>
      <c r="DWH252" s="395"/>
      <c r="DWI252" s="374"/>
      <c r="DWJ252" s="373"/>
      <c r="DWK252" s="373"/>
      <c r="DWL252" s="373"/>
      <c r="DWM252" s="320"/>
      <c r="DWN252" s="374"/>
      <c r="DWO252" s="374"/>
      <c r="DWP252" s="374"/>
      <c r="DWQ252" s="395"/>
      <c r="DWR252" s="395"/>
      <c r="DWS252" s="395"/>
      <c r="DWT252" s="395"/>
      <c r="DWU252" s="395"/>
      <c r="DWV252" s="395"/>
      <c r="DWW252" s="395"/>
      <c r="DWX252" s="395"/>
      <c r="DWY252" s="374"/>
      <c r="DWZ252" s="373"/>
      <c r="DXA252" s="373"/>
      <c r="DXB252" s="373"/>
      <c r="DXC252" s="320"/>
      <c r="DXD252" s="374"/>
      <c r="DXE252" s="374"/>
      <c r="DXF252" s="374"/>
      <c r="DXG252" s="395"/>
      <c r="DXH252" s="395"/>
      <c r="DXI252" s="395"/>
      <c r="DXJ252" s="395"/>
      <c r="DXK252" s="395"/>
      <c r="DXL252" s="395"/>
      <c r="DXM252" s="395"/>
      <c r="DXN252" s="395"/>
      <c r="DXO252" s="374"/>
      <c r="DXP252" s="373"/>
      <c r="DXQ252" s="373"/>
      <c r="DXR252" s="373"/>
      <c r="DXS252" s="320"/>
      <c r="DXT252" s="374"/>
      <c r="DXU252" s="374"/>
      <c r="DXV252" s="374"/>
      <c r="DXW252" s="395"/>
      <c r="DXX252" s="395"/>
      <c r="DXY252" s="395"/>
      <c r="DXZ252" s="395"/>
      <c r="DYA252" s="395"/>
      <c r="DYB252" s="395"/>
      <c r="DYC252" s="395"/>
      <c r="DYD252" s="395"/>
      <c r="DYE252" s="374"/>
      <c r="DYF252" s="373"/>
      <c r="DYG252" s="373"/>
      <c r="DYH252" s="373"/>
      <c r="DYI252" s="320"/>
      <c r="DYJ252" s="374"/>
      <c r="DYK252" s="374"/>
      <c r="DYL252" s="374"/>
      <c r="DYM252" s="395"/>
      <c r="DYN252" s="395"/>
      <c r="DYO252" s="395"/>
      <c r="DYP252" s="395"/>
      <c r="DYQ252" s="395"/>
      <c r="DYR252" s="395"/>
      <c r="DYS252" s="395"/>
      <c r="DYT252" s="395"/>
      <c r="DYU252" s="374"/>
      <c r="DYV252" s="373"/>
      <c r="DYW252" s="373"/>
      <c r="DYX252" s="373"/>
      <c r="DYY252" s="320"/>
      <c r="DYZ252" s="374"/>
      <c r="DZA252" s="374"/>
      <c r="DZB252" s="374"/>
      <c r="DZC252" s="395"/>
      <c r="DZD252" s="395"/>
      <c r="DZE252" s="395"/>
      <c r="DZF252" s="395"/>
      <c r="DZG252" s="395"/>
      <c r="DZH252" s="395"/>
      <c r="DZI252" s="395"/>
      <c r="DZJ252" s="395"/>
      <c r="DZK252" s="374"/>
      <c r="DZL252" s="373"/>
      <c r="DZM252" s="373"/>
      <c r="DZN252" s="373"/>
      <c r="DZO252" s="320"/>
      <c r="DZP252" s="374"/>
      <c r="DZQ252" s="374"/>
      <c r="DZR252" s="374"/>
      <c r="DZS252" s="395"/>
      <c r="DZT252" s="395"/>
      <c r="DZU252" s="395"/>
      <c r="DZV252" s="395"/>
      <c r="DZW252" s="395"/>
      <c r="DZX252" s="395"/>
      <c r="DZY252" s="395"/>
      <c r="DZZ252" s="395"/>
      <c r="EAA252" s="374"/>
      <c r="EAB252" s="373"/>
      <c r="EAC252" s="373"/>
      <c r="EAD252" s="373"/>
      <c r="EAE252" s="320"/>
      <c r="EAF252" s="374"/>
      <c r="EAG252" s="374"/>
      <c r="EAH252" s="374"/>
      <c r="EAI252" s="395"/>
      <c r="EAJ252" s="395"/>
      <c r="EAK252" s="395"/>
      <c r="EAL252" s="395"/>
      <c r="EAM252" s="395"/>
      <c r="EAN252" s="395"/>
      <c r="EAO252" s="395"/>
      <c r="EAP252" s="395"/>
      <c r="EAQ252" s="374"/>
      <c r="EAR252" s="373"/>
      <c r="EAS252" s="373"/>
      <c r="EAT252" s="373"/>
      <c r="EAU252" s="320"/>
      <c r="EAV252" s="374"/>
      <c r="EAW252" s="374"/>
      <c r="EAX252" s="374"/>
      <c r="EAY252" s="395"/>
      <c r="EAZ252" s="395"/>
      <c r="EBA252" s="395"/>
      <c r="EBB252" s="395"/>
      <c r="EBC252" s="395"/>
      <c r="EBD252" s="395"/>
      <c r="EBE252" s="395"/>
      <c r="EBF252" s="395"/>
      <c r="EBG252" s="374"/>
      <c r="EBH252" s="373"/>
      <c r="EBI252" s="373"/>
      <c r="EBJ252" s="373"/>
      <c r="EBK252" s="320"/>
      <c r="EBL252" s="374"/>
      <c r="EBM252" s="374"/>
      <c r="EBN252" s="374"/>
      <c r="EBO252" s="395"/>
      <c r="EBP252" s="395"/>
      <c r="EBQ252" s="395"/>
      <c r="EBR252" s="395"/>
      <c r="EBS252" s="395"/>
      <c r="EBT252" s="395"/>
      <c r="EBU252" s="395"/>
      <c r="EBV252" s="395"/>
      <c r="EBW252" s="374"/>
      <c r="EBX252" s="373"/>
      <c r="EBY252" s="373"/>
      <c r="EBZ252" s="373"/>
      <c r="ECA252" s="320"/>
      <c r="ECB252" s="374"/>
      <c r="ECC252" s="374"/>
      <c r="ECD252" s="374"/>
      <c r="ECE252" s="395"/>
      <c r="ECF252" s="395"/>
      <c r="ECG252" s="395"/>
      <c r="ECH252" s="395"/>
      <c r="ECI252" s="395"/>
      <c r="ECJ252" s="395"/>
      <c r="ECK252" s="395"/>
      <c r="ECL252" s="395"/>
      <c r="ECM252" s="374"/>
      <c r="ECN252" s="373"/>
      <c r="ECO252" s="373"/>
      <c r="ECP252" s="373"/>
      <c r="ECQ252" s="320"/>
      <c r="ECR252" s="374"/>
      <c r="ECS252" s="374"/>
      <c r="ECT252" s="374"/>
      <c r="ECU252" s="395"/>
      <c r="ECV252" s="395"/>
      <c r="ECW252" s="395"/>
      <c r="ECX252" s="395"/>
      <c r="ECY252" s="395"/>
      <c r="ECZ252" s="395"/>
      <c r="EDA252" s="395"/>
      <c r="EDB252" s="395"/>
      <c r="EDC252" s="374"/>
      <c r="EDD252" s="373"/>
      <c r="EDE252" s="373"/>
      <c r="EDF252" s="373"/>
      <c r="EDG252" s="320"/>
      <c r="EDH252" s="374"/>
      <c r="EDI252" s="374"/>
      <c r="EDJ252" s="374"/>
      <c r="EDK252" s="395"/>
      <c r="EDL252" s="395"/>
      <c r="EDM252" s="395"/>
      <c r="EDN252" s="395"/>
      <c r="EDO252" s="395"/>
      <c r="EDP252" s="395"/>
      <c r="EDQ252" s="395"/>
      <c r="EDR252" s="395"/>
      <c r="EDS252" s="374"/>
      <c r="EDT252" s="373"/>
      <c r="EDU252" s="373"/>
      <c r="EDV252" s="373"/>
      <c r="EDW252" s="320"/>
      <c r="EDX252" s="374"/>
      <c r="EDY252" s="374"/>
      <c r="EDZ252" s="374"/>
      <c r="EEA252" s="395"/>
      <c r="EEB252" s="395"/>
      <c r="EEC252" s="395"/>
      <c r="EED252" s="395"/>
      <c r="EEE252" s="395"/>
      <c r="EEF252" s="395"/>
      <c r="EEG252" s="395"/>
      <c r="EEH252" s="395"/>
      <c r="EEI252" s="374"/>
      <c r="EEJ252" s="373"/>
      <c r="EEK252" s="373"/>
      <c r="EEL252" s="373"/>
      <c r="EEM252" s="320"/>
      <c r="EEN252" s="374"/>
      <c r="EEO252" s="374"/>
      <c r="EEP252" s="374"/>
      <c r="EEQ252" s="395"/>
      <c r="EER252" s="395"/>
      <c r="EES252" s="395"/>
      <c r="EET252" s="395"/>
      <c r="EEU252" s="395"/>
      <c r="EEV252" s="395"/>
      <c r="EEW252" s="395"/>
      <c r="EEX252" s="395"/>
      <c r="EEY252" s="374"/>
      <c r="EEZ252" s="373"/>
      <c r="EFA252" s="373"/>
      <c r="EFB252" s="373"/>
      <c r="EFC252" s="320"/>
      <c r="EFD252" s="374"/>
      <c r="EFE252" s="374"/>
      <c r="EFF252" s="374"/>
      <c r="EFG252" s="395"/>
      <c r="EFH252" s="395"/>
      <c r="EFI252" s="395"/>
      <c r="EFJ252" s="395"/>
      <c r="EFK252" s="395"/>
      <c r="EFL252" s="395"/>
      <c r="EFM252" s="395"/>
      <c r="EFN252" s="395"/>
      <c r="EFO252" s="374"/>
      <c r="EFP252" s="373"/>
      <c r="EFQ252" s="373"/>
      <c r="EFR252" s="373"/>
      <c r="EFS252" s="320"/>
      <c r="EFT252" s="374"/>
      <c r="EFU252" s="374"/>
      <c r="EFV252" s="374"/>
      <c r="EFW252" s="395"/>
      <c r="EFX252" s="395"/>
      <c r="EFY252" s="395"/>
      <c r="EFZ252" s="395"/>
      <c r="EGA252" s="395"/>
      <c r="EGB252" s="395"/>
      <c r="EGC252" s="395"/>
      <c r="EGD252" s="395"/>
      <c r="EGE252" s="374"/>
      <c r="EGF252" s="373"/>
      <c r="EGG252" s="373"/>
      <c r="EGH252" s="373"/>
      <c r="EGI252" s="320"/>
      <c r="EGJ252" s="374"/>
      <c r="EGK252" s="374"/>
      <c r="EGL252" s="374"/>
      <c r="EGM252" s="395"/>
      <c r="EGN252" s="395"/>
      <c r="EGO252" s="395"/>
      <c r="EGP252" s="395"/>
      <c r="EGQ252" s="395"/>
      <c r="EGR252" s="395"/>
      <c r="EGS252" s="395"/>
      <c r="EGT252" s="395"/>
      <c r="EGU252" s="374"/>
      <c r="EGV252" s="373"/>
      <c r="EGW252" s="373"/>
      <c r="EGX252" s="373"/>
      <c r="EGY252" s="320"/>
      <c r="EGZ252" s="374"/>
      <c r="EHA252" s="374"/>
      <c r="EHB252" s="374"/>
      <c r="EHC252" s="395"/>
      <c r="EHD252" s="395"/>
      <c r="EHE252" s="395"/>
      <c r="EHF252" s="395"/>
      <c r="EHG252" s="395"/>
      <c r="EHH252" s="395"/>
      <c r="EHI252" s="395"/>
      <c r="EHJ252" s="395"/>
      <c r="EHK252" s="374"/>
      <c r="EHL252" s="373"/>
      <c r="EHM252" s="373"/>
      <c r="EHN252" s="373"/>
      <c r="EHO252" s="320"/>
      <c r="EHP252" s="374"/>
      <c r="EHQ252" s="374"/>
      <c r="EHR252" s="374"/>
      <c r="EHS252" s="395"/>
      <c r="EHT252" s="395"/>
      <c r="EHU252" s="395"/>
      <c r="EHV252" s="395"/>
      <c r="EHW252" s="395"/>
      <c r="EHX252" s="395"/>
      <c r="EHY252" s="395"/>
      <c r="EHZ252" s="395"/>
      <c r="EIA252" s="374"/>
      <c r="EIB252" s="373"/>
      <c r="EIC252" s="373"/>
      <c r="EID252" s="373"/>
      <c r="EIE252" s="320"/>
      <c r="EIF252" s="374"/>
      <c r="EIG252" s="374"/>
      <c r="EIH252" s="374"/>
      <c r="EII252" s="395"/>
      <c r="EIJ252" s="395"/>
      <c r="EIK252" s="395"/>
      <c r="EIL252" s="395"/>
      <c r="EIM252" s="395"/>
      <c r="EIN252" s="395"/>
      <c r="EIO252" s="395"/>
      <c r="EIP252" s="395"/>
      <c r="EIQ252" s="374"/>
      <c r="EIR252" s="373"/>
      <c r="EIS252" s="373"/>
      <c r="EIT252" s="373"/>
      <c r="EIU252" s="320"/>
      <c r="EIV252" s="374"/>
      <c r="EIW252" s="374"/>
      <c r="EIX252" s="374"/>
      <c r="EIY252" s="395"/>
      <c r="EIZ252" s="395"/>
      <c r="EJA252" s="395"/>
      <c r="EJB252" s="395"/>
      <c r="EJC252" s="395"/>
      <c r="EJD252" s="395"/>
      <c r="EJE252" s="395"/>
      <c r="EJF252" s="395"/>
      <c r="EJG252" s="374"/>
      <c r="EJH252" s="373"/>
      <c r="EJI252" s="373"/>
      <c r="EJJ252" s="373"/>
      <c r="EJK252" s="320"/>
      <c r="EJL252" s="374"/>
      <c r="EJM252" s="374"/>
      <c r="EJN252" s="374"/>
      <c r="EJO252" s="395"/>
      <c r="EJP252" s="395"/>
      <c r="EJQ252" s="395"/>
      <c r="EJR252" s="395"/>
      <c r="EJS252" s="395"/>
      <c r="EJT252" s="395"/>
      <c r="EJU252" s="395"/>
      <c r="EJV252" s="395"/>
      <c r="EJW252" s="374"/>
      <c r="EJX252" s="373"/>
      <c r="EJY252" s="373"/>
      <c r="EJZ252" s="373"/>
      <c r="EKA252" s="320"/>
      <c r="EKB252" s="374"/>
      <c r="EKC252" s="374"/>
      <c r="EKD252" s="374"/>
      <c r="EKE252" s="395"/>
      <c r="EKF252" s="395"/>
      <c r="EKG252" s="395"/>
      <c r="EKH252" s="395"/>
      <c r="EKI252" s="395"/>
      <c r="EKJ252" s="395"/>
      <c r="EKK252" s="395"/>
      <c r="EKL252" s="395"/>
      <c r="EKM252" s="374"/>
      <c r="EKN252" s="373"/>
      <c r="EKO252" s="373"/>
      <c r="EKP252" s="373"/>
      <c r="EKQ252" s="320"/>
      <c r="EKR252" s="374"/>
      <c r="EKS252" s="374"/>
      <c r="EKT252" s="374"/>
      <c r="EKU252" s="395"/>
      <c r="EKV252" s="395"/>
      <c r="EKW252" s="395"/>
      <c r="EKX252" s="395"/>
      <c r="EKY252" s="395"/>
      <c r="EKZ252" s="395"/>
      <c r="ELA252" s="395"/>
      <c r="ELB252" s="395"/>
      <c r="ELC252" s="374"/>
      <c r="ELD252" s="373"/>
      <c r="ELE252" s="373"/>
      <c r="ELF252" s="373"/>
      <c r="ELG252" s="320"/>
      <c r="ELH252" s="374"/>
      <c r="ELI252" s="374"/>
      <c r="ELJ252" s="374"/>
      <c r="ELK252" s="395"/>
      <c r="ELL252" s="395"/>
      <c r="ELM252" s="395"/>
      <c r="ELN252" s="395"/>
      <c r="ELO252" s="395"/>
      <c r="ELP252" s="395"/>
      <c r="ELQ252" s="395"/>
      <c r="ELR252" s="395"/>
      <c r="ELS252" s="374"/>
      <c r="ELT252" s="373"/>
      <c r="ELU252" s="373"/>
      <c r="ELV252" s="373"/>
      <c r="ELW252" s="320"/>
      <c r="ELX252" s="374"/>
      <c r="ELY252" s="374"/>
      <c r="ELZ252" s="374"/>
      <c r="EMA252" s="395"/>
      <c r="EMB252" s="395"/>
      <c r="EMC252" s="395"/>
      <c r="EMD252" s="395"/>
      <c r="EME252" s="395"/>
      <c r="EMF252" s="395"/>
      <c r="EMG252" s="395"/>
      <c r="EMH252" s="395"/>
      <c r="EMI252" s="374"/>
      <c r="EMJ252" s="373"/>
      <c r="EMK252" s="373"/>
      <c r="EML252" s="373"/>
      <c r="EMM252" s="320"/>
      <c r="EMN252" s="374"/>
      <c r="EMO252" s="374"/>
      <c r="EMP252" s="374"/>
      <c r="EMQ252" s="395"/>
      <c r="EMR252" s="395"/>
      <c r="EMS252" s="395"/>
      <c r="EMT252" s="395"/>
      <c r="EMU252" s="395"/>
      <c r="EMV252" s="395"/>
      <c r="EMW252" s="395"/>
      <c r="EMX252" s="395"/>
      <c r="EMY252" s="374"/>
      <c r="EMZ252" s="373"/>
      <c r="ENA252" s="373"/>
      <c r="ENB252" s="373"/>
      <c r="ENC252" s="320"/>
      <c r="END252" s="374"/>
      <c r="ENE252" s="374"/>
      <c r="ENF252" s="374"/>
      <c r="ENG252" s="395"/>
      <c r="ENH252" s="395"/>
      <c r="ENI252" s="395"/>
      <c r="ENJ252" s="395"/>
      <c r="ENK252" s="395"/>
      <c r="ENL252" s="395"/>
      <c r="ENM252" s="395"/>
      <c r="ENN252" s="395"/>
      <c r="ENO252" s="374"/>
      <c r="ENP252" s="373"/>
      <c r="ENQ252" s="373"/>
      <c r="ENR252" s="373"/>
      <c r="ENS252" s="320"/>
      <c r="ENT252" s="374"/>
      <c r="ENU252" s="374"/>
      <c r="ENV252" s="374"/>
      <c r="ENW252" s="395"/>
      <c r="ENX252" s="395"/>
      <c r="ENY252" s="395"/>
      <c r="ENZ252" s="395"/>
      <c r="EOA252" s="395"/>
      <c r="EOB252" s="395"/>
      <c r="EOC252" s="395"/>
      <c r="EOD252" s="395"/>
      <c r="EOE252" s="374"/>
      <c r="EOF252" s="373"/>
      <c r="EOG252" s="373"/>
      <c r="EOH252" s="373"/>
      <c r="EOI252" s="320"/>
      <c r="EOJ252" s="374"/>
      <c r="EOK252" s="374"/>
      <c r="EOL252" s="374"/>
      <c r="EOM252" s="395"/>
      <c r="EON252" s="395"/>
      <c r="EOO252" s="395"/>
      <c r="EOP252" s="395"/>
      <c r="EOQ252" s="395"/>
      <c r="EOR252" s="395"/>
      <c r="EOS252" s="395"/>
      <c r="EOT252" s="395"/>
      <c r="EOU252" s="374"/>
      <c r="EOV252" s="373"/>
      <c r="EOW252" s="373"/>
      <c r="EOX252" s="373"/>
      <c r="EOY252" s="320"/>
      <c r="EOZ252" s="374"/>
      <c r="EPA252" s="374"/>
      <c r="EPB252" s="374"/>
      <c r="EPC252" s="395"/>
      <c r="EPD252" s="395"/>
      <c r="EPE252" s="395"/>
      <c r="EPF252" s="395"/>
      <c r="EPG252" s="395"/>
      <c r="EPH252" s="395"/>
      <c r="EPI252" s="395"/>
      <c r="EPJ252" s="395"/>
      <c r="EPK252" s="374"/>
      <c r="EPL252" s="373"/>
      <c r="EPM252" s="373"/>
      <c r="EPN252" s="373"/>
      <c r="EPO252" s="320"/>
      <c r="EPP252" s="374"/>
      <c r="EPQ252" s="374"/>
      <c r="EPR252" s="374"/>
      <c r="EPS252" s="395"/>
      <c r="EPT252" s="395"/>
      <c r="EPU252" s="395"/>
      <c r="EPV252" s="395"/>
      <c r="EPW252" s="395"/>
      <c r="EPX252" s="395"/>
      <c r="EPY252" s="395"/>
      <c r="EPZ252" s="395"/>
      <c r="EQA252" s="374"/>
      <c r="EQB252" s="373"/>
      <c r="EQC252" s="373"/>
      <c r="EQD252" s="373"/>
      <c r="EQE252" s="320"/>
      <c r="EQF252" s="374"/>
      <c r="EQG252" s="374"/>
      <c r="EQH252" s="374"/>
      <c r="EQI252" s="395"/>
      <c r="EQJ252" s="395"/>
      <c r="EQK252" s="395"/>
      <c r="EQL252" s="395"/>
      <c r="EQM252" s="395"/>
      <c r="EQN252" s="395"/>
      <c r="EQO252" s="395"/>
      <c r="EQP252" s="395"/>
      <c r="EQQ252" s="374"/>
      <c r="EQR252" s="373"/>
      <c r="EQS252" s="373"/>
      <c r="EQT252" s="373"/>
      <c r="EQU252" s="320"/>
      <c r="EQV252" s="374"/>
      <c r="EQW252" s="374"/>
      <c r="EQX252" s="374"/>
      <c r="EQY252" s="395"/>
      <c r="EQZ252" s="395"/>
      <c r="ERA252" s="395"/>
      <c r="ERB252" s="395"/>
      <c r="ERC252" s="395"/>
      <c r="ERD252" s="395"/>
      <c r="ERE252" s="395"/>
      <c r="ERF252" s="395"/>
      <c r="ERG252" s="374"/>
      <c r="ERH252" s="373"/>
      <c r="ERI252" s="373"/>
      <c r="ERJ252" s="373"/>
      <c r="ERK252" s="320"/>
      <c r="ERL252" s="374"/>
      <c r="ERM252" s="374"/>
      <c r="ERN252" s="374"/>
      <c r="ERO252" s="395"/>
      <c r="ERP252" s="395"/>
      <c r="ERQ252" s="395"/>
      <c r="ERR252" s="395"/>
      <c r="ERS252" s="395"/>
      <c r="ERT252" s="395"/>
      <c r="ERU252" s="395"/>
      <c r="ERV252" s="395"/>
      <c r="ERW252" s="374"/>
      <c r="ERX252" s="373"/>
      <c r="ERY252" s="373"/>
      <c r="ERZ252" s="373"/>
      <c r="ESA252" s="320"/>
      <c r="ESB252" s="374"/>
      <c r="ESC252" s="374"/>
      <c r="ESD252" s="374"/>
      <c r="ESE252" s="395"/>
      <c r="ESF252" s="395"/>
      <c r="ESG252" s="395"/>
      <c r="ESH252" s="395"/>
      <c r="ESI252" s="395"/>
      <c r="ESJ252" s="395"/>
      <c r="ESK252" s="395"/>
      <c r="ESL252" s="395"/>
      <c r="ESM252" s="374"/>
      <c r="ESN252" s="373"/>
      <c r="ESO252" s="373"/>
      <c r="ESP252" s="373"/>
      <c r="ESQ252" s="320"/>
      <c r="ESR252" s="374"/>
      <c r="ESS252" s="374"/>
      <c r="EST252" s="374"/>
      <c r="ESU252" s="395"/>
      <c r="ESV252" s="395"/>
      <c r="ESW252" s="395"/>
      <c r="ESX252" s="395"/>
      <c r="ESY252" s="395"/>
      <c r="ESZ252" s="395"/>
      <c r="ETA252" s="395"/>
      <c r="ETB252" s="395"/>
      <c r="ETC252" s="374"/>
      <c r="ETD252" s="373"/>
      <c r="ETE252" s="373"/>
      <c r="ETF252" s="373"/>
      <c r="ETG252" s="320"/>
      <c r="ETH252" s="374"/>
      <c r="ETI252" s="374"/>
      <c r="ETJ252" s="374"/>
      <c r="ETK252" s="395"/>
      <c r="ETL252" s="395"/>
      <c r="ETM252" s="395"/>
      <c r="ETN252" s="395"/>
      <c r="ETO252" s="395"/>
      <c r="ETP252" s="395"/>
      <c r="ETQ252" s="395"/>
      <c r="ETR252" s="395"/>
      <c r="ETS252" s="374"/>
      <c r="ETT252" s="373"/>
      <c r="ETU252" s="373"/>
      <c r="ETV252" s="373"/>
      <c r="ETW252" s="320"/>
      <c r="ETX252" s="374"/>
      <c r="ETY252" s="374"/>
      <c r="ETZ252" s="374"/>
      <c r="EUA252" s="395"/>
      <c r="EUB252" s="395"/>
      <c r="EUC252" s="395"/>
      <c r="EUD252" s="395"/>
      <c r="EUE252" s="395"/>
      <c r="EUF252" s="395"/>
      <c r="EUG252" s="395"/>
      <c r="EUH252" s="395"/>
      <c r="EUI252" s="374"/>
      <c r="EUJ252" s="373"/>
      <c r="EUK252" s="373"/>
      <c r="EUL252" s="373"/>
      <c r="EUM252" s="320"/>
      <c r="EUN252" s="374"/>
      <c r="EUO252" s="374"/>
      <c r="EUP252" s="374"/>
      <c r="EUQ252" s="395"/>
      <c r="EUR252" s="395"/>
      <c r="EUS252" s="395"/>
      <c r="EUT252" s="395"/>
      <c r="EUU252" s="395"/>
      <c r="EUV252" s="395"/>
      <c r="EUW252" s="395"/>
      <c r="EUX252" s="395"/>
      <c r="EUY252" s="374"/>
      <c r="EUZ252" s="373"/>
      <c r="EVA252" s="373"/>
      <c r="EVB252" s="373"/>
      <c r="EVC252" s="320"/>
      <c r="EVD252" s="374"/>
      <c r="EVE252" s="374"/>
      <c r="EVF252" s="374"/>
      <c r="EVG252" s="395"/>
      <c r="EVH252" s="395"/>
      <c r="EVI252" s="395"/>
      <c r="EVJ252" s="395"/>
      <c r="EVK252" s="395"/>
      <c r="EVL252" s="395"/>
      <c r="EVM252" s="395"/>
      <c r="EVN252" s="395"/>
      <c r="EVO252" s="374"/>
      <c r="EVP252" s="373"/>
      <c r="EVQ252" s="373"/>
      <c r="EVR252" s="373"/>
      <c r="EVS252" s="320"/>
      <c r="EVT252" s="374"/>
      <c r="EVU252" s="374"/>
      <c r="EVV252" s="374"/>
      <c r="EVW252" s="395"/>
      <c r="EVX252" s="395"/>
      <c r="EVY252" s="395"/>
      <c r="EVZ252" s="395"/>
      <c r="EWA252" s="395"/>
      <c r="EWB252" s="395"/>
      <c r="EWC252" s="395"/>
      <c r="EWD252" s="395"/>
      <c r="EWE252" s="374"/>
      <c r="EWF252" s="373"/>
      <c r="EWG252" s="373"/>
      <c r="EWH252" s="373"/>
      <c r="EWI252" s="320"/>
      <c r="EWJ252" s="374"/>
      <c r="EWK252" s="374"/>
      <c r="EWL252" s="374"/>
      <c r="EWM252" s="395"/>
      <c r="EWN252" s="395"/>
      <c r="EWO252" s="395"/>
      <c r="EWP252" s="395"/>
      <c r="EWQ252" s="395"/>
      <c r="EWR252" s="395"/>
      <c r="EWS252" s="395"/>
      <c r="EWT252" s="395"/>
      <c r="EWU252" s="374"/>
      <c r="EWV252" s="373"/>
      <c r="EWW252" s="373"/>
      <c r="EWX252" s="373"/>
      <c r="EWY252" s="320"/>
      <c r="EWZ252" s="374"/>
      <c r="EXA252" s="374"/>
      <c r="EXB252" s="374"/>
      <c r="EXC252" s="395"/>
      <c r="EXD252" s="395"/>
      <c r="EXE252" s="395"/>
      <c r="EXF252" s="395"/>
      <c r="EXG252" s="395"/>
      <c r="EXH252" s="395"/>
      <c r="EXI252" s="395"/>
      <c r="EXJ252" s="395"/>
      <c r="EXK252" s="374"/>
      <c r="EXL252" s="373"/>
      <c r="EXM252" s="373"/>
      <c r="EXN252" s="373"/>
      <c r="EXO252" s="320"/>
      <c r="EXP252" s="374"/>
      <c r="EXQ252" s="374"/>
      <c r="EXR252" s="374"/>
      <c r="EXS252" s="395"/>
      <c r="EXT252" s="395"/>
      <c r="EXU252" s="395"/>
      <c r="EXV252" s="395"/>
      <c r="EXW252" s="395"/>
      <c r="EXX252" s="395"/>
      <c r="EXY252" s="395"/>
      <c r="EXZ252" s="395"/>
      <c r="EYA252" s="374"/>
      <c r="EYB252" s="373"/>
      <c r="EYC252" s="373"/>
      <c r="EYD252" s="373"/>
      <c r="EYE252" s="320"/>
      <c r="EYF252" s="374"/>
      <c r="EYG252" s="374"/>
      <c r="EYH252" s="374"/>
      <c r="EYI252" s="395"/>
      <c r="EYJ252" s="395"/>
      <c r="EYK252" s="395"/>
      <c r="EYL252" s="395"/>
      <c r="EYM252" s="395"/>
      <c r="EYN252" s="395"/>
      <c r="EYO252" s="395"/>
      <c r="EYP252" s="395"/>
      <c r="EYQ252" s="374"/>
      <c r="EYR252" s="373"/>
      <c r="EYS252" s="373"/>
      <c r="EYT252" s="373"/>
      <c r="EYU252" s="320"/>
      <c r="EYV252" s="374"/>
      <c r="EYW252" s="374"/>
      <c r="EYX252" s="374"/>
      <c r="EYY252" s="395"/>
      <c r="EYZ252" s="395"/>
      <c r="EZA252" s="395"/>
      <c r="EZB252" s="395"/>
      <c r="EZC252" s="395"/>
      <c r="EZD252" s="395"/>
      <c r="EZE252" s="395"/>
      <c r="EZF252" s="395"/>
      <c r="EZG252" s="374"/>
      <c r="EZH252" s="373"/>
      <c r="EZI252" s="373"/>
      <c r="EZJ252" s="373"/>
      <c r="EZK252" s="320"/>
      <c r="EZL252" s="374"/>
      <c r="EZM252" s="374"/>
      <c r="EZN252" s="374"/>
      <c r="EZO252" s="395"/>
      <c r="EZP252" s="395"/>
      <c r="EZQ252" s="395"/>
      <c r="EZR252" s="395"/>
      <c r="EZS252" s="395"/>
      <c r="EZT252" s="395"/>
      <c r="EZU252" s="395"/>
      <c r="EZV252" s="395"/>
      <c r="EZW252" s="374"/>
      <c r="EZX252" s="373"/>
      <c r="EZY252" s="373"/>
      <c r="EZZ252" s="373"/>
      <c r="FAA252" s="320"/>
      <c r="FAB252" s="374"/>
      <c r="FAC252" s="374"/>
      <c r="FAD252" s="374"/>
      <c r="FAE252" s="395"/>
      <c r="FAF252" s="395"/>
      <c r="FAG252" s="395"/>
      <c r="FAH252" s="395"/>
      <c r="FAI252" s="395"/>
      <c r="FAJ252" s="395"/>
      <c r="FAK252" s="395"/>
      <c r="FAL252" s="395"/>
      <c r="FAM252" s="374"/>
      <c r="FAN252" s="373"/>
      <c r="FAO252" s="373"/>
      <c r="FAP252" s="373"/>
      <c r="FAQ252" s="320"/>
      <c r="FAR252" s="374"/>
      <c r="FAS252" s="374"/>
      <c r="FAT252" s="374"/>
      <c r="FAU252" s="395"/>
      <c r="FAV252" s="395"/>
      <c r="FAW252" s="395"/>
      <c r="FAX252" s="395"/>
      <c r="FAY252" s="395"/>
      <c r="FAZ252" s="395"/>
      <c r="FBA252" s="395"/>
      <c r="FBB252" s="395"/>
      <c r="FBC252" s="374"/>
      <c r="FBD252" s="373"/>
      <c r="FBE252" s="373"/>
      <c r="FBF252" s="373"/>
      <c r="FBG252" s="320"/>
      <c r="FBH252" s="374"/>
      <c r="FBI252" s="374"/>
      <c r="FBJ252" s="374"/>
      <c r="FBK252" s="395"/>
      <c r="FBL252" s="395"/>
      <c r="FBM252" s="395"/>
      <c r="FBN252" s="395"/>
      <c r="FBO252" s="395"/>
      <c r="FBP252" s="395"/>
      <c r="FBQ252" s="395"/>
      <c r="FBR252" s="395"/>
      <c r="FBS252" s="374"/>
      <c r="FBT252" s="373"/>
      <c r="FBU252" s="373"/>
      <c r="FBV252" s="373"/>
      <c r="FBW252" s="320"/>
      <c r="FBX252" s="374"/>
      <c r="FBY252" s="374"/>
      <c r="FBZ252" s="374"/>
      <c r="FCA252" s="395"/>
      <c r="FCB252" s="395"/>
      <c r="FCC252" s="395"/>
      <c r="FCD252" s="395"/>
      <c r="FCE252" s="395"/>
      <c r="FCF252" s="395"/>
      <c r="FCG252" s="395"/>
      <c r="FCH252" s="395"/>
      <c r="FCI252" s="374"/>
      <c r="FCJ252" s="373"/>
      <c r="FCK252" s="373"/>
      <c r="FCL252" s="373"/>
      <c r="FCM252" s="320"/>
      <c r="FCN252" s="374"/>
      <c r="FCO252" s="374"/>
      <c r="FCP252" s="374"/>
      <c r="FCQ252" s="395"/>
      <c r="FCR252" s="395"/>
      <c r="FCS252" s="395"/>
      <c r="FCT252" s="395"/>
      <c r="FCU252" s="395"/>
      <c r="FCV252" s="395"/>
      <c r="FCW252" s="395"/>
      <c r="FCX252" s="395"/>
      <c r="FCY252" s="374"/>
      <c r="FCZ252" s="373"/>
      <c r="FDA252" s="373"/>
      <c r="FDB252" s="373"/>
      <c r="FDC252" s="320"/>
      <c r="FDD252" s="374"/>
      <c r="FDE252" s="374"/>
      <c r="FDF252" s="374"/>
      <c r="FDG252" s="395"/>
      <c r="FDH252" s="395"/>
      <c r="FDI252" s="395"/>
      <c r="FDJ252" s="395"/>
      <c r="FDK252" s="395"/>
      <c r="FDL252" s="395"/>
      <c r="FDM252" s="395"/>
      <c r="FDN252" s="395"/>
      <c r="FDO252" s="374"/>
      <c r="FDP252" s="373"/>
      <c r="FDQ252" s="373"/>
      <c r="FDR252" s="373"/>
      <c r="FDS252" s="320"/>
      <c r="FDT252" s="374"/>
      <c r="FDU252" s="374"/>
      <c r="FDV252" s="374"/>
      <c r="FDW252" s="395"/>
      <c r="FDX252" s="395"/>
      <c r="FDY252" s="395"/>
      <c r="FDZ252" s="395"/>
      <c r="FEA252" s="395"/>
      <c r="FEB252" s="395"/>
      <c r="FEC252" s="395"/>
      <c r="FED252" s="395"/>
      <c r="FEE252" s="374"/>
      <c r="FEF252" s="373"/>
      <c r="FEG252" s="373"/>
      <c r="FEH252" s="373"/>
      <c r="FEI252" s="320"/>
      <c r="FEJ252" s="374"/>
      <c r="FEK252" s="374"/>
      <c r="FEL252" s="374"/>
      <c r="FEM252" s="395"/>
      <c r="FEN252" s="395"/>
      <c r="FEO252" s="395"/>
      <c r="FEP252" s="395"/>
      <c r="FEQ252" s="395"/>
      <c r="FER252" s="395"/>
      <c r="FES252" s="395"/>
      <c r="FET252" s="395"/>
      <c r="FEU252" s="374"/>
      <c r="FEV252" s="373"/>
      <c r="FEW252" s="373"/>
      <c r="FEX252" s="373"/>
      <c r="FEY252" s="320"/>
      <c r="FEZ252" s="374"/>
      <c r="FFA252" s="374"/>
      <c r="FFB252" s="374"/>
      <c r="FFC252" s="395"/>
      <c r="FFD252" s="395"/>
      <c r="FFE252" s="395"/>
      <c r="FFF252" s="395"/>
      <c r="FFG252" s="395"/>
      <c r="FFH252" s="395"/>
      <c r="FFI252" s="395"/>
      <c r="FFJ252" s="395"/>
      <c r="FFK252" s="374"/>
      <c r="FFL252" s="373"/>
      <c r="FFM252" s="373"/>
      <c r="FFN252" s="373"/>
      <c r="FFO252" s="320"/>
      <c r="FFP252" s="374"/>
      <c r="FFQ252" s="374"/>
      <c r="FFR252" s="374"/>
      <c r="FFS252" s="395"/>
      <c r="FFT252" s="395"/>
      <c r="FFU252" s="395"/>
      <c r="FFV252" s="395"/>
      <c r="FFW252" s="395"/>
      <c r="FFX252" s="395"/>
      <c r="FFY252" s="395"/>
      <c r="FFZ252" s="395"/>
      <c r="FGA252" s="374"/>
      <c r="FGB252" s="373"/>
      <c r="FGC252" s="373"/>
      <c r="FGD252" s="373"/>
      <c r="FGE252" s="320"/>
      <c r="FGF252" s="374"/>
      <c r="FGG252" s="374"/>
      <c r="FGH252" s="374"/>
      <c r="FGI252" s="395"/>
      <c r="FGJ252" s="395"/>
      <c r="FGK252" s="395"/>
      <c r="FGL252" s="395"/>
      <c r="FGM252" s="395"/>
      <c r="FGN252" s="395"/>
      <c r="FGO252" s="395"/>
      <c r="FGP252" s="395"/>
      <c r="FGQ252" s="374"/>
      <c r="FGR252" s="373"/>
      <c r="FGS252" s="373"/>
      <c r="FGT252" s="373"/>
      <c r="FGU252" s="320"/>
      <c r="FGV252" s="374"/>
      <c r="FGW252" s="374"/>
      <c r="FGX252" s="374"/>
      <c r="FGY252" s="395"/>
      <c r="FGZ252" s="395"/>
      <c r="FHA252" s="395"/>
      <c r="FHB252" s="395"/>
      <c r="FHC252" s="395"/>
      <c r="FHD252" s="395"/>
      <c r="FHE252" s="395"/>
      <c r="FHF252" s="395"/>
      <c r="FHG252" s="374"/>
      <c r="FHH252" s="373"/>
      <c r="FHI252" s="373"/>
      <c r="FHJ252" s="373"/>
      <c r="FHK252" s="320"/>
      <c r="FHL252" s="374"/>
      <c r="FHM252" s="374"/>
      <c r="FHN252" s="374"/>
      <c r="FHO252" s="395"/>
      <c r="FHP252" s="395"/>
      <c r="FHQ252" s="395"/>
      <c r="FHR252" s="395"/>
      <c r="FHS252" s="395"/>
      <c r="FHT252" s="395"/>
      <c r="FHU252" s="395"/>
      <c r="FHV252" s="395"/>
      <c r="FHW252" s="374"/>
      <c r="FHX252" s="373"/>
      <c r="FHY252" s="373"/>
      <c r="FHZ252" s="373"/>
      <c r="FIA252" s="320"/>
      <c r="FIB252" s="374"/>
      <c r="FIC252" s="374"/>
      <c r="FID252" s="374"/>
      <c r="FIE252" s="395"/>
      <c r="FIF252" s="395"/>
      <c r="FIG252" s="395"/>
      <c r="FIH252" s="395"/>
      <c r="FII252" s="395"/>
      <c r="FIJ252" s="395"/>
      <c r="FIK252" s="395"/>
      <c r="FIL252" s="395"/>
      <c r="FIM252" s="374"/>
      <c r="FIN252" s="373"/>
      <c r="FIO252" s="373"/>
      <c r="FIP252" s="373"/>
      <c r="FIQ252" s="320"/>
      <c r="FIR252" s="374"/>
      <c r="FIS252" s="374"/>
      <c r="FIT252" s="374"/>
      <c r="FIU252" s="395"/>
      <c r="FIV252" s="395"/>
      <c r="FIW252" s="395"/>
      <c r="FIX252" s="395"/>
      <c r="FIY252" s="395"/>
      <c r="FIZ252" s="395"/>
      <c r="FJA252" s="395"/>
      <c r="FJB252" s="395"/>
      <c r="FJC252" s="374"/>
      <c r="FJD252" s="373"/>
      <c r="FJE252" s="373"/>
      <c r="FJF252" s="373"/>
      <c r="FJG252" s="320"/>
      <c r="FJH252" s="374"/>
      <c r="FJI252" s="374"/>
      <c r="FJJ252" s="374"/>
      <c r="FJK252" s="395"/>
      <c r="FJL252" s="395"/>
      <c r="FJM252" s="395"/>
      <c r="FJN252" s="395"/>
      <c r="FJO252" s="395"/>
      <c r="FJP252" s="395"/>
      <c r="FJQ252" s="395"/>
      <c r="FJR252" s="395"/>
      <c r="FJS252" s="374"/>
      <c r="FJT252" s="373"/>
      <c r="FJU252" s="373"/>
      <c r="FJV252" s="373"/>
      <c r="FJW252" s="320"/>
      <c r="FJX252" s="374"/>
      <c r="FJY252" s="374"/>
      <c r="FJZ252" s="374"/>
      <c r="FKA252" s="395"/>
      <c r="FKB252" s="395"/>
      <c r="FKC252" s="395"/>
      <c r="FKD252" s="395"/>
      <c r="FKE252" s="395"/>
      <c r="FKF252" s="395"/>
      <c r="FKG252" s="395"/>
      <c r="FKH252" s="395"/>
      <c r="FKI252" s="374"/>
      <c r="FKJ252" s="373"/>
      <c r="FKK252" s="373"/>
      <c r="FKL252" s="373"/>
      <c r="FKM252" s="320"/>
      <c r="FKN252" s="374"/>
      <c r="FKO252" s="374"/>
      <c r="FKP252" s="374"/>
      <c r="FKQ252" s="395"/>
      <c r="FKR252" s="395"/>
      <c r="FKS252" s="395"/>
      <c r="FKT252" s="395"/>
      <c r="FKU252" s="395"/>
      <c r="FKV252" s="395"/>
      <c r="FKW252" s="395"/>
      <c r="FKX252" s="395"/>
      <c r="FKY252" s="374"/>
      <c r="FKZ252" s="373"/>
      <c r="FLA252" s="373"/>
      <c r="FLB252" s="373"/>
      <c r="FLC252" s="320"/>
      <c r="FLD252" s="374"/>
      <c r="FLE252" s="374"/>
      <c r="FLF252" s="374"/>
      <c r="FLG252" s="395"/>
      <c r="FLH252" s="395"/>
      <c r="FLI252" s="395"/>
      <c r="FLJ252" s="395"/>
      <c r="FLK252" s="395"/>
      <c r="FLL252" s="395"/>
      <c r="FLM252" s="395"/>
      <c r="FLN252" s="395"/>
      <c r="FLO252" s="374"/>
      <c r="FLP252" s="373"/>
      <c r="FLQ252" s="373"/>
      <c r="FLR252" s="373"/>
      <c r="FLS252" s="320"/>
      <c r="FLT252" s="374"/>
      <c r="FLU252" s="374"/>
      <c r="FLV252" s="374"/>
      <c r="FLW252" s="395"/>
      <c r="FLX252" s="395"/>
      <c r="FLY252" s="395"/>
      <c r="FLZ252" s="395"/>
      <c r="FMA252" s="395"/>
      <c r="FMB252" s="395"/>
      <c r="FMC252" s="395"/>
      <c r="FMD252" s="395"/>
      <c r="FME252" s="374"/>
      <c r="FMF252" s="373"/>
      <c r="FMG252" s="373"/>
      <c r="FMH252" s="373"/>
      <c r="FMI252" s="320"/>
      <c r="FMJ252" s="374"/>
      <c r="FMK252" s="374"/>
      <c r="FML252" s="374"/>
      <c r="FMM252" s="395"/>
      <c r="FMN252" s="395"/>
      <c r="FMO252" s="395"/>
      <c r="FMP252" s="395"/>
      <c r="FMQ252" s="395"/>
      <c r="FMR252" s="395"/>
      <c r="FMS252" s="395"/>
      <c r="FMT252" s="395"/>
      <c r="FMU252" s="374"/>
      <c r="FMV252" s="373"/>
      <c r="FMW252" s="373"/>
      <c r="FMX252" s="373"/>
      <c r="FMY252" s="320"/>
      <c r="FMZ252" s="374"/>
      <c r="FNA252" s="374"/>
      <c r="FNB252" s="374"/>
      <c r="FNC252" s="395"/>
      <c r="FND252" s="395"/>
      <c r="FNE252" s="395"/>
      <c r="FNF252" s="395"/>
      <c r="FNG252" s="395"/>
      <c r="FNH252" s="395"/>
      <c r="FNI252" s="395"/>
      <c r="FNJ252" s="395"/>
      <c r="FNK252" s="374"/>
      <c r="FNL252" s="373"/>
      <c r="FNM252" s="373"/>
      <c r="FNN252" s="373"/>
      <c r="FNO252" s="320"/>
      <c r="FNP252" s="374"/>
      <c r="FNQ252" s="374"/>
      <c r="FNR252" s="374"/>
      <c r="FNS252" s="395"/>
      <c r="FNT252" s="395"/>
      <c r="FNU252" s="395"/>
      <c r="FNV252" s="395"/>
      <c r="FNW252" s="395"/>
      <c r="FNX252" s="395"/>
      <c r="FNY252" s="395"/>
      <c r="FNZ252" s="395"/>
      <c r="FOA252" s="374"/>
      <c r="FOB252" s="373"/>
      <c r="FOC252" s="373"/>
      <c r="FOD252" s="373"/>
      <c r="FOE252" s="320"/>
      <c r="FOF252" s="374"/>
      <c r="FOG252" s="374"/>
      <c r="FOH252" s="374"/>
      <c r="FOI252" s="395"/>
      <c r="FOJ252" s="395"/>
      <c r="FOK252" s="395"/>
      <c r="FOL252" s="395"/>
      <c r="FOM252" s="395"/>
      <c r="FON252" s="395"/>
      <c r="FOO252" s="395"/>
      <c r="FOP252" s="395"/>
      <c r="FOQ252" s="374"/>
      <c r="FOR252" s="373"/>
      <c r="FOS252" s="373"/>
      <c r="FOT252" s="373"/>
      <c r="FOU252" s="320"/>
      <c r="FOV252" s="374"/>
      <c r="FOW252" s="374"/>
      <c r="FOX252" s="374"/>
      <c r="FOY252" s="395"/>
      <c r="FOZ252" s="395"/>
      <c r="FPA252" s="395"/>
      <c r="FPB252" s="395"/>
      <c r="FPC252" s="395"/>
      <c r="FPD252" s="395"/>
      <c r="FPE252" s="395"/>
      <c r="FPF252" s="395"/>
      <c r="FPG252" s="374"/>
      <c r="FPH252" s="373"/>
      <c r="FPI252" s="373"/>
      <c r="FPJ252" s="373"/>
      <c r="FPK252" s="320"/>
      <c r="FPL252" s="374"/>
      <c r="FPM252" s="374"/>
      <c r="FPN252" s="374"/>
      <c r="FPO252" s="395"/>
      <c r="FPP252" s="395"/>
      <c r="FPQ252" s="395"/>
      <c r="FPR252" s="395"/>
      <c r="FPS252" s="395"/>
      <c r="FPT252" s="395"/>
      <c r="FPU252" s="395"/>
      <c r="FPV252" s="395"/>
      <c r="FPW252" s="374"/>
      <c r="FPX252" s="373"/>
      <c r="FPY252" s="373"/>
      <c r="FPZ252" s="373"/>
      <c r="FQA252" s="320"/>
      <c r="FQB252" s="374"/>
      <c r="FQC252" s="374"/>
      <c r="FQD252" s="374"/>
      <c r="FQE252" s="395"/>
      <c r="FQF252" s="395"/>
      <c r="FQG252" s="395"/>
      <c r="FQH252" s="395"/>
      <c r="FQI252" s="395"/>
      <c r="FQJ252" s="395"/>
      <c r="FQK252" s="395"/>
      <c r="FQL252" s="395"/>
      <c r="FQM252" s="374"/>
      <c r="FQN252" s="373"/>
      <c r="FQO252" s="373"/>
      <c r="FQP252" s="373"/>
      <c r="FQQ252" s="320"/>
      <c r="FQR252" s="374"/>
      <c r="FQS252" s="374"/>
      <c r="FQT252" s="374"/>
      <c r="FQU252" s="395"/>
      <c r="FQV252" s="395"/>
      <c r="FQW252" s="395"/>
      <c r="FQX252" s="395"/>
      <c r="FQY252" s="395"/>
      <c r="FQZ252" s="395"/>
      <c r="FRA252" s="395"/>
      <c r="FRB252" s="395"/>
      <c r="FRC252" s="374"/>
      <c r="FRD252" s="373"/>
      <c r="FRE252" s="373"/>
      <c r="FRF252" s="373"/>
      <c r="FRG252" s="320"/>
      <c r="FRH252" s="374"/>
      <c r="FRI252" s="374"/>
      <c r="FRJ252" s="374"/>
      <c r="FRK252" s="395"/>
      <c r="FRL252" s="395"/>
      <c r="FRM252" s="395"/>
      <c r="FRN252" s="395"/>
      <c r="FRO252" s="395"/>
      <c r="FRP252" s="395"/>
      <c r="FRQ252" s="395"/>
      <c r="FRR252" s="395"/>
      <c r="FRS252" s="374"/>
      <c r="FRT252" s="373"/>
      <c r="FRU252" s="373"/>
      <c r="FRV252" s="373"/>
      <c r="FRW252" s="320"/>
      <c r="FRX252" s="374"/>
      <c r="FRY252" s="374"/>
      <c r="FRZ252" s="374"/>
      <c r="FSA252" s="395"/>
      <c r="FSB252" s="395"/>
      <c r="FSC252" s="395"/>
      <c r="FSD252" s="395"/>
      <c r="FSE252" s="395"/>
      <c r="FSF252" s="395"/>
      <c r="FSG252" s="395"/>
      <c r="FSH252" s="395"/>
      <c r="FSI252" s="374"/>
      <c r="FSJ252" s="373"/>
      <c r="FSK252" s="373"/>
      <c r="FSL252" s="373"/>
      <c r="FSM252" s="320"/>
      <c r="FSN252" s="374"/>
      <c r="FSO252" s="374"/>
      <c r="FSP252" s="374"/>
      <c r="FSQ252" s="395"/>
      <c r="FSR252" s="395"/>
      <c r="FSS252" s="395"/>
      <c r="FST252" s="395"/>
      <c r="FSU252" s="395"/>
      <c r="FSV252" s="395"/>
      <c r="FSW252" s="395"/>
      <c r="FSX252" s="395"/>
      <c r="FSY252" s="374"/>
      <c r="FSZ252" s="373"/>
      <c r="FTA252" s="373"/>
      <c r="FTB252" s="373"/>
      <c r="FTC252" s="320"/>
      <c r="FTD252" s="374"/>
      <c r="FTE252" s="374"/>
      <c r="FTF252" s="374"/>
      <c r="FTG252" s="395"/>
      <c r="FTH252" s="395"/>
      <c r="FTI252" s="395"/>
      <c r="FTJ252" s="395"/>
      <c r="FTK252" s="395"/>
      <c r="FTL252" s="395"/>
      <c r="FTM252" s="395"/>
      <c r="FTN252" s="395"/>
      <c r="FTO252" s="374"/>
      <c r="FTP252" s="373"/>
      <c r="FTQ252" s="373"/>
      <c r="FTR252" s="373"/>
      <c r="FTS252" s="320"/>
      <c r="FTT252" s="374"/>
      <c r="FTU252" s="374"/>
      <c r="FTV252" s="374"/>
      <c r="FTW252" s="395"/>
      <c r="FTX252" s="395"/>
      <c r="FTY252" s="395"/>
      <c r="FTZ252" s="395"/>
      <c r="FUA252" s="395"/>
      <c r="FUB252" s="395"/>
      <c r="FUC252" s="395"/>
      <c r="FUD252" s="395"/>
      <c r="FUE252" s="374"/>
      <c r="FUF252" s="373"/>
      <c r="FUG252" s="373"/>
      <c r="FUH252" s="373"/>
      <c r="FUI252" s="320"/>
      <c r="FUJ252" s="374"/>
      <c r="FUK252" s="374"/>
      <c r="FUL252" s="374"/>
      <c r="FUM252" s="395"/>
      <c r="FUN252" s="395"/>
      <c r="FUO252" s="395"/>
      <c r="FUP252" s="395"/>
      <c r="FUQ252" s="395"/>
      <c r="FUR252" s="395"/>
      <c r="FUS252" s="395"/>
      <c r="FUT252" s="395"/>
      <c r="FUU252" s="374"/>
      <c r="FUV252" s="373"/>
      <c r="FUW252" s="373"/>
      <c r="FUX252" s="373"/>
      <c r="FUY252" s="320"/>
      <c r="FUZ252" s="374"/>
      <c r="FVA252" s="374"/>
      <c r="FVB252" s="374"/>
      <c r="FVC252" s="395"/>
      <c r="FVD252" s="395"/>
      <c r="FVE252" s="395"/>
      <c r="FVF252" s="395"/>
      <c r="FVG252" s="395"/>
      <c r="FVH252" s="395"/>
      <c r="FVI252" s="395"/>
      <c r="FVJ252" s="395"/>
      <c r="FVK252" s="374"/>
      <c r="FVL252" s="373"/>
      <c r="FVM252" s="373"/>
      <c r="FVN252" s="373"/>
      <c r="FVO252" s="320"/>
      <c r="FVP252" s="374"/>
      <c r="FVQ252" s="374"/>
      <c r="FVR252" s="374"/>
      <c r="FVS252" s="395"/>
      <c r="FVT252" s="395"/>
      <c r="FVU252" s="395"/>
      <c r="FVV252" s="395"/>
      <c r="FVW252" s="395"/>
      <c r="FVX252" s="395"/>
      <c r="FVY252" s="395"/>
      <c r="FVZ252" s="395"/>
      <c r="FWA252" s="374"/>
      <c r="FWB252" s="373"/>
      <c r="FWC252" s="373"/>
      <c r="FWD252" s="373"/>
      <c r="FWE252" s="320"/>
      <c r="FWF252" s="374"/>
      <c r="FWG252" s="374"/>
      <c r="FWH252" s="374"/>
      <c r="FWI252" s="395"/>
      <c r="FWJ252" s="395"/>
      <c r="FWK252" s="395"/>
      <c r="FWL252" s="395"/>
      <c r="FWM252" s="395"/>
      <c r="FWN252" s="395"/>
      <c r="FWO252" s="395"/>
      <c r="FWP252" s="395"/>
      <c r="FWQ252" s="374"/>
      <c r="FWR252" s="373"/>
      <c r="FWS252" s="373"/>
      <c r="FWT252" s="373"/>
      <c r="FWU252" s="320"/>
      <c r="FWV252" s="374"/>
      <c r="FWW252" s="374"/>
      <c r="FWX252" s="374"/>
      <c r="FWY252" s="395"/>
      <c r="FWZ252" s="395"/>
      <c r="FXA252" s="395"/>
      <c r="FXB252" s="395"/>
      <c r="FXC252" s="395"/>
      <c r="FXD252" s="395"/>
      <c r="FXE252" s="395"/>
      <c r="FXF252" s="395"/>
      <c r="FXG252" s="374"/>
      <c r="FXH252" s="373"/>
      <c r="FXI252" s="373"/>
      <c r="FXJ252" s="373"/>
      <c r="FXK252" s="320"/>
      <c r="FXL252" s="374"/>
      <c r="FXM252" s="374"/>
      <c r="FXN252" s="374"/>
      <c r="FXO252" s="395"/>
      <c r="FXP252" s="395"/>
      <c r="FXQ252" s="395"/>
      <c r="FXR252" s="395"/>
      <c r="FXS252" s="395"/>
      <c r="FXT252" s="395"/>
      <c r="FXU252" s="395"/>
      <c r="FXV252" s="395"/>
      <c r="FXW252" s="374"/>
      <c r="FXX252" s="373"/>
      <c r="FXY252" s="373"/>
      <c r="FXZ252" s="373"/>
      <c r="FYA252" s="320"/>
      <c r="FYB252" s="374"/>
      <c r="FYC252" s="374"/>
      <c r="FYD252" s="374"/>
      <c r="FYE252" s="395"/>
      <c r="FYF252" s="395"/>
      <c r="FYG252" s="395"/>
      <c r="FYH252" s="395"/>
      <c r="FYI252" s="395"/>
      <c r="FYJ252" s="395"/>
      <c r="FYK252" s="395"/>
      <c r="FYL252" s="395"/>
      <c r="FYM252" s="374"/>
      <c r="FYN252" s="373"/>
      <c r="FYO252" s="373"/>
      <c r="FYP252" s="373"/>
      <c r="FYQ252" s="320"/>
      <c r="FYR252" s="374"/>
      <c r="FYS252" s="374"/>
      <c r="FYT252" s="374"/>
      <c r="FYU252" s="395"/>
      <c r="FYV252" s="395"/>
      <c r="FYW252" s="395"/>
      <c r="FYX252" s="395"/>
      <c r="FYY252" s="395"/>
      <c r="FYZ252" s="395"/>
      <c r="FZA252" s="395"/>
      <c r="FZB252" s="395"/>
      <c r="FZC252" s="374"/>
      <c r="FZD252" s="373"/>
      <c r="FZE252" s="373"/>
      <c r="FZF252" s="373"/>
      <c r="FZG252" s="320"/>
      <c r="FZH252" s="374"/>
      <c r="FZI252" s="374"/>
      <c r="FZJ252" s="374"/>
      <c r="FZK252" s="395"/>
      <c r="FZL252" s="395"/>
      <c r="FZM252" s="395"/>
      <c r="FZN252" s="395"/>
      <c r="FZO252" s="395"/>
      <c r="FZP252" s="395"/>
      <c r="FZQ252" s="395"/>
      <c r="FZR252" s="395"/>
      <c r="FZS252" s="374"/>
      <c r="FZT252" s="373"/>
      <c r="FZU252" s="373"/>
      <c r="FZV252" s="373"/>
      <c r="FZW252" s="320"/>
      <c r="FZX252" s="374"/>
      <c r="FZY252" s="374"/>
      <c r="FZZ252" s="374"/>
      <c r="GAA252" s="395"/>
      <c r="GAB252" s="395"/>
      <c r="GAC252" s="395"/>
      <c r="GAD252" s="395"/>
      <c r="GAE252" s="395"/>
      <c r="GAF252" s="395"/>
      <c r="GAG252" s="395"/>
      <c r="GAH252" s="395"/>
      <c r="GAI252" s="374"/>
      <c r="GAJ252" s="373"/>
      <c r="GAK252" s="373"/>
      <c r="GAL252" s="373"/>
      <c r="GAM252" s="320"/>
      <c r="GAN252" s="374"/>
      <c r="GAO252" s="374"/>
      <c r="GAP252" s="374"/>
      <c r="GAQ252" s="395"/>
      <c r="GAR252" s="395"/>
      <c r="GAS252" s="395"/>
      <c r="GAT252" s="395"/>
      <c r="GAU252" s="395"/>
      <c r="GAV252" s="395"/>
      <c r="GAW252" s="395"/>
      <c r="GAX252" s="395"/>
      <c r="GAY252" s="374"/>
      <c r="GAZ252" s="373"/>
      <c r="GBA252" s="373"/>
      <c r="GBB252" s="373"/>
      <c r="GBC252" s="320"/>
      <c r="GBD252" s="374"/>
      <c r="GBE252" s="374"/>
      <c r="GBF252" s="374"/>
      <c r="GBG252" s="395"/>
      <c r="GBH252" s="395"/>
      <c r="GBI252" s="395"/>
      <c r="GBJ252" s="395"/>
      <c r="GBK252" s="395"/>
      <c r="GBL252" s="395"/>
      <c r="GBM252" s="395"/>
      <c r="GBN252" s="395"/>
      <c r="GBO252" s="374"/>
      <c r="GBP252" s="373"/>
      <c r="GBQ252" s="373"/>
      <c r="GBR252" s="373"/>
      <c r="GBS252" s="320"/>
      <c r="GBT252" s="374"/>
      <c r="GBU252" s="374"/>
      <c r="GBV252" s="374"/>
      <c r="GBW252" s="395"/>
      <c r="GBX252" s="395"/>
      <c r="GBY252" s="395"/>
      <c r="GBZ252" s="395"/>
      <c r="GCA252" s="395"/>
      <c r="GCB252" s="395"/>
      <c r="GCC252" s="395"/>
      <c r="GCD252" s="395"/>
      <c r="GCE252" s="374"/>
      <c r="GCF252" s="373"/>
      <c r="GCG252" s="373"/>
      <c r="GCH252" s="373"/>
      <c r="GCI252" s="320"/>
      <c r="GCJ252" s="374"/>
      <c r="GCK252" s="374"/>
      <c r="GCL252" s="374"/>
      <c r="GCM252" s="395"/>
      <c r="GCN252" s="395"/>
      <c r="GCO252" s="395"/>
      <c r="GCP252" s="395"/>
      <c r="GCQ252" s="395"/>
      <c r="GCR252" s="395"/>
      <c r="GCS252" s="395"/>
      <c r="GCT252" s="395"/>
      <c r="GCU252" s="374"/>
      <c r="GCV252" s="373"/>
      <c r="GCW252" s="373"/>
      <c r="GCX252" s="373"/>
      <c r="GCY252" s="320"/>
      <c r="GCZ252" s="374"/>
      <c r="GDA252" s="374"/>
      <c r="GDB252" s="374"/>
      <c r="GDC252" s="395"/>
      <c r="GDD252" s="395"/>
      <c r="GDE252" s="395"/>
      <c r="GDF252" s="395"/>
      <c r="GDG252" s="395"/>
      <c r="GDH252" s="395"/>
      <c r="GDI252" s="395"/>
      <c r="GDJ252" s="395"/>
      <c r="GDK252" s="374"/>
      <c r="GDL252" s="373"/>
      <c r="GDM252" s="373"/>
      <c r="GDN252" s="373"/>
      <c r="GDO252" s="320"/>
      <c r="GDP252" s="374"/>
      <c r="GDQ252" s="374"/>
      <c r="GDR252" s="374"/>
      <c r="GDS252" s="395"/>
      <c r="GDT252" s="395"/>
      <c r="GDU252" s="395"/>
      <c r="GDV252" s="395"/>
      <c r="GDW252" s="395"/>
      <c r="GDX252" s="395"/>
      <c r="GDY252" s="395"/>
      <c r="GDZ252" s="395"/>
      <c r="GEA252" s="374"/>
      <c r="GEB252" s="373"/>
      <c r="GEC252" s="373"/>
      <c r="GED252" s="373"/>
      <c r="GEE252" s="320"/>
      <c r="GEF252" s="374"/>
      <c r="GEG252" s="374"/>
      <c r="GEH252" s="374"/>
      <c r="GEI252" s="395"/>
      <c r="GEJ252" s="395"/>
      <c r="GEK252" s="395"/>
      <c r="GEL252" s="395"/>
      <c r="GEM252" s="395"/>
      <c r="GEN252" s="395"/>
      <c r="GEO252" s="395"/>
      <c r="GEP252" s="395"/>
      <c r="GEQ252" s="374"/>
      <c r="GER252" s="373"/>
      <c r="GES252" s="373"/>
      <c r="GET252" s="373"/>
      <c r="GEU252" s="320"/>
      <c r="GEV252" s="374"/>
      <c r="GEW252" s="374"/>
      <c r="GEX252" s="374"/>
      <c r="GEY252" s="395"/>
      <c r="GEZ252" s="395"/>
      <c r="GFA252" s="395"/>
      <c r="GFB252" s="395"/>
      <c r="GFC252" s="395"/>
      <c r="GFD252" s="395"/>
      <c r="GFE252" s="395"/>
      <c r="GFF252" s="395"/>
      <c r="GFG252" s="374"/>
      <c r="GFH252" s="373"/>
      <c r="GFI252" s="373"/>
      <c r="GFJ252" s="373"/>
      <c r="GFK252" s="320"/>
      <c r="GFL252" s="374"/>
      <c r="GFM252" s="374"/>
      <c r="GFN252" s="374"/>
      <c r="GFO252" s="395"/>
      <c r="GFP252" s="395"/>
      <c r="GFQ252" s="395"/>
      <c r="GFR252" s="395"/>
      <c r="GFS252" s="395"/>
      <c r="GFT252" s="395"/>
      <c r="GFU252" s="395"/>
      <c r="GFV252" s="395"/>
      <c r="GFW252" s="374"/>
      <c r="GFX252" s="373"/>
      <c r="GFY252" s="373"/>
      <c r="GFZ252" s="373"/>
      <c r="GGA252" s="320"/>
      <c r="GGB252" s="374"/>
      <c r="GGC252" s="374"/>
      <c r="GGD252" s="374"/>
      <c r="GGE252" s="395"/>
      <c r="GGF252" s="395"/>
      <c r="GGG252" s="395"/>
      <c r="GGH252" s="395"/>
      <c r="GGI252" s="395"/>
      <c r="GGJ252" s="395"/>
      <c r="GGK252" s="395"/>
      <c r="GGL252" s="395"/>
      <c r="GGM252" s="374"/>
      <c r="GGN252" s="373"/>
      <c r="GGO252" s="373"/>
      <c r="GGP252" s="373"/>
      <c r="GGQ252" s="320"/>
      <c r="GGR252" s="374"/>
      <c r="GGS252" s="374"/>
      <c r="GGT252" s="374"/>
      <c r="GGU252" s="395"/>
      <c r="GGV252" s="395"/>
      <c r="GGW252" s="395"/>
      <c r="GGX252" s="395"/>
      <c r="GGY252" s="395"/>
      <c r="GGZ252" s="395"/>
      <c r="GHA252" s="395"/>
      <c r="GHB252" s="395"/>
      <c r="GHC252" s="374"/>
      <c r="GHD252" s="373"/>
      <c r="GHE252" s="373"/>
      <c r="GHF252" s="373"/>
      <c r="GHG252" s="320"/>
      <c r="GHH252" s="374"/>
      <c r="GHI252" s="374"/>
      <c r="GHJ252" s="374"/>
      <c r="GHK252" s="395"/>
      <c r="GHL252" s="395"/>
      <c r="GHM252" s="395"/>
      <c r="GHN252" s="395"/>
      <c r="GHO252" s="395"/>
      <c r="GHP252" s="395"/>
      <c r="GHQ252" s="395"/>
      <c r="GHR252" s="395"/>
      <c r="GHS252" s="374"/>
      <c r="GHT252" s="373"/>
      <c r="GHU252" s="373"/>
      <c r="GHV252" s="373"/>
      <c r="GHW252" s="320"/>
      <c r="GHX252" s="374"/>
      <c r="GHY252" s="374"/>
      <c r="GHZ252" s="374"/>
      <c r="GIA252" s="395"/>
      <c r="GIB252" s="395"/>
      <c r="GIC252" s="395"/>
      <c r="GID252" s="395"/>
      <c r="GIE252" s="395"/>
      <c r="GIF252" s="395"/>
      <c r="GIG252" s="395"/>
      <c r="GIH252" s="395"/>
      <c r="GII252" s="374"/>
      <c r="GIJ252" s="373"/>
      <c r="GIK252" s="373"/>
      <c r="GIL252" s="373"/>
      <c r="GIM252" s="320"/>
      <c r="GIN252" s="374"/>
      <c r="GIO252" s="374"/>
      <c r="GIP252" s="374"/>
      <c r="GIQ252" s="395"/>
      <c r="GIR252" s="395"/>
      <c r="GIS252" s="395"/>
      <c r="GIT252" s="395"/>
      <c r="GIU252" s="395"/>
      <c r="GIV252" s="395"/>
      <c r="GIW252" s="395"/>
      <c r="GIX252" s="395"/>
      <c r="GIY252" s="374"/>
      <c r="GIZ252" s="373"/>
      <c r="GJA252" s="373"/>
      <c r="GJB252" s="373"/>
      <c r="GJC252" s="320"/>
      <c r="GJD252" s="374"/>
      <c r="GJE252" s="374"/>
      <c r="GJF252" s="374"/>
      <c r="GJG252" s="395"/>
      <c r="GJH252" s="395"/>
      <c r="GJI252" s="395"/>
      <c r="GJJ252" s="395"/>
      <c r="GJK252" s="395"/>
      <c r="GJL252" s="395"/>
      <c r="GJM252" s="395"/>
      <c r="GJN252" s="395"/>
      <c r="GJO252" s="374"/>
      <c r="GJP252" s="373"/>
      <c r="GJQ252" s="373"/>
      <c r="GJR252" s="373"/>
      <c r="GJS252" s="320"/>
      <c r="GJT252" s="374"/>
      <c r="GJU252" s="374"/>
      <c r="GJV252" s="374"/>
      <c r="GJW252" s="395"/>
      <c r="GJX252" s="395"/>
      <c r="GJY252" s="395"/>
      <c r="GJZ252" s="395"/>
      <c r="GKA252" s="395"/>
      <c r="GKB252" s="395"/>
      <c r="GKC252" s="395"/>
      <c r="GKD252" s="395"/>
      <c r="GKE252" s="374"/>
      <c r="GKF252" s="373"/>
      <c r="GKG252" s="373"/>
      <c r="GKH252" s="373"/>
      <c r="GKI252" s="320"/>
      <c r="GKJ252" s="374"/>
      <c r="GKK252" s="374"/>
      <c r="GKL252" s="374"/>
      <c r="GKM252" s="395"/>
      <c r="GKN252" s="395"/>
      <c r="GKO252" s="395"/>
      <c r="GKP252" s="395"/>
      <c r="GKQ252" s="395"/>
      <c r="GKR252" s="395"/>
      <c r="GKS252" s="395"/>
      <c r="GKT252" s="395"/>
      <c r="GKU252" s="374"/>
      <c r="GKV252" s="373"/>
      <c r="GKW252" s="373"/>
      <c r="GKX252" s="373"/>
      <c r="GKY252" s="320"/>
      <c r="GKZ252" s="374"/>
      <c r="GLA252" s="374"/>
      <c r="GLB252" s="374"/>
      <c r="GLC252" s="395"/>
      <c r="GLD252" s="395"/>
      <c r="GLE252" s="395"/>
      <c r="GLF252" s="395"/>
      <c r="GLG252" s="395"/>
      <c r="GLH252" s="395"/>
      <c r="GLI252" s="395"/>
      <c r="GLJ252" s="395"/>
      <c r="GLK252" s="374"/>
      <c r="GLL252" s="373"/>
      <c r="GLM252" s="373"/>
      <c r="GLN252" s="373"/>
      <c r="GLO252" s="320"/>
      <c r="GLP252" s="374"/>
      <c r="GLQ252" s="374"/>
      <c r="GLR252" s="374"/>
      <c r="GLS252" s="395"/>
      <c r="GLT252" s="395"/>
      <c r="GLU252" s="395"/>
      <c r="GLV252" s="395"/>
      <c r="GLW252" s="395"/>
      <c r="GLX252" s="395"/>
      <c r="GLY252" s="395"/>
      <c r="GLZ252" s="395"/>
      <c r="GMA252" s="374"/>
      <c r="GMB252" s="373"/>
      <c r="GMC252" s="373"/>
      <c r="GMD252" s="373"/>
      <c r="GME252" s="320"/>
      <c r="GMF252" s="374"/>
      <c r="GMG252" s="374"/>
      <c r="GMH252" s="374"/>
      <c r="GMI252" s="395"/>
      <c r="GMJ252" s="395"/>
      <c r="GMK252" s="395"/>
      <c r="GML252" s="395"/>
      <c r="GMM252" s="395"/>
      <c r="GMN252" s="395"/>
      <c r="GMO252" s="395"/>
      <c r="GMP252" s="395"/>
      <c r="GMQ252" s="374"/>
      <c r="GMR252" s="373"/>
      <c r="GMS252" s="373"/>
      <c r="GMT252" s="373"/>
      <c r="GMU252" s="320"/>
      <c r="GMV252" s="374"/>
      <c r="GMW252" s="374"/>
      <c r="GMX252" s="374"/>
      <c r="GMY252" s="395"/>
      <c r="GMZ252" s="395"/>
      <c r="GNA252" s="395"/>
      <c r="GNB252" s="395"/>
      <c r="GNC252" s="395"/>
      <c r="GND252" s="395"/>
      <c r="GNE252" s="395"/>
      <c r="GNF252" s="395"/>
      <c r="GNG252" s="374"/>
      <c r="GNH252" s="373"/>
      <c r="GNI252" s="373"/>
      <c r="GNJ252" s="373"/>
      <c r="GNK252" s="320"/>
      <c r="GNL252" s="374"/>
      <c r="GNM252" s="374"/>
      <c r="GNN252" s="374"/>
      <c r="GNO252" s="395"/>
      <c r="GNP252" s="395"/>
      <c r="GNQ252" s="395"/>
      <c r="GNR252" s="395"/>
      <c r="GNS252" s="395"/>
      <c r="GNT252" s="395"/>
      <c r="GNU252" s="395"/>
      <c r="GNV252" s="395"/>
      <c r="GNW252" s="374"/>
      <c r="GNX252" s="373"/>
      <c r="GNY252" s="373"/>
      <c r="GNZ252" s="373"/>
      <c r="GOA252" s="320"/>
      <c r="GOB252" s="374"/>
      <c r="GOC252" s="374"/>
      <c r="GOD252" s="374"/>
      <c r="GOE252" s="395"/>
      <c r="GOF252" s="395"/>
      <c r="GOG252" s="395"/>
      <c r="GOH252" s="395"/>
      <c r="GOI252" s="395"/>
      <c r="GOJ252" s="395"/>
      <c r="GOK252" s="395"/>
      <c r="GOL252" s="395"/>
      <c r="GOM252" s="374"/>
      <c r="GON252" s="373"/>
      <c r="GOO252" s="373"/>
      <c r="GOP252" s="373"/>
      <c r="GOQ252" s="320"/>
      <c r="GOR252" s="374"/>
      <c r="GOS252" s="374"/>
      <c r="GOT252" s="374"/>
      <c r="GOU252" s="395"/>
      <c r="GOV252" s="395"/>
      <c r="GOW252" s="395"/>
      <c r="GOX252" s="395"/>
      <c r="GOY252" s="395"/>
      <c r="GOZ252" s="395"/>
      <c r="GPA252" s="395"/>
      <c r="GPB252" s="395"/>
      <c r="GPC252" s="374"/>
      <c r="GPD252" s="373"/>
      <c r="GPE252" s="373"/>
      <c r="GPF252" s="373"/>
      <c r="GPG252" s="320"/>
      <c r="GPH252" s="374"/>
      <c r="GPI252" s="374"/>
      <c r="GPJ252" s="374"/>
      <c r="GPK252" s="395"/>
      <c r="GPL252" s="395"/>
      <c r="GPM252" s="395"/>
      <c r="GPN252" s="395"/>
      <c r="GPO252" s="395"/>
      <c r="GPP252" s="395"/>
      <c r="GPQ252" s="395"/>
      <c r="GPR252" s="395"/>
      <c r="GPS252" s="374"/>
      <c r="GPT252" s="373"/>
      <c r="GPU252" s="373"/>
      <c r="GPV252" s="373"/>
      <c r="GPW252" s="320"/>
      <c r="GPX252" s="374"/>
      <c r="GPY252" s="374"/>
      <c r="GPZ252" s="374"/>
      <c r="GQA252" s="395"/>
      <c r="GQB252" s="395"/>
      <c r="GQC252" s="395"/>
      <c r="GQD252" s="395"/>
      <c r="GQE252" s="395"/>
      <c r="GQF252" s="395"/>
      <c r="GQG252" s="395"/>
      <c r="GQH252" s="395"/>
      <c r="GQI252" s="374"/>
      <c r="GQJ252" s="373"/>
      <c r="GQK252" s="373"/>
      <c r="GQL252" s="373"/>
      <c r="GQM252" s="320"/>
      <c r="GQN252" s="374"/>
      <c r="GQO252" s="374"/>
      <c r="GQP252" s="374"/>
      <c r="GQQ252" s="395"/>
      <c r="GQR252" s="395"/>
      <c r="GQS252" s="395"/>
      <c r="GQT252" s="395"/>
      <c r="GQU252" s="395"/>
      <c r="GQV252" s="395"/>
      <c r="GQW252" s="395"/>
      <c r="GQX252" s="395"/>
      <c r="GQY252" s="374"/>
      <c r="GQZ252" s="373"/>
      <c r="GRA252" s="373"/>
      <c r="GRB252" s="373"/>
      <c r="GRC252" s="320"/>
      <c r="GRD252" s="374"/>
      <c r="GRE252" s="374"/>
      <c r="GRF252" s="374"/>
      <c r="GRG252" s="395"/>
      <c r="GRH252" s="395"/>
      <c r="GRI252" s="395"/>
      <c r="GRJ252" s="395"/>
      <c r="GRK252" s="395"/>
      <c r="GRL252" s="395"/>
      <c r="GRM252" s="395"/>
      <c r="GRN252" s="395"/>
      <c r="GRO252" s="374"/>
      <c r="GRP252" s="373"/>
      <c r="GRQ252" s="373"/>
      <c r="GRR252" s="373"/>
      <c r="GRS252" s="320"/>
      <c r="GRT252" s="374"/>
      <c r="GRU252" s="374"/>
      <c r="GRV252" s="374"/>
      <c r="GRW252" s="395"/>
      <c r="GRX252" s="395"/>
      <c r="GRY252" s="395"/>
      <c r="GRZ252" s="395"/>
      <c r="GSA252" s="395"/>
      <c r="GSB252" s="395"/>
      <c r="GSC252" s="395"/>
      <c r="GSD252" s="395"/>
      <c r="GSE252" s="374"/>
      <c r="GSF252" s="373"/>
      <c r="GSG252" s="373"/>
      <c r="GSH252" s="373"/>
      <c r="GSI252" s="320"/>
      <c r="GSJ252" s="374"/>
      <c r="GSK252" s="374"/>
      <c r="GSL252" s="374"/>
      <c r="GSM252" s="395"/>
      <c r="GSN252" s="395"/>
      <c r="GSO252" s="395"/>
      <c r="GSP252" s="395"/>
      <c r="GSQ252" s="395"/>
      <c r="GSR252" s="395"/>
      <c r="GSS252" s="395"/>
      <c r="GST252" s="395"/>
      <c r="GSU252" s="374"/>
      <c r="GSV252" s="373"/>
      <c r="GSW252" s="373"/>
      <c r="GSX252" s="373"/>
      <c r="GSY252" s="320"/>
      <c r="GSZ252" s="374"/>
      <c r="GTA252" s="374"/>
      <c r="GTB252" s="374"/>
      <c r="GTC252" s="395"/>
      <c r="GTD252" s="395"/>
      <c r="GTE252" s="395"/>
      <c r="GTF252" s="395"/>
      <c r="GTG252" s="395"/>
      <c r="GTH252" s="395"/>
      <c r="GTI252" s="395"/>
      <c r="GTJ252" s="395"/>
      <c r="GTK252" s="374"/>
      <c r="GTL252" s="373"/>
      <c r="GTM252" s="373"/>
      <c r="GTN252" s="373"/>
      <c r="GTO252" s="320"/>
      <c r="GTP252" s="374"/>
      <c r="GTQ252" s="374"/>
      <c r="GTR252" s="374"/>
      <c r="GTS252" s="395"/>
      <c r="GTT252" s="395"/>
      <c r="GTU252" s="395"/>
      <c r="GTV252" s="395"/>
      <c r="GTW252" s="395"/>
      <c r="GTX252" s="395"/>
      <c r="GTY252" s="395"/>
      <c r="GTZ252" s="395"/>
      <c r="GUA252" s="374"/>
      <c r="GUB252" s="373"/>
      <c r="GUC252" s="373"/>
      <c r="GUD252" s="373"/>
      <c r="GUE252" s="320"/>
      <c r="GUF252" s="374"/>
      <c r="GUG252" s="374"/>
      <c r="GUH252" s="374"/>
      <c r="GUI252" s="395"/>
      <c r="GUJ252" s="395"/>
      <c r="GUK252" s="395"/>
      <c r="GUL252" s="395"/>
      <c r="GUM252" s="395"/>
      <c r="GUN252" s="395"/>
      <c r="GUO252" s="395"/>
      <c r="GUP252" s="395"/>
      <c r="GUQ252" s="374"/>
      <c r="GUR252" s="373"/>
      <c r="GUS252" s="373"/>
      <c r="GUT252" s="373"/>
      <c r="GUU252" s="320"/>
      <c r="GUV252" s="374"/>
      <c r="GUW252" s="374"/>
      <c r="GUX252" s="374"/>
      <c r="GUY252" s="395"/>
      <c r="GUZ252" s="395"/>
      <c r="GVA252" s="395"/>
      <c r="GVB252" s="395"/>
      <c r="GVC252" s="395"/>
      <c r="GVD252" s="395"/>
      <c r="GVE252" s="395"/>
      <c r="GVF252" s="395"/>
      <c r="GVG252" s="374"/>
      <c r="GVH252" s="373"/>
      <c r="GVI252" s="373"/>
      <c r="GVJ252" s="373"/>
      <c r="GVK252" s="320"/>
      <c r="GVL252" s="374"/>
      <c r="GVM252" s="374"/>
      <c r="GVN252" s="374"/>
      <c r="GVO252" s="395"/>
      <c r="GVP252" s="395"/>
      <c r="GVQ252" s="395"/>
      <c r="GVR252" s="395"/>
      <c r="GVS252" s="395"/>
      <c r="GVT252" s="395"/>
      <c r="GVU252" s="395"/>
      <c r="GVV252" s="395"/>
      <c r="GVW252" s="374"/>
      <c r="GVX252" s="373"/>
      <c r="GVY252" s="373"/>
      <c r="GVZ252" s="373"/>
      <c r="GWA252" s="320"/>
      <c r="GWB252" s="374"/>
      <c r="GWC252" s="374"/>
      <c r="GWD252" s="374"/>
      <c r="GWE252" s="395"/>
      <c r="GWF252" s="395"/>
      <c r="GWG252" s="395"/>
      <c r="GWH252" s="395"/>
      <c r="GWI252" s="395"/>
      <c r="GWJ252" s="395"/>
      <c r="GWK252" s="395"/>
      <c r="GWL252" s="395"/>
      <c r="GWM252" s="374"/>
      <c r="GWN252" s="373"/>
      <c r="GWO252" s="373"/>
      <c r="GWP252" s="373"/>
      <c r="GWQ252" s="320"/>
      <c r="GWR252" s="374"/>
      <c r="GWS252" s="374"/>
      <c r="GWT252" s="374"/>
      <c r="GWU252" s="395"/>
      <c r="GWV252" s="395"/>
      <c r="GWW252" s="395"/>
      <c r="GWX252" s="395"/>
      <c r="GWY252" s="395"/>
      <c r="GWZ252" s="395"/>
      <c r="GXA252" s="395"/>
      <c r="GXB252" s="395"/>
      <c r="GXC252" s="374"/>
      <c r="GXD252" s="373"/>
      <c r="GXE252" s="373"/>
      <c r="GXF252" s="373"/>
      <c r="GXG252" s="320"/>
      <c r="GXH252" s="374"/>
      <c r="GXI252" s="374"/>
      <c r="GXJ252" s="374"/>
      <c r="GXK252" s="395"/>
      <c r="GXL252" s="395"/>
      <c r="GXM252" s="395"/>
      <c r="GXN252" s="395"/>
      <c r="GXO252" s="395"/>
      <c r="GXP252" s="395"/>
      <c r="GXQ252" s="395"/>
      <c r="GXR252" s="395"/>
      <c r="GXS252" s="374"/>
      <c r="GXT252" s="373"/>
      <c r="GXU252" s="373"/>
      <c r="GXV252" s="373"/>
      <c r="GXW252" s="320"/>
      <c r="GXX252" s="374"/>
      <c r="GXY252" s="374"/>
      <c r="GXZ252" s="374"/>
      <c r="GYA252" s="395"/>
      <c r="GYB252" s="395"/>
      <c r="GYC252" s="395"/>
      <c r="GYD252" s="395"/>
      <c r="GYE252" s="395"/>
      <c r="GYF252" s="395"/>
      <c r="GYG252" s="395"/>
      <c r="GYH252" s="395"/>
      <c r="GYI252" s="374"/>
      <c r="GYJ252" s="373"/>
      <c r="GYK252" s="373"/>
      <c r="GYL252" s="373"/>
      <c r="GYM252" s="320"/>
      <c r="GYN252" s="374"/>
      <c r="GYO252" s="374"/>
      <c r="GYP252" s="374"/>
      <c r="GYQ252" s="395"/>
      <c r="GYR252" s="395"/>
      <c r="GYS252" s="395"/>
      <c r="GYT252" s="395"/>
      <c r="GYU252" s="395"/>
      <c r="GYV252" s="395"/>
      <c r="GYW252" s="395"/>
      <c r="GYX252" s="395"/>
      <c r="GYY252" s="374"/>
      <c r="GYZ252" s="373"/>
      <c r="GZA252" s="373"/>
      <c r="GZB252" s="373"/>
      <c r="GZC252" s="320"/>
      <c r="GZD252" s="374"/>
      <c r="GZE252" s="374"/>
      <c r="GZF252" s="374"/>
      <c r="GZG252" s="395"/>
      <c r="GZH252" s="395"/>
      <c r="GZI252" s="395"/>
      <c r="GZJ252" s="395"/>
      <c r="GZK252" s="395"/>
      <c r="GZL252" s="395"/>
      <c r="GZM252" s="395"/>
      <c r="GZN252" s="395"/>
      <c r="GZO252" s="374"/>
      <c r="GZP252" s="373"/>
      <c r="GZQ252" s="373"/>
      <c r="GZR252" s="373"/>
      <c r="GZS252" s="320"/>
      <c r="GZT252" s="374"/>
      <c r="GZU252" s="374"/>
      <c r="GZV252" s="374"/>
      <c r="GZW252" s="395"/>
      <c r="GZX252" s="395"/>
      <c r="GZY252" s="395"/>
      <c r="GZZ252" s="395"/>
      <c r="HAA252" s="395"/>
      <c r="HAB252" s="395"/>
      <c r="HAC252" s="395"/>
      <c r="HAD252" s="395"/>
      <c r="HAE252" s="374"/>
      <c r="HAF252" s="373"/>
      <c r="HAG252" s="373"/>
      <c r="HAH252" s="373"/>
      <c r="HAI252" s="320"/>
      <c r="HAJ252" s="374"/>
      <c r="HAK252" s="374"/>
      <c r="HAL252" s="374"/>
      <c r="HAM252" s="395"/>
      <c r="HAN252" s="395"/>
      <c r="HAO252" s="395"/>
      <c r="HAP252" s="395"/>
      <c r="HAQ252" s="395"/>
      <c r="HAR252" s="395"/>
      <c r="HAS252" s="395"/>
      <c r="HAT252" s="395"/>
      <c r="HAU252" s="374"/>
      <c r="HAV252" s="373"/>
      <c r="HAW252" s="373"/>
      <c r="HAX252" s="373"/>
      <c r="HAY252" s="320"/>
      <c r="HAZ252" s="374"/>
      <c r="HBA252" s="374"/>
      <c r="HBB252" s="374"/>
      <c r="HBC252" s="395"/>
      <c r="HBD252" s="395"/>
      <c r="HBE252" s="395"/>
      <c r="HBF252" s="395"/>
      <c r="HBG252" s="395"/>
      <c r="HBH252" s="395"/>
      <c r="HBI252" s="395"/>
      <c r="HBJ252" s="395"/>
      <c r="HBK252" s="374"/>
      <c r="HBL252" s="373"/>
      <c r="HBM252" s="373"/>
      <c r="HBN252" s="373"/>
      <c r="HBO252" s="320"/>
      <c r="HBP252" s="374"/>
      <c r="HBQ252" s="374"/>
      <c r="HBR252" s="374"/>
      <c r="HBS252" s="395"/>
      <c r="HBT252" s="395"/>
      <c r="HBU252" s="395"/>
      <c r="HBV252" s="395"/>
      <c r="HBW252" s="395"/>
      <c r="HBX252" s="395"/>
      <c r="HBY252" s="395"/>
      <c r="HBZ252" s="395"/>
      <c r="HCA252" s="374"/>
      <c r="HCB252" s="373"/>
      <c r="HCC252" s="373"/>
      <c r="HCD252" s="373"/>
      <c r="HCE252" s="320"/>
      <c r="HCF252" s="374"/>
      <c r="HCG252" s="374"/>
      <c r="HCH252" s="374"/>
      <c r="HCI252" s="395"/>
      <c r="HCJ252" s="395"/>
      <c r="HCK252" s="395"/>
      <c r="HCL252" s="395"/>
      <c r="HCM252" s="395"/>
      <c r="HCN252" s="395"/>
      <c r="HCO252" s="395"/>
      <c r="HCP252" s="395"/>
      <c r="HCQ252" s="374"/>
      <c r="HCR252" s="373"/>
      <c r="HCS252" s="373"/>
      <c r="HCT252" s="373"/>
      <c r="HCU252" s="320"/>
      <c r="HCV252" s="374"/>
      <c r="HCW252" s="374"/>
      <c r="HCX252" s="374"/>
      <c r="HCY252" s="395"/>
      <c r="HCZ252" s="395"/>
      <c r="HDA252" s="395"/>
      <c r="HDB252" s="395"/>
      <c r="HDC252" s="395"/>
      <c r="HDD252" s="395"/>
      <c r="HDE252" s="395"/>
      <c r="HDF252" s="395"/>
      <c r="HDG252" s="374"/>
      <c r="HDH252" s="373"/>
      <c r="HDI252" s="373"/>
      <c r="HDJ252" s="373"/>
      <c r="HDK252" s="320"/>
      <c r="HDL252" s="374"/>
      <c r="HDM252" s="374"/>
      <c r="HDN252" s="374"/>
      <c r="HDO252" s="395"/>
      <c r="HDP252" s="395"/>
      <c r="HDQ252" s="395"/>
      <c r="HDR252" s="395"/>
      <c r="HDS252" s="395"/>
      <c r="HDT252" s="395"/>
      <c r="HDU252" s="395"/>
      <c r="HDV252" s="395"/>
      <c r="HDW252" s="374"/>
      <c r="HDX252" s="373"/>
      <c r="HDY252" s="373"/>
      <c r="HDZ252" s="373"/>
      <c r="HEA252" s="320"/>
      <c r="HEB252" s="374"/>
      <c r="HEC252" s="374"/>
      <c r="HED252" s="374"/>
      <c r="HEE252" s="395"/>
      <c r="HEF252" s="395"/>
      <c r="HEG252" s="395"/>
      <c r="HEH252" s="395"/>
      <c r="HEI252" s="395"/>
      <c r="HEJ252" s="395"/>
      <c r="HEK252" s="395"/>
      <c r="HEL252" s="395"/>
      <c r="HEM252" s="374"/>
      <c r="HEN252" s="373"/>
      <c r="HEO252" s="373"/>
      <c r="HEP252" s="373"/>
      <c r="HEQ252" s="320"/>
      <c r="HER252" s="374"/>
      <c r="HES252" s="374"/>
      <c r="HET252" s="374"/>
      <c r="HEU252" s="395"/>
      <c r="HEV252" s="395"/>
      <c r="HEW252" s="395"/>
      <c r="HEX252" s="395"/>
      <c r="HEY252" s="395"/>
      <c r="HEZ252" s="395"/>
      <c r="HFA252" s="395"/>
      <c r="HFB252" s="395"/>
      <c r="HFC252" s="374"/>
      <c r="HFD252" s="373"/>
      <c r="HFE252" s="373"/>
      <c r="HFF252" s="373"/>
      <c r="HFG252" s="320"/>
      <c r="HFH252" s="374"/>
      <c r="HFI252" s="374"/>
      <c r="HFJ252" s="374"/>
      <c r="HFK252" s="395"/>
      <c r="HFL252" s="395"/>
      <c r="HFM252" s="395"/>
      <c r="HFN252" s="395"/>
      <c r="HFO252" s="395"/>
      <c r="HFP252" s="395"/>
      <c r="HFQ252" s="395"/>
      <c r="HFR252" s="395"/>
      <c r="HFS252" s="374"/>
      <c r="HFT252" s="373"/>
      <c r="HFU252" s="373"/>
      <c r="HFV252" s="373"/>
      <c r="HFW252" s="320"/>
      <c r="HFX252" s="374"/>
      <c r="HFY252" s="374"/>
      <c r="HFZ252" s="374"/>
      <c r="HGA252" s="395"/>
      <c r="HGB252" s="395"/>
      <c r="HGC252" s="395"/>
      <c r="HGD252" s="395"/>
      <c r="HGE252" s="395"/>
      <c r="HGF252" s="395"/>
      <c r="HGG252" s="395"/>
      <c r="HGH252" s="395"/>
      <c r="HGI252" s="374"/>
      <c r="HGJ252" s="373"/>
      <c r="HGK252" s="373"/>
      <c r="HGL252" s="373"/>
      <c r="HGM252" s="320"/>
      <c r="HGN252" s="374"/>
      <c r="HGO252" s="374"/>
      <c r="HGP252" s="374"/>
      <c r="HGQ252" s="395"/>
      <c r="HGR252" s="395"/>
      <c r="HGS252" s="395"/>
      <c r="HGT252" s="395"/>
      <c r="HGU252" s="395"/>
      <c r="HGV252" s="395"/>
      <c r="HGW252" s="395"/>
      <c r="HGX252" s="395"/>
      <c r="HGY252" s="374"/>
      <c r="HGZ252" s="373"/>
      <c r="HHA252" s="373"/>
      <c r="HHB252" s="373"/>
      <c r="HHC252" s="320"/>
      <c r="HHD252" s="374"/>
      <c r="HHE252" s="374"/>
      <c r="HHF252" s="374"/>
      <c r="HHG252" s="395"/>
      <c r="HHH252" s="395"/>
      <c r="HHI252" s="395"/>
      <c r="HHJ252" s="395"/>
      <c r="HHK252" s="395"/>
      <c r="HHL252" s="395"/>
      <c r="HHM252" s="395"/>
      <c r="HHN252" s="395"/>
      <c r="HHO252" s="374"/>
      <c r="HHP252" s="373"/>
      <c r="HHQ252" s="373"/>
      <c r="HHR252" s="373"/>
      <c r="HHS252" s="320"/>
      <c r="HHT252" s="374"/>
      <c r="HHU252" s="374"/>
      <c r="HHV252" s="374"/>
      <c r="HHW252" s="395"/>
      <c r="HHX252" s="395"/>
      <c r="HHY252" s="395"/>
      <c r="HHZ252" s="395"/>
      <c r="HIA252" s="395"/>
      <c r="HIB252" s="395"/>
      <c r="HIC252" s="395"/>
      <c r="HID252" s="395"/>
      <c r="HIE252" s="374"/>
      <c r="HIF252" s="373"/>
      <c r="HIG252" s="373"/>
      <c r="HIH252" s="373"/>
      <c r="HII252" s="320"/>
      <c r="HIJ252" s="374"/>
      <c r="HIK252" s="374"/>
      <c r="HIL252" s="374"/>
      <c r="HIM252" s="395"/>
      <c r="HIN252" s="395"/>
      <c r="HIO252" s="395"/>
      <c r="HIP252" s="395"/>
      <c r="HIQ252" s="395"/>
      <c r="HIR252" s="395"/>
      <c r="HIS252" s="395"/>
      <c r="HIT252" s="395"/>
      <c r="HIU252" s="374"/>
      <c r="HIV252" s="373"/>
      <c r="HIW252" s="373"/>
      <c r="HIX252" s="373"/>
      <c r="HIY252" s="320"/>
      <c r="HIZ252" s="374"/>
      <c r="HJA252" s="374"/>
      <c r="HJB252" s="374"/>
      <c r="HJC252" s="395"/>
      <c r="HJD252" s="395"/>
      <c r="HJE252" s="395"/>
      <c r="HJF252" s="395"/>
      <c r="HJG252" s="395"/>
      <c r="HJH252" s="395"/>
      <c r="HJI252" s="395"/>
      <c r="HJJ252" s="395"/>
      <c r="HJK252" s="374"/>
      <c r="HJL252" s="373"/>
      <c r="HJM252" s="373"/>
      <c r="HJN252" s="373"/>
      <c r="HJO252" s="320"/>
      <c r="HJP252" s="374"/>
      <c r="HJQ252" s="374"/>
      <c r="HJR252" s="374"/>
      <c r="HJS252" s="395"/>
      <c r="HJT252" s="395"/>
      <c r="HJU252" s="395"/>
      <c r="HJV252" s="395"/>
      <c r="HJW252" s="395"/>
      <c r="HJX252" s="395"/>
      <c r="HJY252" s="395"/>
      <c r="HJZ252" s="395"/>
      <c r="HKA252" s="374"/>
      <c r="HKB252" s="373"/>
      <c r="HKC252" s="373"/>
      <c r="HKD252" s="373"/>
      <c r="HKE252" s="320"/>
      <c r="HKF252" s="374"/>
      <c r="HKG252" s="374"/>
      <c r="HKH252" s="374"/>
      <c r="HKI252" s="395"/>
      <c r="HKJ252" s="395"/>
      <c r="HKK252" s="395"/>
      <c r="HKL252" s="395"/>
      <c r="HKM252" s="395"/>
      <c r="HKN252" s="395"/>
      <c r="HKO252" s="395"/>
      <c r="HKP252" s="395"/>
      <c r="HKQ252" s="374"/>
      <c r="HKR252" s="373"/>
      <c r="HKS252" s="373"/>
      <c r="HKT252" s="373"/>
      <c r="HKU252" s="320"/>
      <c r="HKV252" s="374"/>
      <c r="HKW252" s="374"/>
      <c r="HKX252" s="374"/>
      <c r="HKY252" s="395"/>
      <c r="HKZ252" s="395"/>
      <c r="HLA252" s="395"/>
      <c r="HLB252" s="395"/>
      <c r="HLC252" s="395"/>
      <c r="HLD252" s="395"/>
      <c r="HLE252" s="395"/>
      <c r="HLF252" s="395"/>
      <c r="HLG252" s="374"/>
      <c r="HLH252" s="373"/>
      <c r="HLI252" s="373"/>
      <c r="HLJ252" s="373"/>
      <c r="HLK252" s="320"/>
      <c r="HLL252" s="374"/>
      <c r="HLM252" s="374"/>
      <c r="HLN252" s="374"/>
      <c r="HLO252" s="395"/>
      <c r="HLP252" s="395"/>
      <c r="HLQ252" s="395"/>
      <c r="HLR252" s="395"/>
      <c r="HLS252" s="395"/>
      <c r="HLT252" s="395"/>
      <c r="HLU252" s="395"/>
      <c r="HLV252" s="395"/>
      <c r="HLW252" s="374"/>
      <c r="HLX252" s="373"/>
      <c r="HLY252" s="373"/>
      <c r="HLZ252" s="373"/>
      <c r="HMA252" s="320"/>
      <c r="HMB252" s="374"/>
      <c r="HMC252" s="374"/>
      <c r="HMD252" s="374"/>
      <c r="HME252" s="395"/>
      <c r="HMF252" s="395"/>
      <c r="HMG252" s="395"/>
      <c r="HMH252" s="395"/>
      <c r="HMI252" s="395"/>
      <c r="HMJ252" s="395"/>
      <c r="HMK252" s="395"/>
      <c r="HML252" s="395"/>
      <c r="HMM252" s="374"/>
      <c r="HMN252" s="373"/>
      <c r="HMO252" s="373"/>
      <c r="HMP252" s="373"/>
      <c r="HMQ252" s="320"/>
      <c r="HMR252" s="374"/>
      <c r="HMS252" s="374"/>
      <c r="HMT252" s="374"/>
      <c r="HMU252" s="395"/>
      <c r="HMV252" s="395"/>
      <c r="HMW252" s="395"/>
      <c r="HMX252" s="395"/>
      <c r="HMY252" s="395"/>
      <c r="HMZ252" s="395"/>
      <c r="HNA252" s="395"/>
      <c r="HNB252" s="395"/>
      <c r="HNC252" s="374"/>
      <c r="HND252" s="373"/>
      <c r="HNE252" s="373"/>
      <c r="HNF252" s="373"/>
      <c r="HNG252" s="320"/>
      <c r="HNH252" s="374"/>
      <c r="HNI252" s="374"/>
      <c r="HNJ252" s="374"/>
      <c r="HNK252" s="395"/>
      <c r="HNL252" s="395"/>
      <c r="HNM252" s="395"/>
      <c r="HNN252" s="395"/>
      <c r="HNO252" s="395"/>
      <c r="HNP252" s="395"/>
      <c r="HNQ252" s="395"/>
      <c r="HNR252" s="395"/>
      <c r="HNS252" s="374"/>
      <c r="HNT252" s="373"/>
      <c r="HNU252" s="373"/>
      <c r="HNV252" s="373"/>
      <c r="HNW252" s="320"/>
      <c r="HNX252" s="374"/>
      <c r="HNY252" s="374"/>
      <c r="HNZ252" s="374"/>
      <c r="HOA252" s="395"/>
      <c r="HOB252" s="395"/>
      <c r="HOC252" s="395"/>
      <c r="HOD252" s="395"/>
      <c r="HOE252" s="395"/>
      <c r="HOF252" s="395"/>
      <c r="HOG252" s="395"/>
      <c r="HOH252" s="395"/>
      <c r="HOI252" s="374"/>
      <c r="HOJ252" s="373"/>
      <c r="HOK252" s="373"/>
      <c r="HOL252" s="373"/>
      <c r="HOM252" s="320"/>
      <c r="HON252" s="374"/>
      <c r="HOO252" s="374"/>
      <c r="HOP252" s="374"/>
      <c r="HOQ252" s="395"/>
      <c r="HOR252" s="395"/>
      <c r="HOS252" s="395"/>
      <c r="HOT252" s="395"/>
      <c r="HOU252" s="395"/>
      <c r="HOV252" s="395"/>
      <c r="HOW252" s="395"/>
      <c r="HOX252" s="395"/>
      <c r="HOY252" s="374"/>
      <c r="HOZ252" s="373"/>
      <c r="HPA252" s="373"/>
      <c r="HPB252" s="373"/>
      <c r="HPC252" s="320"/>
      <c r="HPD252" s="374"/>
      <c r="HPE252" s="374"/>
      <c r="HPF252" s="374"/>
      <c r="HPG252" s="395"/>
      <c r="HPH252" s="395"/>
      <c r="HPI252" s="395"/>
      <c r="HPJ252" s="395"/>
      <c r="HPK252" s="395"/>
      <c r="HPL252" s="395"/>
      <c r="HPM252" s="395"/>
      <c r="HPN252" s="395"/>
      <c r="HPO252" s="374"/>
      <c r="HPP252" s="373"/>
      <c r="HPQ252" s="373"/>
      <c r="HPR252" s="373"/>
      <c r="HPS252" s="320"/>
      <c r="HPT252" s="374"/>
      <c r="HPU252" s="374"/>
      <c r="HPV252" s="374"/>
      <c r="HPW252" s="395"/>
      <c r="HPX252" s="395"/>
      <c r="HPY252" s="395"/>
      <c r="HPZ252" s="395"/>
      <c r="HQA252" s="395"/>
      <c r="HQB252" s="395"/>
      <c r="HQC252" s="395"/>
      <c r="HQD252" s="395"/>
      <c r="HQE252" s="374"/>
      <c r="HQF252" s="373"/>
      <c r="HQG252" s="373"/>
      <c r="HQH252" s="373"/>
      <c r="HQI252" s="320"/>
      <c r="HQJ252" s="374"/>
      <c r="HQK252" s="374"/>
      <c r="HQL252" s="374"/>
      <c r="HQM252" s="395"/>
      <c r="HQN252" s="395"/>
      <c r="HQO252" s="395"/>
      <c r="HQP252" s="395"/>
      <c r="HQQ252" s="395"/>
      <c r="HQR252" s="395"/>
      <c r="HQS252" s="395"/>
      <c r="HQT252" s="395"/>
      <c r="HQU252" s="374"/>
      <c r="HQV252" s="373"/>
      <c r="HQW252" s="373"/>
      <c r="HQX252" s="373"/>
      <c r="HQY252" s="320"/>
      <c r="HQZ252" s="374"/>
      <c r="HRA252" s="374"/>
      <c r="HRB252" s="374"/>
      <c r="HRC252" s="395"/>
      <c r="HRD252" s="395"/>
      <c r="HRE252" s="395"/>
      <c r="HRF252" s="395"/>
      <c r="HRG252" s="395"/>
      <c r="HRH252" s="395"/>
      <c r="HRI252" s="395"/>
      <c r="HRJ252" s="395"/>
      <c r="HRK252" s="374"/>
      <c r="HRL252" s="373"/>
      <c r="HRM252" s="373"/>
      <c r="HRN252" s="373"/>
      <c r="HRO252" s="320"/>
      <c r="HRP252" s="374"/>
      <c r="HRQ252" s="374"/>
      <c r="HRR252" s="374"/>
      <c r="HRS252" s="395"/>
      <c r="HRT252" s="395"/>
      <c r="HRU252" s="395"/>
      <c r="HRV252" s="395"/>
      <c r="HRW252" s="395"/>
      <c r="HRX252" s="395"/>
      <c r="HRY252" s="395"/>
      <c r="HRZ252" s="395"/>
      <c r="HSA252" s="374"/>
      <c r="HSB252" s="373"/>
      <c r="HSC252" s="373"/>
      <c r="HSD252" s="373"/>
      <c r="HSE252" s="320"/>
      <c r="HSF252" s="374"/>
      <c r="HSG252" s="374"/>
      <c r="HSH252" s="374"/>
      <c r="HSI252" s="395"/>
      <c r="HSJ252" s="395"/>
      <c r="HSK252" s="395"/>
      <c r="HSL252" s="395"/>
      <c r="HSM252" s="395"/>
      <c r="HSN252" s="395"/>
      <c r="HSO252" s="395"/>
      <c r="HSP252" s="395"/>
      <c r="HSQ252" s="374"/>
      <c r="HSR252" s="373"/>
      <c r="HSS252" s="373"/>
      <c r="HST252" s="373"/>
      <c r="HSU252" s="320"/>
      <c r="HSV252" s="374"/>
      <c r="HSW252" s="374"/>
      <c r="HSX252" s="374"/>
      <c r="HSY252" s="395"/>
      <c r="HSZ252" s="395"/>
      <c r="HTA252" s="395"/>
      <c r="HTB252" s="395"/>
      <c r="HTC252" s="395"/>
      <c r="HTD252" s="395"/>
      <c r="HTE252" s="395"/>
      <c r="HTF252" s="395"/>
      <c r="HTG252" s="374"/>
      <c r="HTH252" s="373"/>
      <c r="HTI252" s="373"/>
      <c r="HTJ252" s="373"/>
      <c r="HTK252" s="320"/>
      <c r="HTL252" s="374"/>
      <c r="HTM252" s="374"/>
      <c r="HTN252" s="374"/>
      <c r="HTO252" s="395"/>
      <c r="HTP252" s="395"/>
      <c r="HTQ252" s="395"/>
      <c r="HTR252" s="395"/>
      <c r="HTS252" s="395"/>
      <c r="HTT252" s="395"/>
      <c r="HTU252" s="395"/>
      <c r="HTV252" s="395"/>
      <c r="HTW252" s="374"/>
      <c r="HTX252" s="373"/>
      <c r="HTY252" s="373"/>
      <c r="HTZ252" s="373"/>
      <c r="HUA252" s="320"/>
      <c r="HUB252" s="374"/>
      <c r="HUC252" s="374"/>
      <c r="HUD252" s="374"/>
      <c r="HUE252" s="395"/>
      <c r="HUF252" s="395"/>
      <c r="HUG252" s="395"/>
      <c r="HUH252" s="395"/>
      <c r="HUI252" s="395"/>
      <c r="HUJ252" s="395"/>
      <c r="HUK252" s="395"/>
      <c r="HUL252" s="395"/>
      <c r="HUM252" s="374"/>
      <c r="HUN252" s="373"/>
      <c r="HUO252" s="373"/>
      <c r="HUP252" s="373"/>
      <c r="HUQ252" s="320"/>
      <c r="HUR252" s="374"/>
      <c r="HUS252" s="374"/>
      <c r="HUT252" s="374"/>
      <c r="HUU252" s="395"/>
      <c r="HUV252" s="395"/>
      <c r="HUW252" s="395"/>
      <c r="HUX252" s="395"/>
      <c r="HUY252" s="395"/>
      <c r="HUZ252" s="395"/>
      <c r="HVA252" s="395"/>
      <c r="HVB252" s="395"/>
      <c r="HVC252" s="374"/>
      <c r="HVD252" s="373"/>
      <c r="HVE252" s="373"/>
      <c r="HVF252" s="373"/>
      <c r="HVG252" s="320"/>
      <c r="HVH252" s="374"/>
      <c r="HVI252" s="374"/>
      <c r="HVJ252" s="374"/>
      <c r="HVK252" s="395"/>
      <c r="HVL252" s="395"/>
      <c r="HVM252" s="395"/>
      <c r="HVN252" s="395"/>
      <c r="HVO252" s="395"/>
      <c r="HVP252" s="395"/>
      <c r="HVQ252" s="395"/>
      <c r="HVR252" s="395"/>
      <c r="HVS252" s="374"/>
      <c r="HVT252" s="373"/>
      <c r="HVU252" s="373"/>
      <c r="HVV252" s="373"/>
      <c r="HVW252" s="320"/>
      <c r="HVX252" s="374"/>
      <c r="HVY252" s="374"/>
      <c r="HVZ252" s="374"/>
      <c r="HWA252" s="395"/>
      <c r="HWB252" s="395"/>
      <c r="HWC252" s="395"/>
      <c r="HWD252" s="395"/>
      <c r="HWE252" s="395"/>
      <c r="HWF252" s="395"/>
      <c r="HWG252" s="395"/>
      <c r="HWH252" s="395"/>
      <c r="HWI252" s="374"/>
      <c r="HWJ252" s="373"/>
      <c r="HWK252" s="373"/>
      <c r="HWL252" s="373"/>
      <c r="HWM252" s="320"/>
      <c r="HWN252" s="374"/>
      <c r="HWO252" s="374"/>
      <c r="HWP252" s="374"/>
      <c r="HWQ252" s="395"/>
      <c r="HWR252" s="395"/>
      <c r="HWS252" s="395"/>
      <c r="HWT252" s="395"/>
      <c r="HWU252" s="395"/>
      <c r="HWV252" s="395"/>
      <c r="HWW252" s="395"/>
      <c r="HWX252" s="395"/>
      <c r="HWY252" s="374"/>
      <c r="HWZ252" s="373"/>
      <c r="HXA252" s="373"/>
      <c r="HXB252" s="373"/>
      <c r="HXC252" s="320"/>
      <c r="HXD252" s="374"/>
      <c r="HXE252" s="374"/>
      <c r="HXF252" s="374"/>
      <c r="HXG252" s="395"/>
      <c r="HXH252" s="395"/>
      <c r="HXI252" s="395"/>
      <c r="HXJ252" s="395"/>
      <c r="HXK252" s="395"/>
      <c r="HXL252" s="395"/>
      <c r="HXM252" s="395"/>
      <c r="HXN252" s="395"/>
      <c r="HXO252" s="374"/>
      <c r="HXP252" s="373"/>
      <c r="HXQ252" s="373"/>
      <c r="HXR252" s="373"/>
      <c r="HXS252" s="320"/>
      <c r="HXT252" s="374"/>
      <c r="HXU252" s="374"/>
      <c r="HXV252" s="374"/>
      <c r="HXW252" s="395"/>
      <c r="HXX252" s="395"/>
      <c r="HXY252" s="395"/>
      <c r="HXZ252" s="395"/>
      <c r="HYA252" s="395"/>
      <c r="HYB252" s="395"/>
      <c r="HYC252" s="395"/>
      <c r="HYD252" s="395"/>
      <c r="HYE252" s="374"/>
      <c r="HYF252" s="373"/>
      <c r="HYG252" s="373"/>
      <c r="HYH252" s="373"/>
      <c r="HYI252" s="320"/>
      <c r="HYJ252" s="374"/>
      <c r="HYK252" s="374"/>
      <c r="HYL252" s="374"/>
      <c r="HYM252" s="395"/>
      <c r="HYN252" s="395"/>
      <c r="HYO252" s="395"/>
      <c r="HYP252" s="395"/>
      <c r="HYQ252" s="395"/>
      <c r="HYR252" s="395"/>
      <c r="HYS252" s="395"/>
      <c r="HYT252" s="395"/>
      <c r="HYU252" s="374"/>
      <c r="HYV252" s="373"/>
      <c r="HYW252" s="373"/>
      <c r="HYX252" s="373"/>
      <c r="HYY252" s="320"/>
      <c r="HYZ252" s="374"/>
      <c r="HZA252" s="374"/>
      <c r="HZB252" s="374"/>
      <c r="HZC252" s="395"/>
      <c r="HZD252" s="395"/>
      <c r="HZE252" s="395"/>
      <c r="HZF252" s="395"/>
      <c r="HZG252" s="395"/>
      <c r="HZH252" s="395"/>
      <c r="HZI252" s="395"/>
      <c r="HZJ252" s="395"/>
      <c r="HZK252" s="374"/>
      <c r="HZL252" s="373"/>
      <c r="HZM252" s="373"/>
      <c r="HZN252" s="373"/>
      <c r="HZO252" s="320"/>
      <c r="HZP252" s="374"/>
      <c r="HZQ252" s="374"/>
      <c r="HZR252" s="374"/>
      <c r="HZS252" s="395"/>
      <c r="HZT252" s="395"/>
      <c r="HZU252" s="395"/>
      <c r="HZV252" s="395"/>
      <c r="HZW252" s="395"/>
      <c r="HZX252" s="395"/>
      <c r="HZY252" s="395"/>
      <c r="HZZ252" s="395"/>
      <c r="IAA252" s="374"/>
      <c r="IAB252" s="373"/>
      <c r="IAC252" s="373"/>
      <c r="IAD252" s="373"/>
      <c r="IAE252" s="320"/>
      <c r="IAF252" s="374"/>
      <c r="IAG252" s="374"/>
      <c r="IAH252" s="374"/>
      <c r="IAI252" s="395"/>
      <c r="IAJ252" s="395"/>
      <c r="IAK252" s="395"/>
      <c r="IAL252" s="395"/>
      <c r="IAM252" s="395"/>
      <c r="IAN252" s="395"/>
      <c r="IAO252" s="395"/>
      <c r="IAP252" s="395"/>
      <c r="IAQ252" s="374"/>
      <c r="IAR252" s="373"/>
      <c r="IAS252" s="373"/>
      <c r="IAT252" s="373"/>
      <c r="IAU252" s="320"/>
      <c r="IAV252" s="374"/>
      <c r="IAW252" s="374"/>
      <c r="IAX252" s="374"/>
      <c r="IAY252" s="395"/>
      <c r="IAZ252" s="395"/>
      <c r="IBA252" s="395"/>
      <c r="IBB252" s="395"/>
      <c r="IBC252" s="395"/>
      <c r="IBD252" s="395"/>
      <c r="IBE252" s="395"/>
      <c r="IBF252" s="395"/>
      <c r="IBG252" s="374"/>
      <c r="IBH252" s="373"/>
      <c r="IBI252" s="373"/>
      <c r="IBJ252" s="373"/>
      <c r="IBK252" s="320"/>
      <c r="IBL252" s="374"/>
      <c r="IBM252" s="374"/>
      <c r="IBN252" s="374"/>
      <c r="IBO252" s="395"/>
      <c r="IBP252" s="395"/>
      <c r="IBQ252" s="395"/>
      <c r="IBR252" s="395"/>
      <c r="IBS252" s="395"/>
      <c r="IBT252" s="395"/>
      <c r="IBU252" s="395"/>
      <c r="IBV252" s="395"/>
      <c r="IBW252" s="374"/>
      <c r="IBX252" s="373"/>
      <c r="IBY252" s="373"/>
      <c r="IBZ252" s="373"/>
      <c r="ICA252" s="320"/>
      <c r="ICB252" s="374"/>
      <c r="ICC252" s="374"/>
      <c r="ICD252" s="374"/>
      <c r="ICE252" s="395"/>
      <c r="ICF252" s="395"/>
      <c r="ICG252" s="395"/>
      <c r="ICH252" s="395"/>
      <c r="ICI252" s="395"/>
      <c r="ICJ252" s="395"/>
      <c r="ICK252" s="395"/>
      <c r="ICL252" s="395"/>
      <c r="ICM252" s="374"/>
      <c r="ICN252" s="373"/>
      <c r="ICO252" s="373"/>
      <c r="ICP252" s="373"/>
      <c r="ICQ252" s="320"/>
      <c r="ICR252" s="374"/>
      <c r="ICS252" s="374"/>
      <c r="ICT252" s="374"/>
      <c r="ICU252" s="395"/>
      <c r="ICV252" s="395"/>
      <c r="ICW252" s="395"/>
      <c r="ICX252" s="395"/>
      <c r="ICY252" s="395"/>
      <c r="ICZ252" s="395"/>
      <c r="IDA252" s="395"/>
      <c r="IDB252" s="395"/>
      <c r="IDC252" s="374"/>
      <c r="IDD252" s="373"/>
      <c r="IDE252" s="373"/>
      <c r="IDF252" s="373"/>
      <c r="IDG252" s="320"/>
      <c r="IDH252" s="374"/>
      <c r="IDI252" s="374"/>
      <c r="IDJ252" s="374"/>
      <c r="IDK252" s="395"/>
      <c r="IDL252" s="395"/>
      <c r="IDM252" s="395"/>
      <c r="IDN252" s="395"/>
      <c r="IDO252" s="395"/>
      <c r="IDP252" s="395"/>
      <c r="IDQ252" s="395"/>
      <c r="IDR252" s="395"/>
      <c r="IDS252" s="374"/>
      <c r="IDT252" s="373"/>
      <c r="IDU252" s="373"/>
      <c r="IDV252" s="373"/>
      <c r="IDW252" s="320"/>
      <c r="IDX252" s="374"/>
      <c r="IDY252" s="374"/>
      <c r="IDZ252" s="374"/>
      <c r="IEA252" s="395"/>
      <c r="IEB252" s="395"/>
      <c r="IEC252" s="395"/>
      <c r="IED252" s="395"/>
      <c r="IEE252" s="395"/>
      <c r="IEF252" s="395"/>
      <c r="IEG252" s="395"/>
      <c r="IEH252" s="395"/>
      <c r="IEI252" s="374"/>
      <c r="IEJ252" s="373"/>
      <c r="IEK252" s="373"/>
      <c r="IEL252" s="373"/>
      <c r="IEM252" s="320"/>
      <c r="IEN252" s="374"/>
      <c r="IEO252" s="374"/>
      <c r="IEP252" s="374"/>
      <c r="IEQ252" s="395"/>
      <c r="IER252" s="395"/>
      <c r="IES252" s="395"/>
      <c r="IET252" s="395"/>
      <c r="IEU252" s="395"/>
      <c r="IEV252" s="395"/>
      <c r="IEW252" s="395"/>
      <c r="IEX252" s="395"/>
      <c r="IEY252" s="374"/>
      <c r="IEZ252" s="373"/>
      <c r="IFA252" s="373"/>
      <c r="IFB252" s="373"/>
      <c r="IFC252" s="320"/>
      <c r="IFD252" s="374"/>
      <c r="IFE252" s="374"/>
      <c r="IFF252" s="374"/>
      <c r="IFG252" s="395"/>
      <c r="IFH252" s="395"/>
      <c r="IFI252" s="395"/>
      <c r="IFJ252" s="395"/>
      <c r="IFK252" s="395"/>
      <c r="IFL252" s="395"/>
      <c r="IFM252" s="395"/>
      <c r="IFN252" s="395"/>
      <c r="IFO252" s="374"/>
      <c r="IFP252" s="373"/>
      <c r="IFQ252" s="373"/>
      <c r="IFR252" s="373"/>
      <c r="IFS252" s="320"/>
      <c r="IFT252" s="374"/>
      <c r="IFU252" s="374"/>
      <c r="IFV252" s="374"/>
      <c r="IFW252" s="395"/>
      <c r="IFX252" s="395"/>
      <c r="IFY252" s="395"/>
      <c r="IFZ252" s="395"/>
      <c r="IGA252" s="395"/>
      <c r="IGB252" s="395"/>
      <c r="IGC252" s="395"/>
      <c r="IGD252" s="395"/>
      <c r="IGE252" s="374"/>
      <c r="IGF252" s="373"/>
      <c r="IGG252" s="373"/>
      <c r="IGH252" s="373"/>
      <c r="IGI252" s="320"/>
      <c r="IGJ252" s="374"/>
      <c r="IGK252" s="374"/>
      <c r="IGL252" s="374"/>
      <c r="IGM252" s="395"/>
      <c r="IGN252" s="395"/>
      <c r="IGO252" s="395"/>
      <c r="IGP252" s="395"/>
      <c r="IGQ252" s="395"/>
      <c r="IGR252" s="395"/>
      <c r="IGS252" s="395"/>
      <c r="IGT252" s="395"/>
      <c r="IGU252" s="374"/>
      <c r="IGV252" s="373"/>
      <c r="IGW252" s="373"/>
      <c r="IGX252" s="373"/>
      <c r="IGY252" s="320"/>
      <c r="IGZ252" s="374"/>
      <c r="IHA252" s="374"/>
      <c r="IHB252" s="374"/>
      <c r="IHC252" s="395"/>
      <c r="IHD252" s="395"/>
      <c r="IHE252" s="395"/>
      <c r="IHF252" s="395"/>
      <c r="IHG252" s="395"/>
      <c r="IHH252" s="395"/>
      <c r="IHI252" s="395"/>
      <c r="IHJ252" s="395"/>
      <c r="IHK252" s="374"/>
      <c r="IHL252" s="373"/>
      <c r="IHM252" s="373"/>
      <c r="IHN252" s="373"/>
      <c r="IHO252" s="320"/>
      <c r="IHP252" s="374"/>
      <c r="IHQ252" s="374"/>
      <c r="IHR252" s="374"/>
      <c r="IHS252" s="395"/>
      <c r="IHT252" s="395"/>
      <c r="IHU252" s="395"/>
      <c r="IHV252" s="395"/>
      <c r="IHW252" s="395"/>
      <c r="IHX252" s="395"/>
      <c r="IHY252" s="395"/>
      <c r="IHZ252" s="395"/>
      <c r="IIA252" s="374"/>
      <c r="IIB252" s="373"/>
      <c r="IIC252" s="373"/>
      <c r="IID252" s="373"/>
      <c r="IIE252" s="320"/>
      <c r="IIF252" s="374"/>
      <c r="IIG252" s="374"/>
      <c r="IIH252" s="374"/>
      <c r="III252" s="395"/>
      <c r="IIJ252" s="395"/>
      <c r="IIK252" s="395"/>
      <c r="IIL252" s="395"/>
      <c r="IIM252" s="395"/>
      <c r="IIN252" s="395"/>
      <c r="IIO252" s="395"/>
      <c r="IIP252" s="395"/>
      <c r="IIQ252" s="374"/>
      <c r="IIR252" s="373"/>
      <c r="IIS252" s="373"/>
      <c r="IIT252" s="373"/>
      <c r="IIU252" s="320"/>
      <c r="IIV252" s="374"/>
      <c r="IIW252" s="374"/>
      <c r="IIX252" s="374"/>
      <c r="IIY252" s="395"/>
      <c r="IIZ252" s="395"/>
      <c r="IJA252" s="395"/>
      <c r="IJB252" s="395"/>
      <c r="IJC252" s="395"/>
      <c r="IJD252" s="395"/>
      <c r="IJE252" s="395"/>
      <c r="IJF252" s="395"/>
      <c r="IJG252" s="374"/>
      <c r="IJH252" s="373"/>
      <c r="IJI252" s="373"/>
      <c r="IJJ252" s="373"/>
      <c r="IJK252" s="320"/>
      <c r="IJL252" s="374"/>
      <c r="IJM252" s="374"/>
      <c r="IJN252" s="374"/>
      <c r="IJO252" s="395"/>
      <c r="IJP252" s="395"/>
      <c r="IJQ252" s="395"/>
      <c r="IJR252" s="395"/>
      <c r="IJS252" s="395"/>
      <c r="IJT252" s="395"/>
      <c r="IJU252" s="395"/>
      <c r="IJV252" s="395"/>
      <c r="IJW252" s="374"/>
      <c r="IJX252" s="373"/>
      <c r="IJY252" s="373"/>
      <c r="IJZ252" s="373"/>
      <c r="IKA252" s="320"/>
      <c r="IKB252" s="374"/>
      <c r="IKC252" s="374"/>
      <c r="IKD252" s="374"/>
      <c r="IKE252" s="395"/>
      <c r="IKF252" s="395"/>
      <c r="IKG252" s="395"/>
      <c r="IKH252" s="395"/>
      <c r="IKI252" s="395"/>
      <c r="IKJ252" s="395"/>
      <c r="IKK252" s="395"/>
      <c r="IKL252" s="395"/>
      <c r="IKM252" s="374"/>
      <c r="IKN252" s="373"/>
      <c r="IKO252" s="373"/>
      <c r="IKP252" s="373"/>
      <c r="IKQ252" s="320"/>
      <c r="IKR252" s="374"/>
      <c r="IKS252" s="374"/>
      <c r="IKT252" s="374"/>
      <c r="IKU252" s="395"/>
      <c r="IKV252" s="395"/>
      <c r="IKW252" s="395"/>
      <c r="IKX252" s="395"/>
      <c r="IKY252" s="395"/>
      <c r="IKZ252" s="395"/>
      <c r="ILA252" s="395"/>
      <c r="ILB252" s="395"/>
      <c r="ILC252" s="374"/>
      <c r="ILD252" s="373"/>
      <c r="ILE252" s="373"/>
      <c r="ILF252" s="373"/>
      <c r="ILG252" s="320"/>
      <c r="ILH252" s="374"/>
      <c r="ILI252" s="374"/>
      <c r="ILJ252" s="374"/>
      <c r="ILK252" s="395"/>
      <c r="ILL252" s="395"/>
      <c r="ILM252" s="395"/>
      <c r="ILN252" s="395"/>
      <c r="ILO252" s="395"/>
      <c r="ILP252" s="395"/>
      <c r="ILQ252" s="395"/>
      <c r="ILR252" s="395"/>
      <c r="ILS252" s="374"/>
      <c r="ILT252" s="373"/>
      <c r="ILU252" s="373"/>
      <c r="ILV252" s="373"/>
      <c r="ILW252" s="320"/>
      <c r="ILX252" s="374"/>
      <c r="ILY252" s="374"/>
      <c r="ILZ252" s="374"/>
      <c r="IMA252" s="395"/>
      <c r="IMB252" s="395"/>
      <c r="IMC252" s="395"/>
      <c r="IMD252" s="395"/>
      <c r="IME252" s="395"/>
      <c r="IMF252" s="395"/>
      <c r="IMG252" s="395"/>
      <c r="IMH252" s="395"/>
      <c r="IMI252" s="374"/>
      <c r="IMJ252" s="373"/>
      <c r="IMK252" s="373"/>
      <c r="IML252" s="373"/>
      <c r="IMM252" s="320"/>
      <c r="IMN252" s="374"/>
      <c r="IMO252" s="374"/>
      <c r="IMP252" s="374"/>
      <c r="IMQ252" s="395"/>
      <c r="IMR252" s="395"/>
      <c r="IMS252" s="395"/>
      <c r="IMT252" s="395"/>
      <c r="IMU252" s="395"/>
      <c r="IMV252" s="395"/>
      <c r="IMW252" s="395"/>
      <c r="IMX252" s="395"/>
      <c r="IMY252" s="374"/>
      <c r="IMZ252" s="373"/>
      <c r="INA252" s="373"/>
      <c r="INB252" s="373"/>
      <c r="INC252" s="320"/>
      <c r="IND252" s="374"/>
      <c r="INE252" s="374"/>
      <c r="INF252" s="374"/>
      <c r="ING252" s="395"/>
      <c r="INH252" s="395"/>
      <c r="INI252" s="395"/>
      <c r="INJ252" s="395"/>
      <c r="INK252" s="395"/>
      <c r="INL252" s="395"/>
      <c r="INM252" s="395"/>
      <c r="INN252" s="395"/>
      <c r="INO252" s="374"/>
      <c r="INP252" s="373"/>
      <c r="INQ252" s="373"/>
      <c r="INR252" s="373"/>
      <c r="INS252" s="320"/>
      <c r="INT252" s="374"/>
      <c r="INU252" s="374"/>
      <c r="INV252" s="374"/>
      <c r="INW252" s="395"/>
      <c r="INX252" s="395"/>
      <c r="INY252" s="395"/>
      <c r="INZ252" s="395"/>
      <c r="IOA252" s="395"/>
      <c r="IOB252" s="395"/>
      <c r="IOC252" s="395"/>
      <c r="IOD252" s="395"/>
      <c r="IOE252" s="374"/>
      <c r="IOF252" s="373"/>
      <c r="IOG252" s="373"/>
      <c r="IOH252" s="373"/>
      <c r="IOI252" s="320"/>
      <c r="IOJ252" s="374"/>
      <c r="IOK252" s="374"/>
      <c r="IOL252" s="374"/>
      <c r="IOM252" s="395"/>
      <c r="ION252" s="395"/>
      <c r="IOO252" s="395"/>
      <c r="IOP252" s="395"/>
      <c r="IOQ252" s="395"/>
      <c r="IOR252" s="395"/>
      <c r="IOS252" s="395"/>
      <c r="IOT252" s="395"/>
      <c r="IOU252" s="374"/>
      <c r="IOV252" s="373"/>
      <c r="IOW252" s="373"/>
      <c r="IOX252" s="373"/>
      <c r="IOY252" s="320"/>
      <c r="IOZ252" s="374"/>
      <c r="IPA252" s="374"/>
      <c r="IPB252" s="374"/>
      <c r="IPC252" s="395"/>
      <c r="IPD252" s="395"/>
      <c r="IPE252" s="395"/>
      <c r="IPF252" s="395"/>
      <c r="IPG252" s="395"/>
      <c r="IPH252" s="395"/>
      <c r="IPI252" s="395"/>
      <c r="IPJ252" s="395"/>
      <c r="IPK252" s="374"/>
      <c r="IPL252" s="373"/>
      <c r="IPM252" s="373"/>
      <c r="IPN252" s="373"/>
      <c r="IPO252" s="320"/>
      <c r="IPP252" s="374"/>
      <c r="IPQ252" s="374"/>
      <c r="IPR252" s="374"/>
      <c r="IPS252" s="395"/>
      <c r="IPT252" s="395"/>
      <c r="IPU252" s="395"/>
      <c r="IPV252" s="395"/>
      <c r="IPW252" s="395"/>
      <c r="IPX252" s="395"/>
      <c r="IPY252" s="395"/>
      <c r="IPZ252" s="395"/>
      <c r="IQA252" s="374"/>
      <c r="IQB252" s="373"/>
      <c r="IQC252" s="373"/>
      <c r="IQD252" s="373"/>
      <c r="IQE252" s="320"/>
      <c r="IQF252" s="374"/>
      <c r="IQG252" s="374"/>
      <c r="IQH252" s="374"/>
      <c r="IQI252" s="395"/>
      <c r="IQJ252" s="395"/>
      <c r="IQK252" s="395"/>
      <c r="IQL252" s="395"/>
      <c r="IQM252" s="395"/>
      <c r="IQN252" s="395"/>
      <c r="IQO252" s="395"/>
      <c r="IQP252" s="395"/>
      <c r="IQQ252" s="374"/>
      <c r="IQR252" s="373"/>
      <c r="IQS252" s="373"/>
      <c r="IQT252" s="373"/>
      <c r="IQU252" s="320"/>
      <c r="IQV252" s="374"/>
      <c r="IQW252" s="374"/>
      <c r="IQX252" s="374"/>
      <c r="IQY252" s="395"/>
      <c r="IQZ252" s="395"/>
      <c r="IRA252" s="395"/>
      <c r="IRB252" s="395"/>
      <c r="IRC252" s="395"/>
      <c r="IRD252" s="395"/>
      <c r="IRE252" s="395"/>
      <c r="IRF252" s="395"/>
      <c r="IRG252" s="374"/>
      <c r="IRH252" s="373"/>
      <c r="IRI252" s="373"/>
      <c r="IRJ252" s="373"/>
      <c r="IRK252" s="320"/>
      <c r="IRL252" s="374"/>
      <c r="IRM252" s="374"/>
      <c r="IRN252" s="374"/>
      <c r="IRO252" s="395"/>
      <c r="IRP252" s="395"/>
      <c r="IRQ252" s="395"/>
      <c r="IRR252" s="395"/>
      <c r="IRS252" s="395"/>
      <c r="IRT252" s="395"/>
      <c r="IRU252" s="395"/>
      <c r="IRV252" s="395"/>
      <c r="IRW252" s="374"/>
      <c r="IRX252" s="373"/>
      <c r="IRY252" s="373"/>
      <c r="IRZ252" s="373"/>
      <c r="ISA252" s="320"/>
      <c r="ISB252" s="374"/>
      <c r="ISC252" s="374"/>
      <c r="ISD252" s="374"/>
      <c r="ISE252" s="395"/>
      <c r="ISF252" s="395"/>
      <c r="ISG252" s="395"/>
      <c r="ISH252" s="395"/>
      <c r="ISI252" s="395"/>
      <c r="ISJ252" s="395"/>
      <c r="ISK252" s="395"/>
      <c r="ISL252" s="395"/>
      <c r="ISM252" s="374"/>
      <c r="ISN252" s="373"/>
      <c r="ISO252" s="373"/>
      <c r="ISP252" s="373"/>
      <c r="ISQ252" s="320"/>
      <c r="ISR252" s="374"/>
      <c r="ISS252" s="374"/>
      <c r="IST252" s="374"/>
      <c r="ISU252" s="395"/>
      <c r="ISV252" s="395"/>
      <c r="ISW252" s="395"/>
      <c r="ISX252" s="395"/>
      <c r="ISY252" s="395"/>
      <c r="ISZ252" s="395"/>
      <c r="ITA252" s="395"/>
      <c r="ITB252" s="395"/>
      <c r="ITC252" s="374"/>
      <c r="ITD252" s="373"/>
      <c r="ITE252" s="373"/>
      <c r="ITF252" s="373"/>
      <c r="ITG252" s="320"/>
      <c r="ITH252" s="374"/>
      <c r="ITI252" s="374"/>
      <c r="ITJ252" s="374"/>
      <c r="ITK252" s="395"/>
      <c r="ITL252" s="395"/>
      <c r="ITM252" s="395"/>
      <c r="ITN252" s="395"/>
      <c r="ITO252" s="395"/>
      <c r="ITP252" s="395"/>
      <c r="ITQ252" s="395"/>
      <c r="ITR252" s="395"/>
      <c r="ITS252" s="374"/>
      <c r="ITT252" s="373"/>
      <c r="ITU252" s="373"/>
      <c r="ITV252" s="373"/>
      <c r="ITW252" s="320"/>
      <c r="ITX252" s="374"/>
      <c r="ITY252" s="374"/>
      <c r="ITZ252" s="374"/>
      <c r="IUA252" s="395"/>
      <c r="IUB252" s="395"/>
      <c r="IUC252" s="395"/>
      <c r="IUD252" s="395"/>
      <c r="IUE252" s="395"/>
      <c r="IUF252" s="395"/>
      <c r="IUG252" s="395"/>
      <c r="IUH252" s="395"/>
      <c r="IUI252" s="374"/>
      <c r="IUJ252" s="373"/>
      <c r="IUK252" s="373"/>
      <c r="IUL252" s="373"/>
      <c r="IUM252" s="320"/>
      <c r="IUN252" s="374"/>
      <c r="IUO252" s="374"/>
      <c r="IUP252" s="374"/>
      <c r="IUQ252" s="395"/>
      <c r="IUR252" s="395"/>
      <c r="IUS252" s="395"/>
      <c r="IUT252" s="395"/>
      <c r="IUU252" s="395"/>
      <c r="IUV252" s="395"/>
      <c r="IUW252" s="395"/>
      <c r="IUX252" s="395"/>
      <c r="IUY252" s="374"/>
      <c r="IUZ252" s="373"/>
      <c r="IVA252" s="373"/>
      <c r="IVB252" s="373"/>
      <c r="IVC252" s="320"/>
      <c r="IVD252" s="374"/>
      <c r="IVE252" s="374"/>
      <c r="IVF252" s="374"/>
      <c r="IVG252" s="395"/>
      <c r="IVH252" s="395"/>
      <c r="IVI252" s="395"/>
      <c r="IVJ252" s="395"/>
      <c r="IVK252" s="395"/>
      <c r="IVL252" s="395"/>
      <c r="IVM252" s="395"/>
      <c r="IVN252" s="395"/>
      <c r="IVO252" s="374"/>
      <c r="IVP252" s="373"/>
      <c r="IVQ252" s="373"/>
      <c r="IVR252" s="373"/>
      <c r="IVS252" s="320"/>
      <c r="IVT252" s="374"/>
      <c r="IVU252" s="374"/>
      <c r="IVV252" s="374"/>
      <c r="IVW252" s="395"/>
      <c r="IVX252" s="395"/>
      <c r="IVY252" s="395"/>
      <c r="IVZ252" s="395"/>
      <c r="IWA252" s="395"/>
      <c r="IWB252" s="395"/>
      <c r="IWC252" s="395"/>
      <c r="IWD252" s="395"/>
      <c r="IWE252" s="374"/>
      <c r="IWF252" s="373"/>
      <c r="IWG252" s="373"/>
      <c r="IWH252" s="373"/>
      <c r="IWI252" s="320"/>
      <c r="IWJ252" s="374"/>
      <c r="IWK252" s="374"/>
      <c r="IWL252" s="374"/>
      <c r="IWM252" s="395"/>
      <c r="IWN252" s="395"/>
      <c r="IWO252" s="395"/>
      <c r="IWP252" s="395"/>
      <c r="IWQ252" s="395"/>
      <c r="IWR252" s="395"/>
      <c r="IWS252" s="395"/>
      <c r="IWT252" s="395"/>
      <c r="IWU252" s="374"/>
      <c r="IWV252" s="373"/>
      <c r="IWW252" s="373"/>
      <c r="IWX252" s="373"/>
      <c r="IWY252" s="320"/>
      <c r="IWZ252" s="374"/>
      <c r="IXA252" s="374"/>
      <c r="IXB252" s="374"/>
      <c r="IXC252" s="395"/>
      <c r="IXD252" s="395"/>
      <c r="IXE252" s="395"/>
      <c r="IXF252" s="395"/>
      <c r="IXG252" s="395"/>
      <c r="IXH252" s="395"/>
      <c r="IXI252" s="395"/>
      <c r="IXJ252" s="395"/>
      <c r="IXK252" s="374"/>
      <c r="IXL252" s="373"/>
      <c r="IXM252" s="373"/>
      <c r="IXN252" s="373"/>
      <c r="IXO252" s="320"/>
      <c r="IXP252" s="374"/>
      <c r="IXQ252" s="374"/>
      <c r="IXR252" s="374"/>
      <c r="IXS252" s="395"/>
      <c r="IXT252" s="395"/>
      <c r="IXU252" s="395"/>
      <c r="IXV252" s="395"/>
      <c r="IXW252" s="395"/>
      <c r="IXX252" s="395"/>
      <c r="IXY252" s="395"/>
      <c r="IXZ252" s="395"/>
      <c r="IYA252" s="374"/>
      <c r="IYB252" s="373"/>
      <c r="IYC252" s="373"/>
      <c r="IYD252" s="373"/>
      <c r="IYE252" s="320"/>
      <c r="IYF252" s="374"/>
      <c r="IYG252" s="374"/>
      <c r="IYH252" s="374"/>
      <c r="IYI252" s="395"/>
      <c r="IYJ252" s="395"/>
      <c r="IYK252" s="395"/>
      <c r="IYL252" s="395"/>
      <c r="IYM252" s="395"/>
      <c r="IYN252" s="395"/>
      <c r="IYO252" s="395"/>
      <c r="IYP252" s="395"/>
      <c r="IYQ252" s="374"/>
      <c r="IYR252" s="373"/>
      <c r="IYS252" s="373"/>
      <c r="IYT252" s="373"/>
      <c r="IYU252" s="320"/>
      <c r="IYV252" s="374"/>
      <c r="IYW252" s="374"/>
      <c r="IYX252" s="374"/>
      <c r="IYY252" s="395"/>
      <c r="IYZ252" s="395"/>
      <c r="IZA252" s="395"/>
      <c r="IZB252" s="395"/>
      <c r="IZC252" s="395"/>
      <c r="IZD252" s="395"/>
      <c r="IZE252" s="395"/>
      <c r="IZF252" s="395"/>
      <c r="IZG252" s="374"/>
      <c r="IZH252" s="373"/>
      <c r="IZI252" s="373"/>
      <c r="IZJ252" s="373"/>
      <c r="IZK252" s="320"/>
      <c r="IZL252" s="374"/>
      <c r="IZM252" s="374"/>
      <c r="IZN252" s="374"/>
      <c r="IZO252" s="395"/>
      <c r="IZP252" s="395"/>
      <c r="IZQ252" s="395"/>
      <c r="IZR252" s="395"/>
      <c r="IZS252" s="395"/>
      <c r="IZT252" s="395"/>
      <c r="IZU252" s="395"/>
      <c r="IZV252" s="395"/>
      <c r="IZW252" s="374"/>
      <c r="IZX252" s="373"/>
      <c r="IZY252" s="373"/>
      <c r="IZZ252" s="373"/>
      <c r="JAA252" s="320"/>
      <c r="JAB252" s="374"/>
      <c r="JAC252" s="374"/>
      <c r="JAD252" s="374"/>
      <c r="JAE252" s="395"/>
      <c r="JAF252" s="395"/>
      <c r="JAG252" s="395"/>
      <c r="JAH252" s="395"/>
      <c r="JAI252" s="395"/>
      <c r="JAJ252" s="395"/>
      <c r="JAK252" s="395"/>
      <c r="JAL252" s="395"/>
      <c r="JAM252" s="374"/>
      <c r="JAN252" s="373"/>
      <c r="JAO252" s="373"/>
      <c r="JAP252" s="373"/>
      <c r="JAQ252" s="320"/>
      <c r="JAR252" s="374"/>
      <c r="JAS252" s="374"/>
      <c r="JAT252" s="374"/>
      <c r="JAU252" s="395"/>
      <c r="JAV252" s="395"/>
      <c r="JAW252" s="395"/>
      <c r="JAX252" s="395"/>
      <c r="JAY252" s="395"/>
      <c r="JAZ252" s="395"/>
      <c r="JBA252" s="395"/>
      <c r="JBB252" s="395"/>
      <c r="JBC252" s="374"/>
      <c r="JBD252" s="373"/>
      <c r="JBE252" s="373"/>
      <c r="JBF252" s="373"/>
      <c r="JBG252" s="320"/>
      <c r="JBH252" s="374"/>
      <c r="JBI252" s="374"/>
      <c r="JBJ252" s="374"/>
      <c r="JBK252" s="395"/>
      <c r="JBL252" s="395"/>
      <c r="JBM252" s="395"/>
      <c r="JBN252" s="395"/>
      <c r="JBO252" s="395"/>
      <c r="JBP252" s="395"/>
      <c r="JBQ252" s="395"/>
      <c r="JBR252" s="395"/>
      <c r="JBS252" s="374"/>
      <c r="JBT252" s="373"/>
      <c r="JBU252" s="373"/>
      <c r="JBV252" s="373"/>
      <c r="JBW252" s="320"/>
      <c r="JBX252" s="374"/>
      <c r="JBY252" s="374"/>
      <c r="JBZ252" s="374"/>
      <c r="JCA252" s="395"/>
      <c r="JCB252" s="395"/>
      <c r="JCC252" s="395"/>
      <c r="JCD252" s="395"/>
      <c r="JCE252" s="395"/>
      <c r="JCF252" s="395"/>
      <c r="JCG252" s="395"/>
      <c r="JCH252" s="395"/>
      <c r="JCI252" s="374"/>
      <c r="JCJ252" s="373"/>
      <c r="JCK252" s="373"/>
      <c r="JCL252" s="373"/>
      <c r="JCM252" s="320"/>
      <c r="JCN252" s="374"/>
      <c r="JCO252" s="374"/>
      <c r="JCP252" s="374"/>
      <c r="JCQ252" s="395"/>
      <c r="JCR252" s="395"/>
      <c r="JCS252" s="395"/>
      <c r="JCT252" s="395"/>
      <c r="JCU252" s="395"/>
      <c r="JCV252" s="395"/>
      <c r="JCW252" s="395"/>
      <c r="JCX252" s="395"/>
      <c r="JCY252" s="374"/>
      <c r="JCZ252" s="373"/>
      <c r="JDA252" s="373"/>
      <c r="JDB252" s="373"/>
      <c r="JDC252" s="320"/>
      <c r="JDD252" s="374"/>
      <c r="JDE252" s="374"/>
      <c r="JDF252" s="374"/>
      <c r="JDG252" s="395"/>
      <c r="JDH252" s="395"/>
      <c r="JDI252" s="395"/>
      <c r="JDJ252" s="395"/>
      <c r="JDK252" s="395"/>
      <c r="JDL252" s="395"/>
      <c r="JDM252" s="395"/>
      <c r="JDN252" s="395"/>
      <c r="JDO252" s="374"/>
      <c r="JDP252" s="373"/>
      <c r="JDQ252" s="373"/>
      <c r="JDR252" s="373"/>
      <c r="JDS252" s="320"/>
      <c r="JDT252" s="374"/>
      <c r="JDU252" s="374"/>
      <c r="JDV252" s="374"/>
      <c r="JDW252" s="395"/>
      <c r="JDX252" s="395"/>
      <c r="JDY252" s="395"/>
      <c r="JDZ252" s="395"/>
      <c r="JEA252" s="395"/>
      <c r="JEB252" s="395"/>
      <c r="JEC252" s="395"/>
      <c r="JED252" s="395"/>
      <c r="JEE252" s="374"/>
      <c r="JEF252" s="373"/>
      <c r="JEG252" s="373"/>
      <c r="JEH252" s="373"/>
      <c r="JEI252" s="320"/>
      <c r="JEJ252" s="374"/>
      <c r="JEK252" s="374"/>
      <c r="JEL252" s="374"/>
      <c r="JEM252" s="395"/>
      <c r="JEN252" s="395"/>
      <c r="JEO252" s="395"/>
      <c r="JEP252" s="395"/>
      <c r="JEQ252" s="395"/>
      <c r="JER252" s="395"/>
      <c r="JES252" s="395"/>
      <c r="JET252" s="395"/>
      <c r="JEU252" s="374"/>
      <c r="JEV252" s="373"/>
      <c r="JEW252" s="373"/>
      <c r="JEX252" s="373"/>
      <c r="JEY252" s="320"/>
      <c r="JEZ252" s="374"/>
      <c r="JFA252" s="374"/>
      <c r="JFB252" s="374"/>
      <c r="JFC252" s="395"/>
      <c r="JFD252" s="395"/>
      <c r="JFE252" s="395"/>
      <c r="JFF252" s="395"/>
      <c r="JFG252" s="395"/>
      <c r="JFH252" s="395"/>
      <c r="JFI252" s="395"/>
      <c r="JFJ252" s="395"/>
      <c r="JFK252" s="374"/>
      <c r="JFL252" s="373"/>
      <c r="JFM252" s="373"/>
      <c r="JFN252" s="373"/>
      <c r="JFO252" s="320"/>
      <c r="JFP252" s="374"/>
      <c r="JFQ252" s="374"/>
      <c r="JFR252" s="374"/>
      <c r="JFS252" s="395"/>
      <c r="JFT252" s="395"/>
      <c r="JFU252" s="395"/>
      <c r="JFV252" s="395"/>
      <c r="JFW252" s="395"/>
      <c r="JFX252" s="395"/>
      <c r="JFY252" s="395"/>
      <c r="JFZ252" s="395"/>
      <c r="JGA252" s="374"/>
      <c r="JGB252" s="373"/>
      <c r="JGC252" s="373"/>
      <c r="JGD252" s="373"/>
      <c r="JGE252" s="320"/>
      <c r="JGF252" s="374"/>
      <c r="JGG252" s="374"/>
      <c r="JGH252" s="374"/>
      <c r="JGI252" s="395"/>
      <c r="JGJ252" s="395"/>
      <c r="JGK252" s="395"/>
      <c r="JGL252" s="395"/>
      <c r="JGM252" s="395"/>
      <c r="JGN252" s="395"/>
      <c r="JGO252" s="395"/>
      <c r="JGP252" s="395"/>
      <c r="JGQ252" s="374"/>
      <c r="JGR252" s="373"/>
      <c r="JGS252" s="373"/>
      <c r="JGT252" s="373"/>
      <c r="JGU252" s="320"/>
      <c r="JGV252" s="374"/>
      <c r="JGW252" s="374"/>
      <c r="JGX252" s="374"/>
      <c r="JGY252" s="395"/>
      <c r="JGZ252" s="395"/>
      <c r="JHA252" s="395"/>
      <c r="JHB252" s="395"/>
      <c r="JHC252" s="395"/>
      <c r="JHD252" s="395"/>
      <c r="JHE252" s="395"/>
      <c r="JHF252" s="395"/>
      <c r="JHG252" s="374"/>
      <c r="JHH252" s="373"/>
      <c r="JHI252" s="373"/>
      <c r="JHJ252" s="373"/>
      <c r="JHK252" s="320"/>
      <c r="JHL252" s="374"/>
      <c r="JHM252" s="374"/>
      <c r="JHN252" s="374"/>
      <c r="JHO252" s="395"/>
      <c r="JHP252" s="395"/>
      <c r="JHQ252" s="395"/>
      <c r="JHR252" s="395"/>
      <c r="JHS252" s="395"/>
      <c r="JHT252" s="395"/>
      <c r="JHU252" s="395"/>
      <c r="JHV252" s="395"/>
      <c r="JHW252" s="374"/>
      <c r="JHX252" s="373"/>
      <c r="JHY252" s="373"/>
      <c r="JHZ252" s="373"/>
      <c r="JIA252" s="320"/>
      <c r="JIB252" s="374"/>
      <c r="JIC252" s="374"/>
      <c r="JID252" s="374"/>
      <c r="JIE252" s="395"/>
      <c r="JIF252" s="395"/>
      <c r="JIG252" s="395"/>
      <c r="JIH252" s="395"/>
      <c r="JII252" s="395"/>
      <c r="JIJ252" s="395"/>
      <c r="JIK252" s="395"/>
      <c r="JIL252" s="395"/>
      <c r="JIM252" s="374"/>
      <c r="JIN252" s="373"/>
      <c r="JIO252" s="373"/>
      <c r="JIP252" s="373"/>
      <c r="JIQ252" s="320"/>
      <c r="JIR252" s="374"/>
      <c r="JIS252" s="374"/>
      <c r="JIT252" s="374"/>
      <c r="JIU252" s="395"/>
      <c r="JIV252" s="395"/>
      <c r="JIW252" s="395"/>
      <c r="JIX252" s="395"/>
      <c r="JIY252" s="395"/>
      <c r="JIZ252" s="395"/>
      <c r="JJA252" s="395"/>
      <c r="JJB252" s="395"/>
      <c r="JJC252" s="374"/>
      <c r="JJD252" s="373"/>
      <c r="JJE252" s="373"/>
      <c r="JJF252" s="373"/>
      <c r="JJG252" s="320"/>
      <c r="JJH252" s="374"/>
      <c r="JJI252" s="374"/>
      <c r="JJJ252" s="374"/>
      <c r="JJK252" s="395"/>
      <c r="JJL252" s="395"/>
      <c r="JJM252" s="395"/>
      <c r="JJN252" s="395"/>
      <c r="JJO252" s="395"/>
      <c r="JJP252" s="395"/>
      <c r="JJQ252" s="395"/>
      <c r="JJR252" s="395"/>
      <c r="JJS252" s="374"/>
      <c r="JJT252" s="373"/>
      <c r="JJU252" s="373"/>
      <c r="JJV252" s="373"/>
      <c r="JJW252" s="320"/>
      <c r="JJX252" s="374"/>
      <c r="JJY252" s="374"/>
      <c r="JJZ252" s="374"/>
      <c r="JKA252" s="395"/>
      <c r="JKB252" s="395"/>
      <c r="JKC252" s="395"/>
      <c r="JKD252" s="395"/>
      <c r="JKE252" s="395"/>
      <c r="JKF252" s="395"/>
      <c r="JKG252" s="395"/>
      <c r="JKH252" s="395"/>
      <c r="JKI252" s="374"/>
      <c r="JKJ252" s="373"/>
      <c r="JKK252" s="373"/>
      <c r="JKL252" s="373"/>
      <c r="JKM252" s="320"/>
      <c r="JKN252" s="374"/>
      <c r="JKO252" s="374"/>
      <c r="JKP252" s="374"/>
      <c r="JKQ252" s="395"/>
      <c r="JKR252" s="395"/>
      <c r="JKS252" s="395"/>
      <c r="JKT252" s="395"/>
      <c r="JKU252" s="395"/>
      <c r="JKV252" s="395"/>
      <c r="JKW252" s="395"/>
      <c r="JKX252" s="395"/>
      <c r="JKY252" s="374"/>
      <c r="JKZ252" s="373"/>
      <c r="JLA252" s="373"/>
      <c r="JLB252" s="373"/>
      <c r="JLC252" s="320"/>
      <c r="JLD252" s="374"/>
      <c r="JLE252" s="374"/>
      <c r="JLF252" s="374"/>
      <c r="JLG252" s="395"/>
      <c r="JLH252" s="395"/>
      <c r="JLI252" s="395"/>
      <c r="JLJ252" s="395"/>
      <c r="JLK252" s="395"/>
      <c r="JLL252" s="395"/>
      <c r="JLM252" s="395"/>
      <c r="JLN252" s="395"/>
      <c r="JLO252" s="374"/>
      <c r="JLP252" s="373"/>
      <c r="JLQ252" s="373"/>
      <c r="JLR252" s="373"/>
      <c r="JLS252" s="320"/>
      <c r="JLT252" s="374"/>
      <c r="JLU252" s="374"/>
      <c r="JLV252" s="374"/>
      <c r="JLW252" s="395"/>
      <c r="JLX252" s="395"/>
      <c r="JLY252" s="395"/>
      <c r="JLZ252" s="395"/>
      <c r="JMA252" s="395"/>
      <c r="JMB252" s="395"/>
      <c r="JMC252" s="395"/>
      <c r="JMD252" s="395"/>
      <c r="JME252" s="374"/>
      <c r="JMF252" s="373"/>
      <c r="JMG252" s="373"/>
      <c r="JMH252" s="373"/>
      <c r="JMI252" s="320"/>
      <c r="JMJ252" s="374"/>
      <c r="JMK252" s="374"/>
      <c r="JML252" s="374"/>
      <c r="JMM252" s="395"/>
      <c r="JMN252" s="395"/>
      <c r="JMO252" s="395"/>
      <c r="JMP252" s="395"/>
      <c r="JMQ252" s="395"/>
      <c r="JMR252" s="395"/>
      <c r="JMS252" s="395"/>
      <c r="JMT252" s="395"/>
      <c r="JMU252" s="374"/>
      <c r="JMV252" s="373"/>
      <c r="JMW252" s="373"/>
      <c r="JMX252" s="373"/>
      <c r="JMY252" s="320"/>
      <c r="JMZ252" s="374"/>
      <c r="JNA252" s="374"/>
      <c r="JNB252" s="374"/>
      <c r="JNC252" s="395"/>
      <c r="JND252" s="395"/>
      <c r="JNE252" s="395"/>
      <c r="JNF252" s="395"/>
      <c r="JNG252" s="395"/>
      <c r="JNH252" s="395"/>
      <c r="JNI252" s="395"/>
      <c r="JNJ252" s="395"/>
      <c r="JNK252" s="374"/>
      <c r="JNL252" s="373"/>
      <c r="JNM252" s="373"/>
      <c r="JNN252" s="373"/>
      <c r="JNO252" s="320"/>
      <c r="JNP252" s="374"/>
      <c r="JNQ252" s="374"/>
      <c r="JNR252" s="374"/>
      <c r="JNS252" s="395"/>
      <c r="JNT252" s="395"/>
      <c r="JNU252" s="395"/>
      <c r="JNV252" s="395"/>
      <c r="JNW252" s="395"/>
      <c r="JNX252" s="395"/>
      <c r="JNY252" s="395"/>
      <c r="JNZ252" s="395"/>
      <c r="JOA252" s="374"/>
      <c r="JOB252" s="373"/>
      <c r="JOC252" s="373"/>
      <c r="JOD252" s="373"/>
      <c r="JOE252" s="320"/>
      <c r="JOF252" s="374"/>
      <c r="JOG252" s="374"/>
      <c r="JOH252" s="374"/>
      <c r="JOI252" s="395"/>
      <c r="JOJ252" s="395"/>
      <c r="JOK252" s="395"/>
      <c r="JOL252" s="395"/>
      <c r="JOM252" s="395"/>
      <c r="JON252" s="395"/>
      <c r="JOO252" s="395"/>
      <c r="JOP252" s="395"/>
      <c r="JOQ252" s="374"/>
      <c r="JOR252" s="373"/>
      <c r="JOS252" s="373"/>
      <c r="JOT252" s="373"/>
      <c r="JOU252" s="320"/>
      <c r="JOV252" s="374"/>
      <c r="JOW252" s="374"/>
      <c r="JOX252" s="374"/>
      <c r="JOY252" s="395"/>
      <c r="JOZ252" s="395"/>
      <c r="JPA252" s="395"/>
      <c r="JPB252" s="395"/>
      <c r="JPC252" s="395"/>
      <c r="JPD252" s="395"/>
      <c r="JPE252" s="395"/>
      <c r="JPF252" s="395"/>
      <c r="JPG252" s="374"/>
      <c r="JPH252" s="373"/>
      <c r="JPI252" s="373"/>
      <c r="JPJ252" s="373"/>
      <c r="JPK252" s="320"/>
      <c r="JPL252" s="374"/>
      <c r="JPM252" s="374"/>
      <c r="JPN252" s="374"/>
      <c r="JPO252" s="395"/>
      <c r="JPP252" s="395"/>
      <c r="JPQ252" s="395"/>
      <c r="JPR252" s="395"/>
      <c r="JPS252" s="395"/>
      <c r="JPT252" s="395"/>
      <c r="JPU252" s="395"/>
      <c r="JPV252" s="395"/>
      <c r="JPW252" s="374"/>
      <c r="JPX252" s="373"/>
      <c r="JPY252" s="373"/>
      <c r="JPZ252" s="373"/>
      <c r="JQA252" s="320"/>
      <c r="JQB252" s="374"/>
      <c r="JQC252" s="374"/>
      <c r="JQD252" s="374"/>
      <c r="JQE252" s="395"/>
      <c r="JQF252" s="395"/>
      <c r="JQG252" s="395"/>
      <c r="JQH252" s="395"/>
      <c r="JQI252" s="395"/>
      <c r="JQJ252" s="395"/>
      <c r="JQK252" s="395"/>
      <c r="JQL252" s="395"/>
      <c r="JQM252" s="374"/>
      <c r="JQN252" s="373"/>
      <c r="JQO252" s="373"/>
      <c r="JQP252" s="373"/>
      <c r="JQQ252" s="320"/>
      <c r="JQR252" s="374"/>
      <c r="JQS252" s="374"/>
      <c r="JQT252" s="374"/>
      <c r="JQU252" s="395"/>
      <c r="JQV252" s="395"/>
      <c r="JQW252" s="395"/>
      <c r="JQX252" s="395"/>
      <c r="JQY252" s="395"/>
      <c r="JQZ252" s="395"/>
      <c r="JRA252" s="395"/>
      <c r="JRB252" s="395"/>
      <c r="JRC252" s="374"/>
      <c r="JRD252" s="373"/>
      <c r="JRE252" s="373"/>
      <c r="JRF252" s="373"/>
      <c r="JRG252" s="320"/>
      <c r="JRH252" s="374"/>
      <c r="JRI252" s="374"/>
      <c r="JRJ252" s="374"/>
      <c r="JRK252" s="395"/>
      <c r="JRL252" s="395"/>
      <c r="JRM252" s="395"/>
      <c r="JRN252" s="395"/>
      <c r="JRO252" s="395"/>
      <c r="JRP252" s="395"/>
      <c r="JRQ252" s="395"/>
      <c r="JRR252" s="395"/>
      <c r="JRS252" s="374"/>
      <c r="JRT252" s="373"/>
      <c r="JRU252" s="373"/>
      <c r="JRV252" s="373"/>
      <c r="JRW252" s="320"/>
      <c r="JRX252" s="374"/>
      <c r="JRY252" s="374"/>
      <c r="JRZ252" s="374"/>
      <c r="JSA252" s="395"/>
      <c r="JSB252" s="395"/>
      <c r="JSC252" s="395"/>
      <c r="JSD252" s="395"/>
      <c r="JSE252" s="395"/>
      <c r="JSF252" s="395"/>
      <c r="JSG252" s="395"/>
      <c r="JSH252" s="395"/>
      <c r="JSI252" s="374"/>
      <c r="JSJ252" s="373"/>
      <c r="JSK252" s="373"/>
      <c r="JSL252" s="373"/>
      <c r="JSM252" s="320"/>
      <c r="JSN252" s="374"/>
      <c r="JSO252" s="374"/>
      <c r="JSP252" s="374"/>
      <c r="JSQ252" s="395"/>
      <c r="JSR252" s="395"/>
      <c r="JSS252" s="395"/>
      <c r="JST252" s="395"/>
      <c r="JSU252" s="395"/>
      <c r="JSV252" s="395"/>
      <c r="JSW252" s="395"/>
      <c r="JSX252" s="395"/>
      <c r="JSY252" s="374"/>
      <c r="JSZ252" s="373"/>
      <c r="JTA252" s="373"/>
      <c r="JTB252" s="373"/>
      <c r="JTC252" s="320"/>
      <c r="JTD252" s="374"/>
      <c r="JTE252" s="374"/>
      <c r="JTF252" s="374"/>
      <c r="JTG252" s="395"/>
      <c r="JTH252" s="395"/>
      <c r="JTI252" s="395"/>
      <c r="JTJ252" s="395"/>
      <c r="JTK252" s="395"/>
      <c r="JTL252" s="395"/>
      <c r="JTM252" s="395"/>
      <c r="JTN252" s="395"/>
      <c r="JTO252" s="374"/>
      <c r="JTP252" s="373"/>
      <c r="JTQ252" s="373"/>
      <c r="JTR252" s="373"/>
      <c r="JTS252" s="320"/>
      <c r="JTT252" s="374"/>
      <c r="JTU252" s="374"/>
      <c r="JTV252" s="374"/>
      <c r="JTW252" s="395"/>
      <c r="JTX252" s="395"/>
      <c r="JTY252" s="395"/>
      <c r="JTZ252" s="395"/>
      <c r="JUA252" s="395"/>
      <c r="JUB252" s="395"/>
      <c r="JUC252" s="395"/>
      <c r="JUD252" s="395"/>
      <c r="JUE252" s="374"/>
      <c r="JUF252" s="373"/>
      <c r="JUG252" s="373"/>
      <c r="JUH252" s="373"/>
      <c r="JUI252" s="320"/>
      <c r="JUJ252" s="374"/>
      <c r="JUK252" s="374"/>
      <c r="JUL252" s="374"/>
      <c r="JUM252" s="395"/>
      <c r="JUN252" s="395"/>
      <c r="JUO252" s="395"/>
      <c r="JUP252" s="395"/>
      <c r="JUQ252" s="395"/>
      <c r="JUR252" s="395"/>
      <c r="JUS252" s="395"/>
      <c r="JUT252" s="395"/>
      <c r="JUU252" s="374"/>
      <c r="JUV252" s="373"/>
      <c r="JUW252" s="373"/>
      <c r="JUX252" s="373"/>
      <c r="JUY252" s="320"/>
      <c r="JUZ252" s="374"/>
      <c r="JVA252" s="374"/>
      <c r="JVB252" s="374"/>
      <c r="JVC252" s="395"/>
      <c r="JVD252" s="395"/>
      <c r="JVE252" s="395"/>
      <c r="JVF252" s="395"/>
      <c r="JVG252" s="395"/>
      <c r="JVH252" s="395"/>
      <c r="JVI252" s="395"/>
      <c r="JVJ252" s="395"/>
      <c r="JVK252" s="374"/>
      <c r="JVL252" s="373"/>
      <c r="JVM252" s="373"/>
      <c r="JVN252" s="373"/>
      <c r="JVO252" s="320"/>
      <c r="JVP252" s="374"/>
      <c r="JVQ252" s="374"/>
      <c r="JVR252" s="374"/>
      <c r="JVS252" s="395"/>
      <c r="JVT252" s="395"/>
      <c r="JVU252" s="395"/>
      <c r="JVV252" s="395"/>
      <c r="JVW252" s="395"/>
      <c r="JVX252" s="395"/>
      <c r="JVY252" s="395"/>
      <c r="JVZ252" s="395"/>
      <c r="JWA252" s="374"/>
      <c r="JWB252" s="373"/>
      <c r="JWC252" s="373"/>
      <c r="JWD252" s="373"/>
      <c r="JWE252" s="320"/>
      <c r="JWF252" s="374"/>
      <c r="JWG252" s="374"/>
      <c r="JWH252" s="374"/>
      <c r="JWI252" s="395"/>
      <c r="JWJ252" s="395"/>
      <c r="JWK252" s="395"/>
      <c r="JWL252" s="395"/>
      <c r="JWM252" s="395"/>
      <c r="JWN252" s="395"/>
      <c r="JWO252" s="395"/>
      <c r="JWP252" s="395"/>
      <c r="JWQ252" s="374"/>
      <c r="JWR252" s="373"/>
      <c r="JWS252" s="373"/>
      <c r="JWT252" s="373"/>
      <c r="JWU252" s="320"/>
      <c r="JWV252" s="374"/>
      <c r="JWW252" s="374"/>
      <c r="JWX252" s="374"/>
      <c r="JWY252" s="395"/>
      <c r="JWZ252" s="395"/>
      <c r="JXA252" s="395"/>
      <c r="JXB252" s="395"/>
      <c r="JXC252" s="395"/>
      <c r="JXD252" s="395"/>
      <c r="JXE252" s="395"/>
      <c r="JXF252" s="395"/>
      <c r="JXG252" s="374"/>
      <c r="JXH252" s="373"/>
      <c r="JXI252" s="373"/>
      <c r="JXJ252" s="373"/>
      <c r="JXK252" s="320"/>
      <c r="JXL252" s="374"/>
      <c r="JXM252" s="374"/>
      <c r="JXN252" s="374"/>
      <c r="JXO252" s="395"/>
      <c r="JXP252" s="395"/>
      <c r="JXQ252" s="395"/>
      <c r="JXR252" s="395"/>
      <c r="JXS252" s="395"/>
      <c r="JXT252" s="395"/>
      <c r="JXU252" s="395"/>
      <c r="JXV252" s="395"/>
      <c r="JXW252" s="374"/>
      <c r="JXX252" s="373"/>
      <c r="JXY252" s="373"/>
      <c r="JXZ252" s="373"/>
      <c r="JYA252" s="320"/>
      <c r="JYB252" s="374"/>
      <c r="JYC252" s="374"/>
      <c r="JYD252" s="374"/>
      <c r="JYE252" s="395"/>
      <c r="JYF252" s="395"/>
      <c r="JYG252" s="395"/>
      <c r="JYH252" s="395"/>
      <c r="JYI252" s="395"/>
      <c r="JYJ252" s="395"/>
      <c r="JYK252" s="395"/>
      <c r="JYL252" s="395"/>
      <c r="JYM252" s="374"/>
      <c r="JYN252" s="373"/>
      <c r="JYO252" s="373"/>
      <c r="JYP252" s="373"/>
      <c r="JYQ252" s="320"/>
      <c r="JYR252" s="374"/>
      <c r="JYS252" s="374"/>
      <c r="JYT252" s="374"/>
      <c r="JYU252" s="395"/>
      <c r="JYV252" s="395"/>
      <c r="JYW252" s="395"/>
      <c r="JYX252" s="395"/>
      <c r="JYY252" s="395"/>
      <c r="JYZ252" s="395"/>
      <c r="JZA252" s="395"/>
      <c r="JZB252" s="395"/>
      <c r="JZC252" s="374"/>
      <c r="JZD252" s="373"/>
      <c r="JZE252" s="373"/>
      <c r="JZF252" s="373"/>
      <c r="JZG252" s="320"/>
      <c r="JZH252" s="374"/>
      <c r="JZI252" s="374"/>
      <c r="JZJ252" s="374"/>
      <c r="JZK252" s="395"/>
      <c r="JZL252" s="395"/>
      <c r="JZM252" s="395"/>
      <c r="JZN252" s="395"/>
      <c r="JZO252" s="395"/>
      <c r="JZP252" s="395"/>
      <c r="JZQ252" s="395"/>
      <c r="JZR252" s="395"/>
      <c r="JZS252" s="374"/>
      <c r="JZT252" s="373"/>
      <c r="JZU252" s="373"/>
      <c r="JZV252" s="373"/>
      <c r="JZW252" s="320"/>
      <c r="JZX252" s="374"/>
      <c r="JZY252" s="374"/>
      <c r="JZZ252" s="374"/>
      <c r="KAA252" s="395"/>
      <c r="KAB252" s="395"/>
      <c r="KAC252" s="395"/>
      <c r="KAD252" s="395"/>
      <c r="KAE252" s="395"/>
      <c r="KAF252" s="395"/>
      <c r="KAG252" s="395"/>
      <c r="KAH252" s="395"/>
      <c r="KAI252" s="374"/>
      <c r="KAJ252" s="373"/>
      <c r="KAK252" s="373"/>
      <c r="KAL252" s="373"/>
      <c r="KAM252" s="320"/>
      <c r="KAN252" s="374"/>
      <c r="KAO252" s="374"/>
      <c r="KAP252" s="374"/>
      <c r="KAQ252" s="395"/>
      <c r="KAR252" s="395"/>
      <c r="KAS252" s="395"/>
      <c r="KAT252" s="395"/>
      <c r="KAU252" s="395"/>
      <c r="KAV252" s="395"/>
      <c r="KAW252" s="395"/>
      <c r="KAX252" s="395"/>
      <c r="KAY252" s="374"/>
      <c r="KAZ252" s="373"/>
      <c r="KBA252" s="373"/>
      <c r="KBB252" s="373"/>
      <c r="KBC252" s="320"/>
      <c r="KBD252" s="374"/>
      <c r="KBE252" s="374"/>
      <c r="KBF252" s="374"/>
      <c r="KBG252" s="395"/>
      <c r="KBH252" s="395"/>
      <c r="KBI252" s="395"/>
      <c r="KBJ252" s="395"/>
      <c r="KBK252" s="395"/>
      <c r="KBL252" s="395"/>
      <c r="KBM252" s="395"/>
      <c r="KBN252" s="395"/>
      <c r="KBO252" s="374"/>
      <c r="KBP252" s="373"/>
      <c r="KBQ252" s="373"/>
      <c r="KBR252" s="373"/>
      <c r="KBS252" s="320"/>
      <c r="KBT252" s="374"/>
      <c r="KBU252" s="374"/>
      <c r="KBV252" s="374"/>
      <c r="KBW252" s="395"/>
      <c r="KBX252" s="395"/>
      <c r="KBY252" s="395"/>
      <c r="KBZ252" s="395"/>
      <c r="KCA252" s="395"/>
      <c r="KCB252" s="395"/>
      <c r="KCC252" s="395"/>
      <c r="KCD252" s="395"/>
      <c r="KCE252" s="374"/>
      <c r="KCF252" s="373"/>
      <c r="KCG252" s="373"/>
      <c r="KCH252" s="373"/>
      <c r="KCI252" s="320"/>
      <c r="KCJ252" s="374"/>
      <c r="KCK252" s="374"/>
      <c r="KCL252" s="374"/>
      <c r="KCM252" s="395"/>
      <c r="KCN252" s="395"/>
      <c r="KCO252" s="395"/>
      <c r="KCP252" s="395"/>
      <c r="KCQ252" s="395"/>
      <c r="KCR252" s="395"/>
      <c r="KCS252" s="395"/>
      <c r="KCT252" s="395"/>
      <c r="KCU252" s="374"/>
      <c r="KCV252" s="373"/>
      <c r="KCW252" s="373"/>
      <c r="KCX252" s="373"/>
      <c r="KCY252" s="320"/>
      <c r="KCZ252" s="374"/>
      <c r="KDA252" s="374"/>
      <c r="KDB252" s="374"/>
      <c r="KDC252" s="395"/>
      <c r="KDD252" s="395"/>
      <c r="KDE252" s="395"/>
      <c r="KDF252" s="395"/>
      <c r="KDG252" s="395"/>
      <c r="KDH252" s="395"/>
      <c r="KDI252" s="395"/>
      <c r="KDJ252" s="395"/>
      <c r="KDK252" s="374"/>
      <c r="KDL252" s="373"/>
      <c r="KDM252" s="373"/>
      <c r="KDN252" s="373"/>
      <c r="KDO252" s="320"/>
      <c r="KDP252" s="374"/>
      <c r="KDQ252" s="374"/>
      <c r="KDR252" s="374"/>
      <c r="KDS252" s="395"/>
      <c r="KDT252" s="395"/>
      <c r="KDU252" s="395"/>
      <c r="KDV252" s="395"/>
      <c r="KDW252" s="395"/>
      <c r="KDX252" s="395"/>
      <c r="KDY252" s="395"/>
      <c r="KDZ252" s="395"/>
      <c r="KEA252" s="374"/>
      <c r="KEB252" s="373"/>
      <c r="KEC252" s="373"/>
      <c r="KED252" s="373"/>
      <c r="KEE252" s="320"/>
      <c r="KEF252" s="374"/>
      <c r="KEG252" s="374"/>
      <c r="KEH252" s="374"/>
      <c r="KEI252" s="395"/>
      <c r="KEJ252" s="395"/>
      <c r="KEK252" s="395"/>
      <c r="KEL252" s="395"/>
      <c r="KEM252" s="395"/>
      <c r="KEN252" s="395"/>
      <c r="KEO252" s="395"/>
      <c r="KEP252" s="395"/>
      <c r="KEQ252" s="374"/>
      <c r="KER252" s="373"/>
      <c r="KES252" s="373"/>
      <c r="KET252" s="373"/>
      <c r="KEU252" s="320"/>
      <c r="KEV252" s="374"/>
      <c r="KEW252" s="374"/>
      <c r="KEX252" s="374"/>
      <c r="KEY252" s="395"/>
      <c r="KEZ252" s="395"/>
      <c r="KFA252" s="395"/>
      <c r="KFB252" s="395"/>
      <c r="KFC252" s="395"/>
      <c r="KFD252" s="395"/>
      <c r="KFE252" s="395"/>
      <c r="KFF252" s="395"/>
      <c r="KFG252" s="374"/>
      <c r="KFH252" s="373"/>
      <c r="KFI252" s="373"/>
      <c r="KFJ252" s="373"/>
      <c r="KFK252" s="320"/>
      <c r="KFL252" s="374"/>
      <c r="KFM252" s="374"/>
      <c r="KFN252" s="374"/>
      <c r="KFO252" s="395"/>
      <c r="KFP252" s="395"/>
      <c r="KFQ252" s="395"/>
      <c r="KFR252" s="395"/>
      <c r="KFS252" s="395"/>
      <c r="KFT252" s="395"/>
      <c r="KFU252" s="395"/>
      <c r="KFV252" s="395"/>
      <c r="KFW252" s="374"/>
      <c r="KFX252" s="373"/>
      <c r="KFY252" s="373"/>
      <c r="KFZ252" s="373"/>
      <c r="KGA252" s="320"/>
      <c r="KGB252" s="374"/>
      <c r="KGC252" s="374"/>
      <c r="KGD252" s="374"/>
      <c r="KGE252" s="395"/>
      <c r="KGF252" s="395"/>
      <c r="KGG252" s="395"/>
      <c r="KGH252" s="395"/>
      <c r="KGI252" s="395"/>
      <c r="KGJ252" s="395"/>
      <c r="KGK252" s="395"/>
      <c r="KGL252" s="395"/>
      <c r="KGM252" s="374"/>
      <c r="KGN252" s="373"/>
      <c r="KGO252" s="373"/>
      <c r="KGP252" s="373"/>
      <c r="KGQ252" s="320"/>
      <c r="KGR252" s="374"/>
      <c r="KGS252" s="374"/>
      <c r="KGT252" s="374"/>
      <c r="KGU252" s="395"/>
      <c r="KGV252" s="395"/>
      <c r="KGW252" s="395"/>
      <c r="KGX252" s="395"/>
      <c r="KGY252" s="395"/>
      <c r="KGZ252" s="395"/>
      <c r="KHA252" s="395"/>
      <c r="KHB252" s="395"/>
      <c r="KHC252" s="374"/>
      <c r="KHD252" s="373"/>
      <c r="KHE252" s="373"/>
      <c r="KHF252" s="373"/>
      <c r="KHG252" s="320"/>
      <c r="KHH252" s="374"/>
      <c r="KHI252" s="374"/>
      <c r="KHJ252" s="374"/>
      <c r="KHK252" s="395"/>
      <c r="KHL252" s="395"/>
      <c r="KHM252" s="395"/>
      <c r="KHN252" s="395"/>
      <c r="KHO252" s="395"/>
      <c r="KHP252" s="395"/>
      <c r="KHQ252" s="395"/>
      <c r="KHR252" s="395"/>
      <c r="KHS252" s="374"/>
      <c r="KHT252" s="373"/>
      <c r="KHU252" s="373"/>
      <c r="KHV252" s="373"/>
      <c r="KHW252" s="320"/>
      <c r="KHX252" s="374"/>
      <c r="KHY252" s="374"/>
      <c r="KHZ252" s="374"/>
      <c r="KIA252" s="395"/>
      <c r="KIB252" s="395"/>
      <c r="KIC252" s="395"/>
      <c r="KID252" s="395"/>
      <c r="KIE252" s="395"/>
      <c r="KIF252" s="395"/>
      <c r="KIG252" s="395"/>
      <c r="KIH252" s="395"/>
      <c r="KII252" s="374"/>
      <c r="KIJ252" s="373"/>
      <c r="KIK252" s="373"/>
      <c r="KIL252" s="373"/>
      <c r="KIM252" s="320"/>
      <c r="KIN252" s="374"/>
      <c r="KIO252" s="374"/>
      <c r="KIP252" s="374"/>
      <c r="KIQ252" s="395"/>
      <c r="KIR252" s="395"/>
      <c r="KIS252" s="395"/>
      <c r="KIT252" s="395"/>
      <c r="KIU252" s="395"/>
      <c r="KIV252" s="395"/>
      <c r="KIW252" s="395"/>
      <c r="KIX252" s="395"/>
      <c r="KIY252" s="374"/>
      <c r="KIZ252" s="373"/>
      <c r="KJA252" s="373"/>
      <c r="KJB252" s="373"/>
      <c r="KJC252" s="320"/>
      <c r="KJD252" s="374"/>
      <c r="KJE252" s="374"/>
      <c r="KJF252" s="374"/>
      <c r="KJG252" s="395"/>
      <c r="KJH252" s="395"/>
      <c r="KJI252" s="395"/>
      <c r="KJJ252" s="395"/>
      <c r="KJK252" s="395"/>
      <c r="KJL252" s="395"/>
      <c r="KJM252" s="395"/>
      <c r="KJN252" s="395"/>
      <c r="KJO252" s="374"/>
      <c r="KJP252" s="373"/>
      <c r="KJQ252" s="373"/>
      <c r="KJR252" s="373"/>
      <c r="KJS252" s="320"/>
      <c r="KJT252" s="374"/>
      <c r="KJU252" s="374"/>
      <c r="KJV252" s="374"/>
      <c r="KJW252" s="395"/>
      <c r="KJX252" s="395"/>
      <c r="KJY252" s="395"/>
      <c r="KJZ252" s="395"/>
      <c r="KKA252" s="395"/>
      <c r="KKB252" s="395"/>
      <c r="KKC252" s="395"/>
      <c r="KKD252" s="395"/>
      <c r="KKE252" s="374"/>
      <c r="KKF252" s="373"/>
      <c r="KKG252" s="373"/>
      <c r="KKH252" s="373"/>
      <c r="KKI252" s="320"/>
      <c r="KKJ252" s="374"/>
      <c r="KKK252" s="374"/>
      <c r="KKL252" s="374"/>
      <c r="KKM252" s="395"/>
      <c r="KKN252" s="395"/>
      <c r="KKO252" s="395"/>
      <c r="KKP252" s="395"/>
      <c r="KKQ252" s="395"/>
      <c r="KKR252" s="395"/>
      <c r="KKS252" s="395"/>
      <c r="KKT252" s="395"/>
      <c r="KKU252" s="374"/>
      <c r="KKV252" s="373"/>
      <c r="KKW252" s="373"/>
      <c r="KKX252" s="373"/>
      <c r="KKY252" s="320"/>
      <c r="KKZ252" s="374"/>
      <c r="KLA252" s="374"/>
      <c r="KLB252" s="374"/>
      <c r="KLC252" s="395"/>
      <c r="KLD252" s="395"/>
      <c r="KLE252" s="395"/>
      <c r="KLF252" s="395"/>
      <c r="KLG252" s="395"/>
      <c r="KLH252" s="395"/>
      <c r="KLI252" s="395"/>
      <c r="KLJ252" s="395"/>
      <c r="KLK252" s="374"/>
      <c r="KLL252" s="373"/>
      <c r="KLM252" s="373"/>
      <c r="KLN252" s="373"/>
      <c r="KLO252" s="320"/>
      <c r="KLP252" s="374"/>
      <c r="KLQ252" s="374"/>
      <c r="KLR252" s="374"/>
      <c r="KLS252" s="395"/>
      <c r="KLT252" s="395"/>
      <c r="KLU252" s="395"/>
      <c r="KLV252" s="395"/>
      <c r="KLW252" s="395"/>
      <c r="KLX252" s="395"/>
      <c r="KLY252" s="395"/>
      <c r="KLZ252" s="395"/>
      <c r="KMA252" s="374"/>
      <c r="KMB252" s="373"/>
      <c r="KMC252" s="373"/>
      <c r="KMD252" s="373"/>
      <c r="KME252" s="320"/>
      <c r="KMF252" s="374"/>
      <c r="KMG252" s="374"/>
      <c r="KMH252" s="374"/>
      <c r="KMI252" s="395"/>
      <c r="KMJ252" s="395"/>
      <c r="KMK252" s="395"/>
      <c r="KML252" s="395"/>
      <c r="KMM252" s="395"/>
      <c r="KMN252" s="395"/>
      <c r="KMO252" s="395"/>
      <c r="KMP252" s="395"/>
      <c r="KMQ252" s="374"/>
      <c r="KMR252" s="373"/>
      <c r="KMS252" s="373"/>
      <c r="KMT252" s="373"/>
      <c r="KMU252" s="320"/>
      <c r="KMV252" s="374"/>
      <c r="KMW252" s="374"/>
      <c r="KMX252" s="374"/>
      <c r="KMY252" s="395"/>
      <c r="KMZ252" s="395"/>
      <c r="KNA252" s="395"/>
      <c r="KNB252" s="395"/>
      <c r="KNC252" s="395"/>
      <c r="KND252" s="395"/>
      <c r="KNE252" s="395"/>
      <c r="KNF252" s="395"/>
      <c r="KNG252" s="374"/>
      <c r="KNH252" s="373"/>
      <c r="KNI252" s="373"/>
      <c r="KNJ252" s="373"/>
      <c r="KNK252" s="320"/>
      <c r="KNL252" s="374"/>
      <c r="KNM252" s="374"/>
      <c r="KNN252" s="374"/>
      <c r="KNO252" s="395"/>
      <c r="KNP252" s="395"/>
      <c r="KNQ252" s="395"/>
      <c r="KNR252" s="395"/>
      <c r="KNS252" s="395"/>
      <c r="KNT252" s="395"/>
      <c r="KNU252" s="395"/>
      <c r="KNV252" s="395"/>
      <c r="KNW252" s="374"/>
      <c r="KNX252" s="373"/>
      <c r="KNY252" s="373"/>
      <c r="KNZ252" s="373"/>
      <c r="KOA252" s="320"/>
      <c r="KOB252" s="374"/>
      <c r="KOC252" s="374"/>
      <c r="KOD252" s="374"/>
      <c r="KOE252" s="395"/>
      <c r="KOF252" s="395"/>
      <c r="KOG252" s="395"/>
      <c r="KOH252" s="395"/>
      <c r="KOI252" s="395"/>
      <c r="KOJ252" s="395"/>
      <c r="KOK252" s="395"/>
      <c r="KOL252" s="395"/>
      <c r="KOM252" s="374"/>
      <c r="KON252" s="373"/>
      <c r="KOO252" s="373"/>
      <c r="KOP252" s="373"/>
      <c r="KOQ252" s="320"/>
      <c r="KOR252" s="374"/>
      <c r="KOS252" s="374"/>
      <c r="KOT252" s="374"/>
      <c r="KOU252" s="395"/>
      <c r="KOV252" s="395"/>
      <c r="KOW252" s="395"/>
      <c r="KOX252" s="395"/>
      <c r="KOY252" s="395"/>
      <c r="KOZ252" s="395"/>
      <c r="KPA252" s="395"/>
      <c r="KPB252" s="395"/>
      <c r="KPC252" s="374"/>
      <c r="KPD252" s="373"/>
      <c r="KPE252" s="373"/>
      <c r="KPF252" s="373"/>
      <c r="KPG252" s="320"/>
      <c r="KPH252" s="374"/>
      <c r="KPI252" s="374"/>
      <c r="KPJ252" s="374"/>
      <c r="KPK252" s="395"/>
      <c r="KPL252" s="395"/>
      <c r="KPM252" s="395"/>
      <c r="KPN252" s="395"/>
      <c r="KPO252" s="395"/>
      <c r="KPP252" s="395"/>
      <c r="KPQ252" s="395"/>
      <c r="KPR252" s="395"/>
      <c r="KPS252" s="374"/>
      <c r="KPT252" s="373"/>
      <c r="KPU252" s="373"/>
      <c r="KPV252" s="373"/>
      <c r="KPW252" s="320"/>
      <c r="KPX252" s="374"/>
      <c r="KPY252" s="374"/>
      <c r="KPZ252" s="374"/>
      <c r="KQA252" s="395"/>
      <c r="KQB252" s="395"/>
      <c r="KQC252" s="395"/>
      <c r="KQD252" s="395"/>
      <c r="KQE252" s="395"/>
      <c r="KQF252" s="395"/>
      <c r="KQG252" s="395"/>
      <c r="KQH252" s="395"/>
      <c r="KQI252" s="374"/>
      <c r="KQJ252" s="373"/>
      <c r="KQK252" s="373"/>
      <c r="KQL252" s="373"/>
      <c r="KQM252" s="320"/>
      <c r="KQN252" s="374"/>
      <c r="KQO252" s="374"/>
      <c r="KQP252" s="374"/>
      <c r="KQQ252" s="395"/>
      <c r="KQR252" s="395"/>
      <c r="KQS252" s="395"/>
      <c r="KQT252" s="395"/>
      <c r="KQU252" s="395"/>
      <c r="KQV252" s="395"/>
      <c r="KQW252" s="395"/>
      <c r="KQX252" s="395"/>
      <c r="KQY252" s="374"/>
      <c r="KQZ252" s="373"/>
      <c r="KRA252" s="373"/>
      <c r="KRB252" s="373"/>
      <c r="KRC252" s="320"/>
      <c r="KRD252" s="374"/>
      <c r="KRE252" s="374"/>
      <c r="KRF252" s="374"/>
      <c r="KRG252" s="395"/>
      <c r="KRH252" s="395"/>
      <c r="KRI252" s="395"/>
      <c r="KRJ252" s="395"/>
      <c r="KRK252" s="395"/>
      <c r="KRL252" s="395"/>
      <c r="KRM252" s="395"/>
      <c r="KRN252" s="395"/>
      <c r="KRO252" s="374"/>
      <c r="KRP252" s="373"/>
      <c r="KRQ252" s="373"/>
      <c r="KRR252" s="373"/>
      <c r="KRS252" s="320"/>
      <c r="KRT252" s="374"/>
      <c r="KRU252" s="374"/>
      <c r="KRV252" s="374"/>
      <c r="KRW252" s="395"/>
      <c r="KRX252" s="395"/>
      <c r="KRY252" s="395"/>
      <c r="KRZ252" s="395"/>
      <c r="KSA252" s="395"/>
      <c r="KSB252" s="395"/>
      <c r="KSC252" s="395"/>
      <c r="KSD252" s="395"/>
      <c r="KSE252" s="374"/>
      <c r="KSF252" s="373"/>
      <c r="KSG252" s="373"/>
      <c r="KSH252" s="373"/>
      <c r="KSI252" s="320"/>
      <c r="KSJ252" s="374"/>
      <c r="KSK252" s="374"/>
      <c r="KSL252" s="374"/>
      <c r="KSM252" s="395"/>
      <c r="KSN252" s="395"/>
      <c r="KSO252" s="395"/>
      <c r="KSP252" s="395"/>
      <c r="KSQ252" s="395"/>
      <c r="KSR252" s="395"/>
      <c r="KSS252" s="395"/>
      <c r="KST252" s="395"/>
      <c r="KSU252" s="374"/>
      <c r="KSV252" s="373"/>
      <c r="KSW252" s="373"/>
      <c r="KSX252" s="373"/>
      <c r="KSY252" s="320"/>
      <c r="KSZ252" s="374"/>
      <c r="KTA252" s="374"/>
      <c r="KTB252" s="374"/>
      <c r="KTC252" s="395"/>
      <c r="KTD252" s="395"/>
      <c r="KTE252" s="395"/>
      <c r="KTF252" s="395"/>
      <c r="KTG252" s="395"/>
      <c r="KTH252" s="395"/>
      <c r="KTI252" s="395"/>
      <c r="KTJ252" s="395"/>
      <c r="KTK252" s="374"/>
      <c r="KTL252" s="373"/>
      <c r="KTM252" s="373"/>
      <c r="KTN252" s="373"/>
      <c r="KTO252" s="320"/>
      <c r="KTP252" s="374"/>
      <c r="KTQ252" s="374"/>
      <c r="KTR252" s="374"/>
      <c r="KTS252" s="395"/>
      <c r="KTT252" s="395"/>
      <c r="KTU252" s="395"/>
      <c r="KTV252" s="395"/>
      <c r="KTW252" s="395"/>
      <c r="KTX252" s="395"/>
      <c r="KTY252" s="395"/>
      <c r="KTZ252" s="395"/>
      <c r="KUA252" s="374"/>
      <c r="KUB252" s="373"/>
      <c r="KUC252" s="373"/>
      <c r="KUD252" s="373"/>
      <c r="KUE252" s="320"/>
      <c r="KUF252" s="374"/>
      <c r="KUG252" s="374"/>
      <c r="KUH252" s="374"/>
      <c r="KUI252" s="395"/>
      <c r="KUJ252" s="395"/>
      <c r="KUK252" s="395"/>
      <c r="KUL252" s="395"/>
      <c r="KUM252" s="395"/>
      <c r="KUN252" s="395"/>
      <c r="KUO252" s="395"/>
      <c r="KUP252" s="395"/>
      <c r="KUQ252" s="374"/>
      <c r="KUR252" s="373"/>
      <c r="KUS252" s="373"/>
      <c r="KUT252" s="373"/>
      <c r="KUU252" s="320"/>
      <c r="KUV252" s="374"/>
      <c r="KUW252" s="374"/>
      <c r="KUX252" s="374"/>
      <c r="KUY252" s="395"/>
      <c r="KUZ252" s="395"/>
      <c r="KVA252" s="395"/>
      <c r="KVB252" s="395"/>
      <c r="KVC252" s="395"/>
      <c r="KVD252" s="395"/>
      <c r="KVE252" s="395"/>
      <c r="KVF252" s="395"/>
      <c r="KVG252" s="374"/>
      <c r="KVH252" s="373"/>
      <c r="KVI252" s="373"/>
      <c r="KVJ252" s="373"/>
      <c r="KVK252" s="320"/>
      <c r="KVL252" s="374"/>
      <c r="KVM252" s="374"/>
      <c r="KVN252" s="374"/>
      <c r="KVO252" s="395"/>
      <c r="KVP252" s="395"/>
      <c r="KVQ252" s="395"/>
      <c r="KVR252" s="395"/>
      <c r="KVS252" s="395"/>
      <c r="KVT252" s="395"/>
      <c r="KVU252" s="395"/>
      <c r="KVV252" s="395"/>
      <c r="KVW252" s="374"/>
      <c r="KVX252" s="373"/>
      <c r="KVY252" s="373"/>
      <c r="KVZ252" s="373"/>
      <c r="KWA252" s="320"/>
      <c r="KWB252" s="374"/>
      <c r="KWC252" s="374"/>
      <c r="KWD252" s="374"/>
      <c r="KWE252" s="395"/>
      <c r="KWF252" s="395"/>
      <c r="KWG252" s="395"/>
      <c r="KWH252" s="395"/>
      <c r="KWI252" s="395"/>
      <c r="KWJ252" s="395"/>
      <c r="KWK252" s="395"/>
      <c r="KWL252" s="395"/>
      <c r="KWM252" s="374"/>
      <c r="KWN252" s="373"/>
      <c r="KWO252" s="373"/>
      <c r="KWP252" s="373"/>
      <c r="KWQ252" s="320"/>
      <c r="KWR252" s="374"/>
      <c r="KWS252" s="374"/>
      <c r="KWT252" s="374"/>
      <c r="KWU252" s="395"/>
      <c r="KWV252" s="395"/>
      <c r="KWW252" s="395"/>
      <c r="KWX252" s="395"/>
      <c r="KWY252" s="395"/>
      <c r="KWZ252" s="395"/>
      <c r="KXA252" s="395"/>
      <c r="KXB252" s="395"/>
      <c r="KXC252" s="374"/>
      <c r="KXD252" s="373"/>
      <c r="KXE252" s="373"/>
      <c r="KXF252" s="373"/>
      <c r="KXG252" s="320"/>
      <c r="KXH252" s="374"/>
      <c r="KXI252" s="374"/>
      <c r="KXJ252" s="374"/>
      <c r="KXK252" s="395"/>
      <c r="KXL252" s="395"/>
      <c r="KXM252" s="395"/>
      <c r="KXN252" s="395"/>
      <c r="KXO252" s="395"/>
      <c r="KXP252" s="395"/>
      <c r="KXQ252" s="395"/>
      <c r="KXR252" s="395"/>
      <c r="KXS252" s="374"/>
      <c r="KXT252" s="373"/>
      <c r="KXU252" s="373"/>
      <c r="KXV252" s="373"/>
      <c r="KXW252" s="320"/>
      <c r="KXX252" s="374"/>
      <c r="KXY252" s="374"/>
      <c r="KXZ252" s="374"/>
      <c r="KYA252" s="395"/>
      <c r="KYB252" s="395"/>
      <c r="KYC252" s="395"/>
      <c r="KYD252" s="395"/>
      <c r="KYE252" s="395"/>
      <c r="KYF252" s="395"/>
      <c r="KYG252" s="395"/>
      <c r="KYH252" s="395"/>
      <c r="KYI252" s="374"/>
      <c r="KYJ252" s="373"/>
      <c r="KYK252" s="373"/>
      <c r="KYL252" s="373"/>
      <c r="KYM252" s="320"/>
      <c r="KYN252" s="374"/>
      <c r="KYO252" s="374"/>
      <c r="KYP252" s="374"/>
      <c r="KYQ252" s="395"/>
      <c r="KYR252" s="395"/>
      <c r="KYS252" s="395"/>
      <c r="KYT252" s="395"/>
      <c r="KYU252" s="395"/>
      <c r="KYV252" s="395"/>
      <c r="KYW252" s="395"/>
      <c r="KYX252" s="395"/>
      <c r="KYY252" s="374"/>
      <c r="KYZ252" s="373"/>
      <c r="KZA252" s="373"/>
      <c r="KZB252" s="373"/>
      <c r="KZC252" s="320"/>
      <c r="KZD252" s="374"/>
      <c r="KZE252" s="374"/>
      <c r="KZF252" s="374"/>
      <c r="KZG252" s="395"/>
      <c r="KZH252" s="395"/>
      <c r="KZI252" s="395"/>
      <c r="KZJ252" s="395"/>
      <c r="KZK252" s="395"/>
      <c r="KZL252" s="395"/>
      <c r="KZM252" s="395"/>
      <c r="KZN252" s="395"/>
      <c r="KZO252" s="374"/>
      <c r="KZP252" s="373"/>
      <c r="KZQ252" s="373"/>
      <c r="KZR252" s="373"/>
      <c r="KZS252" s="320"/>
      <c r="KZT252" s="374"/>
      <c r="KZU252" s="374"/>
      <c r="KZV252" s="374"/>
      <c r="KZW252" s="395"/>
      <c r="KZX252" s="395"/>
      <c r="KZY252" s="395"/>
      <c r="KZZ252" s="395"/>
      <c r="LAA252" s="395"/>
      <c r="LAB252" s="395"/>
      <c r="LAC252" s="395"/>
      <c r="LAD252" s="395"/>
      <c r="LAE252" s="374"/>
      <c r="LAF252" s="373"/>
      <c r="LAG252" s="373"/>
      <c r="LAH252" s="373"/>
      <c r="LAI252" s="320"/>
      <c r="LAJ252" s="374"/>
      <c r="LAK252" s="374"/>
      <c r="LAL252" s="374"/>
      <c r="LAM252" s="395"/>
      <c r="LAN252" s="395"/>
      <c r="LAO252" s="395"/>
      <c r="LAP252" s="395"/>
      <c r="LAQ252" s="395"/>
      <c r="LAR252" s="395"/>
      <c r="LAS252" s="395"/>
      <c r="LAT252" s="395"/>
      <c r="LAU252" s="374"/>
      <c r="LAV252" s="373"/>
      <c r="LAW252" s="373"/>
      <c r="LAX252" s="373"/>
      <c r="LAY252" s="320"/>
      <c r="LAZ252" s="374"/>
      <c r="LBA252" s="374"/>
      <c r="LBB252" s="374"/>
      <c r="LBC252" s="395"/>
      <c r="LBD252" s="395"/>
      <c r="LBE252" s="395"/>
      <c r="LBF252" s="395"/>
      <c r="LBG252" s="395"/>
      <c r="LBH252" s="395"/>
      <c r="LBI252" s="395"/>
      <c r="LBJ252" s="395"/>
      <c r="LBK252" s="374"/>
      <c r="LBL252" s="373"/>
      <c r="LBM252" s="373"/>
      <c r="LBN252" s="373"/>
      <c r="LBO252" s="320"/>
      <c r="LBP252" s="374"/>
      <c r="LBQ252" s="374"/>
      <c r="LBR252" s="374"/>
      <c r="LBS252" s="395"/>
      <c r="LBT252" s="395"/>
      <c r="LBU252" s="395"/>
      <c r="LBV252" s="395"/>
      <c r="LBW252" s="395"/>
      <c r="LBX252" s="395"/>
      <c r="LBY252" s="395"/>
      <c r="LBZ252" s="395"/>
      <c r="LCA252" s="374"/>
      <c r="LCB252" s="373"/>
      <c r="LCC252" s="373"/>
      <c r="LCD252" s="373"/>
      <c r="LCE252" s="320"/>
      <c r="LCF252" s="374"/>
      <c r="LCG252" s="374"/>
      <c r="LCH252" s="374"/>
      <c r="LCI252" s="395"/>
      <c r="LCJ252" s="395"/>
      <c r="LCK252" s="395"/>
      <c r="LCL252" s="395"/>
      <c r="LCM252" s="395"/>
      <c r="LCN252" s="395"/>
      <c r="LCO252" s="395"/>
      <c r="LCP252" s="395"/>
      <c r="LCQ252" s="374"/>
      <c r="LCR252" s="373"/>
      <c r="LCS252" s="373"/>
      <c r="LCT252" s="373"/>
      <c r="LCU252" s="320"/>
      <c r="LCV252" s="374"/>
      <c r="LCW252" s="374"/>
      <c r="LCX252" s="374"/>
      <c r="LCY252" s="395"/>
      <c r="LCZ252" s="395"/>
      <c r="LDA252" s="395"/>
      <c r="LDB252" s="395"/>
      <c r="LDC252" s="395"/>
      <c r="LDD252" s="395"/>
      <c r="LDE252" s="395"/>
      <c r="LDF252" s="395"/>
      <c r="LDG252" s="374"/>
      <c r="LDH252" s="373"/>
      <c r="LDI252" s="373"/>
      <c r="LDJ252" s="373"/>
      <c r="LDK252" s="320"/>
      <c r="LDL252" s="374"/>
      <c r="LDM252" s="374"/>
      <c r="LDN252" s="374"/>
      <c r="LDO252" s="395"/>
      <c r="LDP252" s="395"/>
      <c r="LDQ252" s="395"/>
      <c r="LDR252" s="395"/>
      <c r="LDS252" s="395"/>
      <c r="LDT252" s="395"/>
      <c r="LDU252" s="395"/>
      <c r="LDV252" s="395"/>
      <c r="LDW252" s="374"/>
      <c r="LDX252" s="373"/>
      <c r="LDY252" s="373"/>
      <c r="LDZ252" s="373"/>
      <c r="LEA252" s="320"/>
      <c r="LEB252" s="374"/>
      <c r="LEC252" s="374"/>
      <c r="LED252" s="374"/>
      <c r="LEE252" s="395"/>
      <c r="LEF252" s="395"/>
      <c r="LEG252" s="395"/>
      <c r="LEH252" s="395"/>
      <c r="LEI252" s="395"/>
      <c r="LEJ252" s="395"/>
      <c r="LEK252" s="395"/>
      <c r="LEL252" s="395"/>
      <c r="LEM252" s="374"/>
      <c r="LEN252" s="373"/>
      <c r="LEO252" s="373"/>
      <c r="LEP252" s="373"/>
      <c r="LEQ252" s="320"/>
      <c r="LER252" s="374"/>
      <c r="LES252" s="374"/>
      <c r="LET252" s="374"/>
      <c r="LEU252" s="395"/>
      <c r="LEV252" s="395"/>
      <c r="LEW252" s="395"/>
      <c r="LEX252" s="395"/>
      <c r="LEY252" s="395"/>
      <c r="LEZ252" s="395"/>
      <c r="LFA252" s="395"/>
      <c r="LFB252" s="395"/>
      <c r="LFC252" s="374"/>
      <c r="LFD252" s="373"/>
      <c r="LFE252" s="373"/>
      <c r="LFF252" s="373"/>
      <c r="LFG252" s="320"/>
      <c r="LFH252" s="374"/>
      <c r="LFI252" s="374"/>
      <c r="LFJ252" s="374"/>
      <c r="LFK252" s="395"/>
      <c r="LFL252" s="395"/>
      <c r="LFM252" s="395"/>
      <c r="LFN252" s="395"/>
      <c r="LFO252" s="395"/>
      <c r="LFP252" s="395"/>
      <c r="LFQ252" s="395"/>
      <c r="LFR252" s="395"/>
      <c r="LFS252" s="374"/>
      <c r="LFT252" s="373"/>
      <c r="LFU252" s="373"/>
      <c r="LFV252" s="373"/>
      <c r="LFW252" s="320"/>
      <c r="LFX252" s="374"/>
      <c r="LFY252" s="374"/>
      <c r="LFZ252" s="374"/>
      <c r="LGA252" s="395"/>
      <c r="LGB252" s="395"/>
      <c r="LGC252" s="395"/>
      <c r="LGD252" s="395"/>
      <c r="LGE252" s="395"/>
      <c r="LGF252" s="395"/>
      <c r="LGG252" s="395"/>
      <c r="LGH252" s="395"/>
      <c r="LGI252" s="374"/>
      <c r="LGJ252" s="373"/>
      <c r="LGK252" s="373"/>
      <c r="LGL252" s="373"/>
      <c r="LGM252" s="320"/>
      <c r="LGN252" s="374"/>
      <c r="LGO252" s="374"/>
      <c r="LGP252" s="374"/>
      <c r="LGQ252" s="395"/>
      <c r="LGR252" s="395"/>
      <c r="LGS252" s="395"/>
      <c r="LGT252" s="395"/>
      <c r="LGU252" s="395"/>
      <c r="LGV252" s="395"/>
      <c r="LGW252" s="395"/>
      <c r="LGX252" s="395"/>
      <c r="LGY252" s="374"/>
      <c r="LGZ252" s="373"/>
      <c r="LHA252" s="373"/>
      <c r="LHB252" s="373"/>
      <c r="LHC252" s="320"/>
      <c r="LHD252" s="374"/>
      <c r="LHE252" s="374"/>
      <c r="LHF252" s="374"/>
      <c r="LHG252" s="395"/>
      <c r="LHH252" s="395"/>
      <c r="LHI252" s="395"/>
      <c r="LHJ252" s="395"/>
      <c r="LHK252" s="395"/>
      <c r="LHL252" s="395"/>
      <c r="LHM252" s="395"/>
      <c r="LHN252" s="395"/>
      <c r="LHO252" s="374"/>
      <c r="LHP252" s="373"/>
      <c r="LHQ252" s="373"/>
      <c r="LHR252" s="373"/>
      <c r="LHS252" s="320"/>
      <c r="LHT252" s="374"/>
      <c r="LHU252" s="374"/>
      <c r="LHV252" s="374"/>
      <c r="LHW252" s="395"/>
      <c r="LHX252" s="395"/>
      <c r="LHY252" s="395"/>
      <c r="LHZ252" s="395"/>
      <c r="LIA252" s="395"/>
      <c r="LIB252" s="395"/>
      <c r="LIC252" s="395"/>
      <c r="LID252" s="395"/>
      <c r="LIE252" s="374"/>
      <c r="LIF252" s="373"/>
      <c r="LIG252" s="373"/>
      <c r="LIH252" s="373"/>
      <c r="LII252" s="320"/>
      <c r="LIJ252" s="374"/>
      <c r="LIK252" s="374"/>
      <c r="LIL252" s="374"/>
      <c r="LIM252" s="395"/>
      <c r="LIN252" s="395"/>
      <c r="LIO252" s="395"/>
      <c r="LIP252" s="395"/>
      <c r="LIQ252" s="395"/>
      <c r="LIR252" s="395"/>
      <c r="LIS252" s="395"/>
      <c r="LIT252" s="395"/>
      <c r="LIU252" s="374"/>
      <c r="LIV252" s="373"/>
      <c r="LIW252" s="373"/>
      <c r="LIX252" s="373"/>
      <c r="LIY252" s="320"/>
      <c r="LIZ252" s="374"/>
      <c r="LJA252" s="374"/>
      <c r="LJB252" s="374"/>
      <c r="LJC252" s="395"/>
      <c r="LJD252" s="395"/>
      <c r="LJE252" s="395"/>
      <c r="LJF252" s="395"/>
      <c r="LJG252" s="395"/>
      <c r="LJH252" s="395"/>
      <c r="LJI252" s="395"/>
      <c r="LJJ252" s="395"/>
      <c r="LJK252" s="374"/>
      <c r="LJL252" s="373"/>
      <c r="LJM252" s="373"/>
      <c r="LJN252" s="373"/>
      <c r="LJO252" s="320"/>
      <c r="LJP252" s="374"/>
      <c r="LJQ252" s="374"/>
      <c r="LJR252" s="374"/>
      <c r="LJS252" s="395"/>
      <c r="LJT252" s="395"/>
      <c r="LJU252" s="395"/>
      <c r="LJV252" s="395"/>
      <c r="LJW252" s="395"/>
      <c r="LJX252" s="395"/>
      <c r="LJY252" s="395"/>
      <c r="LJZ252" s="395"/>
      <c r="LKA252" s="374"/>
      <c r="LKB252" s="373"/>
      <c r="LKC252" s="373"/>
      <c r="LKD252" s="373"/>
      <c r="LKE252" s="320"/>
      <c r="LKF252" s="374"/>
      <c r="LKG252" s="374"/>
      <c r="LKH252" s="374"/>
      <c r="LKI252" s="395"/>
      <c r="LKJ252" s="395"/>
      <c r="LKK252" s="395"/>
      <c r="LKL252" s="395"/>
      <c r="LKM252" s="395"/>
      <c r="LKN252" s="395"/>
      <c r="LKO252" s="395"/>
      <c r="LKP252" s="395"/>
      <c r="LKQ252" s="374"/>
      <c r="LKR252" s="373"/>
      <c r="LKS252" s="373"/>
      <c r="LKT252" s="373"/>
      <c r="LKU252" s="320"/>
      <c r="LKV252" s="374"/>
      <c r="LKW252" s="374"/>
      <c r="LKX252" s="374"/>
      <c r="LKY252" s="395"/>
      <c r="LKZ252" s="395"/>
      <c r="LLA252" s="395"/>
      <c r="LLB252" s="395"/>
      <c r="LLC252" s="395"/>
      <c r="LLD252" s="395"/>
      <c r="LLE252" s="395"/>
      <c r="LLF252" s="395"/>
      <c r="LLG252" s="374"/>
      <c r="LLH252" s="373"/>
      <c r="LLI252" s="373"/>
      <c r="LLJ252" s="373"/>
      <c r="LLK252" s="320"/>
      <c r="LLL252" s="374"/>
      <c r="LLM252" s="374"/>
      <c r="LLN252" s="374"/>
      <c r="LLO252" s="395"/>
      <c r="LLP252" s="395"/>
      <c r="LLQ252" s="395"/>
      <c r="LLR252" s="395"/>
      <c r="LLS252" s="395"/>
      <c r="LLT252" s="395"/>
      <c r="LLU252" s="395"/>
      <c r="LLV252" s="395"/>
      <c r="LLW252" s="374"/>
      <c r="LLX252" s="373"/>
      <c r="LLY252" s="373"/>
      <c r="LLZ252" s="373"/>
      <c r="LMA252" s="320"/>
      <c r="LMB252" s="374"/>
      <c r="LMC252" s="374"/>
      <c r="LMD252" s="374"/>
      <c r="LME252" s="395"/>
      <c r="LMF252" s="395"/>
      <c r="LMG252" s="395"/>
      <c r="LMH252" s="395"/>
      <c r="LMI252" s="395"/>
      <c r="LMJ252" s="395"/>
      <c r="LMK252" s="395"/>
      <c r="LML252" s="395"/>
      <c r="LMM252" s="374"/>
      <c r="LMN252" s="373"/>
      <c r="LMO252" s="373"/>
      <c r="LMP252" s="373"/>
      <c r="LMQ252" s="320"/>
      <c r="LMR252" s="374"/>
      <c r="LMS252" s="374"/>
      <c r="LMT252" s="374"/>
      <c r="LMU252" s="395"/>
      <c r="LMV252" s="395"/>
      <c r="LMW252" s="395"/>
      <c r="LMX252" s="395"/>
      <c r="LMY252" s="395"/>
      <c r="LMZ252" s="395"/>
      <c r="LNA252" s="395"/>
      <c r="LNB252" s="395"/>
      <c r="LNC252" s="374"/>
      <c r="LND252" s="373"/>
      <c r="LNE252" s="373"/>
      <c r="LNF252" s="373"/>
      <c r="LNG252" s="320"/>
      <c r="LNH252" s="374"/>
      <c r="LNI252" s="374"/>
      <c r="LNJ252" s="374"/>
      <c r="LNK252" s="395"/>
      <c r="LNL252" s="395"/>
      <c r="LNM252" s="395"/>
      <c r="LNN252" s="395"/>
      <c r="LNO252" s="395"/>
      <c r="LNP252" s="395"/>
      <c r="LNQ252" s="395"/>
      <c r="LNR252" s="395"/>
      <c r="LNS252" s="374"/>
      <c r="LNT252" s="373"/>
      <c r="LNU252" s="373"/>
      <c r="LNV252" s="373"/>
      <c r="LNW252" s="320"/>
      <c r="LNX252" s="374"/>
      <c r="LNY252" s="374"/>
      <c r="LNZ252" s="374"/>
      <c r="LOA252" s="395"/>
      <c r="LOB252" s="395"/>
      <c r="LOC252" s="395"/>
      <c r="LOD252" s="395"/>
      <c r="LOE252" s="395"/>
      <c r="LOF252" s="395"/>
      <c r="LOG252" s="395"/>
      <c r="LOH252" s="395"/>
      <c r="LOI252" s="374"/>
      <c r="LOJ252" s="373"/>
      <c r="LOK252" s="373"/>
      <c r="LOL252" s="373"/>
      <c r="LOM252" s="320"/>
      <c r="LON252" s="374"/>
      <c r="LOO252" s="374"/>
      <c r="LOP252" s="374"/>
      <c r="LOQ252" s="395"/>
      <c r="LOR252" s="395"/>
      <c r="LOS252" s="395"/>
      <c r="LOT252" s="395"/>
      <c r="LOU252" s="395"/>
      <c r="LOV252" s="395"/>
      <c r="LOW252" s="395"/>
      <c r="LOX252" s="395"/>
      <c r="LOY252" s="374"/>
      <c r="LOZ252" s="373"/>
      <c r="LPA252" s="373"/>
      <c r="LPB252" s="373"/>
      <c r="LPC252" s="320"/>
      <c r="LPD252" s="374"/>
      <c r="LPE252" s="374"/>
      <c r="LPF252" s="374"/>
      <c r="LPG252" s="395"/>
      <c r="LPH252" s="395"/>
      <c r="LPI252" s="395"/>
      <c r="LPJ252" s="395"/>
      <c r="LPK252" s="395"/>
      <c r="LPL252" s="395"/>
      <c r="LPM252" s="395"/>
      <c r="LPN252" s="395"/>
      <c r="LPO252" s="374"/>
      <c r="LPP252" s="373"/>
      <c r="LPQ252" s="373"/>
      <c r="LPR252" s="373"/>
      <c r="LPS252" s="320"/>
      <c r="LPT252" s="374"/>
      <c r="LPU252" s="374"/>
      <c r="LPV252" s="374"/>
      <c r="LPW252" s="395"/>
      <c r="LPX252" s="395"/>
      <c r="LPY252" s="395"/>
      <c r="LPZ252" s="395"/>
      <c r="LQA252" s="395"/>
      <c r="LQB252" s="395"/>
      <c r="LQC252" s="395"/>
      <c r="LQD252" s="395"/>
      <c r="LQE252" s="374"/>
      <c r="LQF252" s="373"/>
      <c r="LQG252" s="373"/>
      <c r="LQH252" s="373"/>
      <c r="LQI252" s="320"/>
      <c r="LQJ252" s="374"/>
      <c r="LQK252" s="374"/>
      <c r="LQL252" s="374"/>
      <c r="LQM252" s="395"/>
      <c r="LQN252" s="395"/>
      <c r="LQO252" s="395"/>
      <c r="LQP252" s="395"/>
      <c r="LQQ252" s="395"/>
      <c r="LQR252" s="395"/>
      <c r="LQS252" s="395"/>
      <c r="LQT252" s="395"/>
      <c r="LQU252" s="374"/>
      <c r="LQV252" s="373"/>
      <c r="LQW252" s="373"/>
      <c r="LQX252" s="373"/>
      <c r="LQY252" s="320"/>
      <c r="LQZ252" s="374"/>
      <c r="LRA252" s="374"/>
      <c r="LRB252" s="374"/>
      <c r="LRC252" s="395"/>
      <c r="LRD252" s="395"/>
      <c r="LRE252" s="395"/>
      <c r="LRF252" s="395"/>
      <c r="LRG252" s="395"/>
      <c r="LRH252" s="395"/>
      <c r="LRI252" s="395"/>
      <c r="LRJ252" s="395"/>
      <c r="LRK252" s="374"/>
      <c r="LRL252" s="373"/>
      <c r="LRM252" s="373"/>
      <c r="LRN252" s="373"/>
      <c r="LRO252" s="320"/>
      <c r="LRP252" s="374"/>
      <c r="LRQ252" s="374"/>
      <c r="LRR252" s="374"/>
      <c r="LRS252" s="395"/>
      <c r="LRT252" s="395"/>
      <c r="LRU252" s="395"/>
      <c r="LRV252" s="395"/>
      <c r="LRW252" s="395"/>
      <c r="LRX252" s="395"/>
      <c r="LRY252" s="395"/>
      <c r="LRZ252" s="395"/>
      <c r="LSA252" s="374"/>
      <c r="LSB252" s="373"/>
      <c r="LSC252" s="373"/>
      <c r="LSD252" s="373"/>
      <c r="LSE252" s="320"/>
      <c r="LSF252" s="374"/>
      <c r="LSG252" s="374"/>
      <c r="LSH252" s="374"/>
      <c r="LSI252" s="395"/>
      <c r="LSJ252" s="395"/>
      <c r="LSK252" s="395"/>
      <c r="LSL252" s="395"/>
      <c r="LSM252" s="395"/>
      <c r="LSN252" s="395"/>
      <c r="LSO252" s="395"/>
      <c r="LSP252" s="395"/>
      <c r="LSQ252" s="374"/>
      <c r="LSR252" s="373"/>
      <c r="LSS252" s="373"/>
      <c r="LST252" s="373"/>
      <c r="LSU252" s="320"/>
      <c r="LSV252" s="374"/>
      <c r="LSW252" s="374"/>
      <c r="LSX252" s="374"/>
      <c r="LSY252" s="395"/>
      <c r="LSZ252" s="395"/>
      <c r="LTA252" s="395"/>
      <c r="LTB252" s="395"/>
      <c r="LTC252" s="395"/>
      <c r="LTD252" s="395"/>
      <c r="LTE252" s="395"/>
      <c r="LTF252" s="395"/>
      <c r="LTG252" s="374"/>
      <c r="LTH252" s="373"/>
      <c r="LTI252" s="373"/>
      <c r="LTJ252" s="373"/>
      <c r="LTK252" s="320"/>
      <c r="LTL252" s="374"/>
      <c r="LTM252" s="374"/>
      <c r="LTN252" s="374"/>
      <c r="LTO252" s="395"/>
      <c r="LTP252" s="395"/>
      <c r="LTQ252" s="395"/>
      <c r="LTR252" s="395"/>
      <c r="LTS252" s="395"/>
      <c r="LTT252" s="395"/>
      <c r="LTU252" s="395"/>
      <c r="LTV252" s="395"/>
      <c r="LTW252" s="374"/>
      <c r="LTX252" s="373"/>
      <c r="LTY252" s="373"/>
      <c r="LTZ252" s="373"/>
      <c r="LUA252" s="320"/>
      <c r="LUB252" s="374"/>
      <c r="LUC252" s="374"/>
      <c r="LUD252" s="374"/>
      <c r="LUE252" s="395"/>
      <c r="LUF252" s="395"/>
      <c r="LUG252" s="395"/>
      <c r="LUH252" s="395"/>
      <c r="LUI252" s="395"/>
      <c r="LUJ252" s="395"/>
      <c r="LUK252" s="395"/>
      <c r="LUL252" s="395"/>
      <c r="LUM252" s="374"/>
      <c r="LUN252" s="373"/>
      <c r="LUO252" s="373"/>
      <c r="LUP252" s="373"/>
      <c r="LUQ252" s="320"/>
      <c r="LUR252" s="374"/>
      <c r="LUS252" s="374"/>
      <c r="LUT252" s="374"/>
      <c r="LUU252" s="395"/>
      <c r="LUV252" s="395"/>
      <c r="LUW252" s="395"/>
      <c r="LUX252" s="395"/>
      <c r="LUY252" s="395"/>
      <c r="LUZ252" s="395"/>
      <c r="LVA252" s="395"/>
      <c r="LVB252" s="395"/>
      <c r="LVC252" s="374"/>
      <c r="LVD252" s="373"/>
      <c r="LVE252" s="373"/>
      <c r="LVF252" s="373"/>
      <c r="LVG252" s="320"/>
      <c r="LVH252" s="374"/>
      <c r="LVI252" s="374"/>
      <c r="LVJ252" s="374"/>
      <c r="LVK252" s="395"/>
      <c r="LVL252" s="395"/>
      <c r="LVM252" s="395"/>
      <c r="LVN252" s="395"/>
      <c r="LVO252" s="395"/>
      <c r="LVP252" s="395"/>
      <c r="LVQ252" s="395"/>
      <c r="LVR252" s="395"/>
      <c r="LVS252" s="374"/>
      <c r="LVT252" s="373"/>
      <c r="LVU252" s="373"/>
      <c r="LVV252" s="373"/>
      <c r="LVW252" s="320"/>
      <c r="LVX252" s="374"/>
      <c r="LVY252" s="374"/>
      <c r="LVZ252" s="374"/>
      <c r="LWA252" s="395"/>
      <c r="LWB252" s="395"/>
      <c r="LWC252" s="395"/>
      <c r="LWD252" s="395"/>
      <c r="LWE252" s="395"/>
      <c r="LWF252" s="395"/>
      <c r="LWG252" s="395"/>
      <c r="LWH252" s="395"/>
      <c r="LWI252" s="374"/>
      <c r="LWJ252" s="373"/>
      <c r="LWK252" s="373"/>
      <c r="LWL252" s="373"/>
      <c r="LWM252" s="320"/>
      <c r="LWN252" s="374"/>
      <c r="LWO252" s="374"/>
      <c r="LWP252" s="374"/>
      <c r="LWQ252" s="395"/>
      <c r="LWR252" s="395"/>
      <c r="LWS252" s="395"/>
      <c r="LWT252" s="395"/>
      <c r="LWU252" s="395"/>
      <c r="LWV252" s="395"/>
      <c r="LWW252" s="395"/>
      <c r="LWX252" s="395"/>
      <c r="LWY252" s="374"/>
      <c r="LWZ252" s="373"/>
      <c r="LXA252" s="373"/>
      <c r="LXB252" s="373"/>
      <c r="LXC252" s="320"/>
      <c r="LXD252" s="374"/>
      <c r="LXE252" s="374"/>
      <c r="LXF252" s="374"/>
      <c r="LXG252" s="395"/>
      <c r="LXH252" s="395"/>
      <c r="LXI252" s="395"/>
      <c r="LXJ252" s="395"/>
      <c r="LXK252" s="395"/>
      <c r="LXL252" s="395"/>
      <c r="LXM252" s="395"/>
      <c r="LXN252" s="395"/>
      <c r="LXO252" s="374"/>
      <c r="LXP252" s="373"/>
      <c r="LXQ252" s="373"/>
      <c r="LXR252" s="373"/>
      <c r="LXS252" s="320"/>
      <c r="LXT252" s="374"/>
      <c r="LXU252" s="374"/>
      <c r="LXV252" s="374"/>
      <c r="LXW252" s="395"/>
      <c r="LXX252" s="395"/>
      <c r="LXY252" s="395"/>
      <c r="LXZ252" s="395"/>
      <c r="LYA252" s="395"/>
      <c r="LYB252" s="395"/>
      <c r="LYC252" s="395"/>
      <c r="LYD252" s="395"/>
      <c r="LYE252" s="374"/>
      <c r="LYF252" s="373"/>
      <c r="LYG252" s="373"/>
      <c r="LYH252" s="373"/>
      <c r="LYI252" s="320"/>
      <c r="LYJ252" s="374"/>
      <c r="LYK252" s="374"/>
      <c r="LYL252" s="374"/>
      <c r="LYM252" s="395"/>
      <c r="LYN252" s="395"/>
      <c r="LYO252" s="395"/>
      <c r="LYP252" s="395"/>
      <c r="LYQ252" s="395"/>
      <c r="LYR252" s="395"/>
      <c r="LYS252" s="395"/>
      <c r="LYT252" s="395"/>
      <c r="LYU252" s="374"/>
      <c r="LYV252" s="373"/>
      <c r="LYW252" s="373"/>
      <c r="LYX252" s="373"/>
      <c r="LYY252" s="320"/>
      <c r="LYZ252" s="374"/>
      <c r="LZA252" s="374"/>
      <c r="LZB252" s="374"/>
      <c r="LZC252" s="395"/>
      <c r="LZD252" s="395"/>
      <c r="LZE252" s="395"/>
      <c r="LZF252" s="395"/>
      <c r="LZG252" s="395"/>
      <c r="LZH252" s="395"/>
      <c r="LZI252" s="395"/>
      <c r="LZJ252" s="395"/>
      <c r="LZK252" s="374"/>
      <c r="LZL252" s="373"/>
      <c r="LZM252" s="373"/>
      <c r="LZN252" s="373"/>
      <c r="LZO252" s="320"/>
      <c r="LZP252" s="374"/>
      <c r="LZQ252" s="374"/>
      <c r="LZR252" s="374"/>
      <c r="LZS252" s="395"/>
      <c r="LZT252" s="395"/>
      <c r="LZU252" s="395"/>
      <c r="LZV252" s="395"/>
      <c r="LZW252" s="395"/>
      <c r="LZX252" s="395"/>
      <c r="LZY252" s="395"/>
      <c r="LZZ252" s="395"/>
      <c r="MAA252" s="374"/>
      <c r="MAB252" s="373"/>
      <c r="MAC252" s="373"/>
      <c r="MAD252" s="373"/>
      <c r="MAE252" s="320"/>
      <c r="MAF252" s="374"/>
      <c r="MAG252" s="374"/>
      <c r="MAH252" s="374"/>
      <c r="MAI252" s="395"/>
      <c r="MAJ252" s="395"/>
      <c r="MAK252" s="395"/>
      <c r="MAL252" s="395"/>
      <c r="MAM252" s="395"/>
      <c r="MAN252" s="395"/>
      <c r="MAO252" s="395"/>
      <c r="MAP252" s="395"/>
      <c r="MAQ252" s="374"/>
      <c r="MAR252" s="373"/>
      <c r="MAS252" s="373"/>
      <c r="MAT252" s="373"/>
      <c r="MAU252" s="320"/>
      <c r="MAV252" s="374"/>
      <c r="MAW252" s="374"/>
      <c r="MAX252" s="374"/>
      <c r="MAY252" s="395"/>
      <c r="MAZ252" s="395"/>
      <c r="MBA252" s="395"/>
      <c r="MBB252" s="395"/>
      <c r="MBC252" s="395"/>
      <c r="MBD252" s="395"/>
      <c r="MBE252" s="395"/>
      <c r="MBF252" s="395"/>
      <c r="MBG252" s="374"/>
      <c r="MBH252" s="373"/>
      <c r="MBI252" s="373"/>
      <c r="MBJ252" s="373"/>
      <c r="MBK252" s="320"/>
      <c r="MBL252" s="374"/>
      <c r="MBM252" s="374"/>
      <c r="MBN252" s="374"/>
      <c r="MBO252" s="395"/>
      <c r="MBP252" s="395"/>
      <c r="MBQ252" s="395"/>
      <c r="MBR252" s="395"/>
      <c r="MBS252" s="395"/>
      <c r="MBT252" s="395"/>
      <c r="MBU252" s="395"/>
      <c r="MBV252" s="395"/>
      <c r="MBW252" s="374"/>
      <c r="MBX252" s="373"/>
      <c r="MBY252" s="373"/>
      <c r="MBZ252" s="373"/>
      <c r="MCA252" s="320"/>
      <c r="MCB252" s="374"/>
      <c r="MCC252" s="374"/>
      <c r="MCD252" s="374"/>
      <c r="MCE252" s="395"/>
      <c r="MCF252" s="395"/>
      <c r="MCG252" s="395"/>
      <c r="MCH252" s="395"/>
      <c r="MCI252" s="395"/>
      <c r="MCJ252" s="395"/>
      <c r="MCK252" s="395"/>
      <c r="MCL252" s="395"/>
      <c r="MCM252" s="374"/>
      <c r="MCN252" s="373"/>
      <c r="MCO252" s="373"/>
      <c r="MCP252" s="373"/>
      <c r="MCQ252" s="320"/>
      <c r="MCR252" s="374"/>
      <c r="MCS252" s="374"/>
      <c r="MCT252" s="374"/>
      <c r="MCU252" s="395"/>
      <c r="MCV252" s="395"/>
      <c r="MCW252" s="395"/>
      <c r="MCX252" s="395"/>
      <c r="MCY252" s="395"/>
      <c r="MCZ252" s="395"/>
      <c r="MDA252" s="395"/>
      <c r="MDB252" s="395"/>
      <c r="MDC252" s="374"/>
      <c r="MDD252" s="373"/>
      <c r="MDE252" s="373"/>
      <c r="MDF252" s="373"/>
      <c r="MDG252" s="320"/>
      <c r="MDH252" s="374"/>
      <c r="MDI252" s="374"/>
      <c r="MDJ252" s="374"/>
      <c r="MDK252" s="395"/>
      <c r="MDL252" s="395"/>
      <c r="MDM252" s="395"/>
      <c r="MDN252" s="395"/>
      <c r="MDO252" s="395"/>
      <c r="MDP252" s="395"/>
      <c r="MDQ252" s="395"/>
      <c r="MDR252" s="395"/>
      <c r="MDS252" s="374"/>
      <c r="MDT252" s="373"/>
      <c r="MDU252" s="373"/>
      <c r="MDV252" s="373"/>
      <c r="MDW252" s="320"/>
      <c r="MDX252" s="374"/>
      <c r="MDY252" s="374"/>
      <c r="MDZ252" s="374"/>
      <c r="MEA252" s="395"/>
      <c r="MEB252" s="395"/>
      <c r="MEC252" s="395"/>
      <c r="MED252" s="395"/>
      <c r="MEE252" s="395"/>
      <c r="MEF252" s="395"/>
      <c r="MEG252" s="395"/>
      <c r="MEH252" s="395"/>
      <c r="MEI252" s="374"/>
      <c r="MEJ252" s="373"/>
      <c r="MEK252" s="373"/>
      <c r="MEL252" s="373"/>
      <c r="MEM252" s="320"/>
      <c r="MEN252" s="374"/>
      <c r="MEO252" s="374"/>
      <c r="MEP252" s="374"/>
      <c r="MEQ252" s="395"/>
      <c r="MER252" s="395"/>
      <c r="MES252" s="395"/>
      <c r="MET252" s="395"/>
      <c r="MEU252" s="395"/>
      <c r="MEV252" s="395"/>
      <c r="MEW252" s="395"/>
      <c r="MEX252" s="395"/>
      <c r="MEY252" s="374"/>
      <c r="MEZ252" s="373"/>
      <c r="MFA252" s="373"/>
      <c r="MFB252" s="373"/>
      <c r="MFC252" s="320"/>
      <c r="MFD252" s="374"/>
      <c r="MFE252" s="374"/>
      <c r="MFF252" s="374"/>
      <c r="MFG252" s="395"/>
      <c r="MFH252" s="395"/>
      <c r="MFI252" s="395"/>
      <c r="MFJ252" s="395"/>
      <c r="MFK252" s="395"/>
      <c r="MFL252" s="395"/>
      <c r="MFM252" s="395"/>
      <c r="MFN252" s="395"/>
      <c r="MFO252" s="374"/>
      <c r="MFP252" s="373"/>
      <c r="MFQ252" s="373"/>
      <c r="MFR252" s="373"/>
      <c r="MFS252" s="320"/>
      <c r="MFT252" s="374"/>
      <c r="MFU252" s="374"/>
      <c r="MFV252" s="374"/>
      <c r="MFW252" s="395"/>
      <c r="MFX252" s="395"/>
      <c r="MFY252" s="395"/>
      <c r="MFZ252" s="395"/>
      <c r="MGA252" s="395"/>
      <c r="MGB252" s="395"/>
      <c r="MGC252" s="395"/>
      <c r="MGD252" s="395"/>
      <c r="MGE252" s="374"/>
      <c r="MGF252" s="373"/>
      <c r="MGG252" s="373"/>
      <c r="MGH252" s="373"/>
      <c r="MGI252" s="320"/>
      <c r="MGJ252" s="374"/>
      <c r="MGK252" s="374"/>
      <c r="MGL252" s="374"/>
      <c r="MGM252" s="395"/>
      <c r="MGN252" s="395"/>
      <c r="MGO252" s="395"/>
      <c r="MGP252" s="395"/>
      <c r="MGQ252" s="395"/>
      <c r="MGR252" s="395"/>
      <c r="MGS252" s="395"/>
      <c r="MGT252" s="395"/>
      <c r="MGU252" s="374"/>
      <c r="MGV252" s="373"/>
      <c r="MGW252" s="373"/>
      <c r="MGX252" s="373"/>
      <c r="MGY252" s="320"/>
      <c r="MGZ252" s="374"/>
      <c r="MHA252" s="374"/>
      <c r="MHB252" s="374"/>
      <c r="MHC252" s="395"/>
      <c r="MHD252" s="395"/>
      <c r="MHE252" s="395"/>
      <c r="MHF252" s="395"/>
      <c r="MHG252" s="395"/>
      <c r="MHH252" s="395"/>
      <c r="MHI252" s="395"/>
      <c r="MHJ252" s="395"/>
      <c r="MHK252" s="374"/>
      <c r="MHL252" s="373"/>
      <c r="MHM252" s="373"/>
      <c r="MHN252" s="373"/>
      <c r="MHO252" s="320"/>
      <c r="MHP252" s="374"/>
      <c r="MHQ252" s="374"/>
      <c r="MHR252" s="374"/>
      <c r="MHS252" s="395"/>
      <c r="MHT252" s="395"/>
      <c r="MHU252" s="395"/>
      <c r="MHV252" s="395"/>
      <c r="MHW252" s="395"/>
      <c r="MHX252" s="395"/>
      <c r="MHY252" s="395"/>
      <c r="MHZ252" s="395"/>
      <c r="MIA252" s="374"/>
      <c r="MIB252" s="373"/>
      <c r="MIC252" s="373"/>
      <c r="MID252" s="373"/>
      <c r="MIE252" s="320"/>
      <c r="MIF252" s="374"/>
      <c r="MIG252" s="374"/>
      <c r="MIH252" s="374"/>
      <c r="MII252" s="395"/>
      <c r="MIJ252" s="395"/>
      <c r="MIK252" s="395"/>
      <c r="MIL252" s="395"/>
      <c r="MIM252" s="395"/>
      <c r="MIN252" s="395"/>
      <c r="MIO252" s="395"/>
      <c r="MIP252" s="395"/>
      <c r="MIQ252" s="374"/>
      <c r="MIR252" s="373"/>
      <c r="MIS252" s="373"/>
      <c r="MIT252" s="373"/>
      <c r="MIU252" s="320"/>
      <c r="MIV252" s="374"/>
      <c r="MIW252" s="374"/>
      <c r="MIX252" s="374"/>
      <c r="MIY252" s="395"/>
      <c r="MIZ252" s="395"/>
      <c r="MJA252" s="395"/>
      <c r="MJB252" s="395"/>
      <c r="MJC252" s="395"/>
      <c r="MJD252" s="395"/>
      <c r="MJE252" s="395"/>
      <c r="MJF252" s="395"/>
      <c r="MJG252" s="374"/>
      <c r="MJH252" s="373"/>
      <c r="MJI252" s="373"/>
      <c r="MJJ252" s="373"/>
      <c r="MJK252" s="320"/>
      <c r="MJL252" s="374"/>
      <c r="MJM252" s="374"/>
      <c r="MJN252" s="374"/>
      <c r="MJO252" s="395"/>
      <c r="MJP252" s="395"/>
      <c r="MJQ252" s="395"/>
      <c r="MJR252" s="395"/>
      <c r="MJS252" s="395"/>
      <c r="MJT252" s="395"/>
      <c r="MJU252" s="395"/>
      <c r="MJV252" s="395"/>
      <c r="MJW252" s="374"/>
      <c r="MJX252" s="373"/>
      <c r="MJY252" s="373"/>
      <c r="MJZ252" s="373"/>
      <c r="MKA252" s="320"/>
      <c r="MKB252" s="374"/>
      <c r="MKC252" s="374"/>
      <c r="MKD252" s="374"/>
      <c r="MKE252" s="395"/>
      <c r="MKF252" s="395"/>
      <c r="MKG252" s="395"/>
      <c r="MKH252" s="395"/>
      <c r="MKI252" s="395"/>
      <c r="MKJ252" s="395"/>
      <c r="MKK252" s="395"/>
      <c r="MKL252" s="395"/>
      <c r="MKM252" s="374"/>
      <c r="MKN252" s="373"/>
      <c r="MKO252" s="373"/>
      <c r="MKP252" s="373"/>
      <c r="MKQ252" s="320"/>
      <c r="MKR252" s="374"/>
      <c r="MKS252" s="374"/>
      <c r="MKT252" s="374"/>
      <c r="MKU252" s="395"/>
      <c r="MKV252" s="395"/>
      <c r="MKW252" s="395"/>
      <c r="MKX252" s="395"/>
      <c r="MKY252" s="395"/>
      <c r="MKZ252" s="395"/>
      <c r="MLA252" s="395"/>
      <c r="MLB252" s="395"/>
      <c r="MLC252" s="374"/>
      <c r="MLD252" s="373"/>
      <c r="MLE252" s="373"/>
      <c r="MLF252" s="373"/>
      <c r="MLG252" s="320"/>
      <c r="MLH252" s="374"/>
      <c r="MLI252" s="374"/>
      <c r="MLJ252" s="374"/>
      <c r="MLK252" s="395"/>
      <c r="MLL252" s="395"/>
      <c r="MLM252" s="395"/>
      <c r="MLN252" s="395"/>
      <c r="MLO252" s="395"/>
      <c r="MLP252" s="395"/>
      <c r="MLQ252" s="395"/>
      <c r="MLR252" s="395"/>
      <c r="MLS252" s="374"/>
      <c r="MLT252" s="373"/>
      <c r="MLU252" s="373"/>
      <c r="MLV252" s="373"/>
      <c r="MLW252" s="320"/>
      <c r="MLX252" s="374"/>
      <c r="MLY252" s="374"/>
      <c r="MLZ252" s="374"/>
      <c r="MMA252" s="395"/>
      <c r="MMB252" s="395"/>
      <c r="MMC252" s="395"/>
      <c r="MMD252" s="395"/>
      <c r="MME252" s="395"/>
      <c r="MMF252" s="395"/>
      <c r="MMG252" s="395"/>
      <c r="MMH252" s="395"/>
      <c r="MMI252" s="374"/>
      <c r="MMJ252" s="373"/>
      <c r="MMK252" s="373"/>
      <c r="MML252" s="373"/>
      <c r="MMM252" s="320"/>
      <c r="MMN252" s="374"/>
      <c r="MMO252" s="374"/>
      <c r="MMP252" s="374"/>
      <c r="MMQ252" s="395"/>
      <c r="MMR252" s="395"/>
      <c r="MMS252" s="395"/>
      <c r="MMT252" s="395"/>
      <c r="MMU252" s="395"/>
      <c r="MMV252" s="395"/>
      <c r="MMW252" s="395"/>
      <c r="MMX252" s="395"/>
      <c r="MMY252" s="374"/>
      <c r="MMZ252" s="373"/>
      <c r="MNA252" s="373"/>
      <c r="MNB252" s="373"/>
      <c r="MNC252" s="320"/>
      <c r="MND252" s="374"/>
      <c r="MNE252" s="374"/>
      <c r="MNF252" s="374"/>
      <c r="MNG252" s="395"/>
      <c r="MNH252" s="395"/>
      <c r="MNI252" s="395"/>
      <c r="MNJ252" s="395"/>
      <c r="MNK252" s="395"/>
      <c r="MNL252" s="395"/>
      <c r="MNM252" s="395"/>
      <c r="MNN252" s="395"/>
      <c r="MNO252" s="374"/>
      <c r="MNP252" s="373"/>
      <c r="MNQ252" s="373"/>
      <c r="MNR252" s="373"/>
      <c r="MNS252" s="320"/>
      <c r="MNT252" s="374"/>
      <c r="MNU252" s="374"/>
      <c r="MNV252" s="374"/>
      <c r="MNW252" s="395"/>
      <c r="MNX252" s="395"/>
      <c r="MNY252" s="395"/>
      <c r="MNZ252" s="395"/>
      <c r="MOA252" s="395"/>
      <c r="MOB252" s="395"/>
      <c r="MOC252" s="395"/>
      <c r="MOD252" s="395"/>
      <c r="MOE252" s="374"/>
      <c r="MOF252" s="373"/>
      <c r="MOG252" s="373"/>
      <c r="MOH252" s="373"/>
      <c r="MOI252" s="320"/>
      <c r="MOJ252" s="374"/>
      <c r="MOK252" s="374"/>
      <c r="MOL252" s="374"/>
      <c r="MOM252" s="395"/>
      <c r="MON252" s="395"/>
      <c r="MOO252" s="395"/>
      <c r="MOP252" s="395"/>
      <c r="MOQ252" s="395"/>
      <c r="MOR252" s="395"/>
      <c r="MOS252" s="395"/>
      <c r="MOT252" s="395"/>
      <c r="MOU252" s="374"/>
      <c r="MOV252" s="373"/>
      <c r="MOW252" s="373"/>
      <c r="MOX252" s="373"/>
      <c r="MOY252" s="320"/>
      <c r="MOZ252" s="374"/>
      <c r="MPA252" s="374"/>
      <c r="MPB252" s="374"/>
      <c r="MPC252" s="395"/>
      <c r="MPD252" s="395"/>
      <c r="MPE252" s="395"/>
      <c r="MPF252" s="395"/>
      <c r="MPG252" s="395"/>
      <c r="MPH252" s="395"/>
      <c r="MPI252" s="395"/>
      <c r="MPJ252" s="395"/>
      <c r="MPK252" s="374"/>
      <c r="MPL252" s="373"/>
      <c r="MPM252" s="373"/>
      <c r="MPN252" s="373"/>
      <c r="MPO252" s="320"/>
      <c r="MPP252" s="374"/>
      <c r="MPQ252" s="374"/>
      <c r="MPR252" s="374"/>
      <c r="MPS252" s="395"/>
      <c r="MPT252" s="395"/>
      <c r="MPU252" s="395"/>
      <c r="MPV252" s="395"/>
      <c r="MPW252" s="395"/>
      <c r="MPX252" s="395"/>
      <c r="MPY252" s="395"/>
      <c r="MPZ252" s="395"/>
      <c r="MQA252" s="374"/>
      <c r="MQB252" s="373"/>
      <c r="MQC252" s="373"/>
      <c r="MQD252" s="373"/>
      <c r="MQE252" s="320"/>
      <c r="MQF252" s="374"/>
      <c r="MQG252" s="374"/>
      <c r="MQH252" s="374"/>
      <c r="MQI252" s="395"/>
      <c r="MQJ252" s="395"/>
      <c r="MQK252" s="395"/>
      <c r="MQL252" s="395"/>
      <c r="MQM252" s="395"/>
      <c r="MQN252" s="395"/>
      <c r="MQO252" s="395"/>
      <c r="MQP252" s="395"/>
      <c r="MQQ252" s="374"/>
      <c r="MQR252" s="373"/>
      <c r="MQS252" s="373"/>
      <c r="MQT252" s="373"/>
      <c r="MQU252" s="320"/>
      <c r="MQV252" s="374"/>
      <c r="MQW252" s="374"/>
      <c r="MQX252" s="374"/>
      <c r="MQY252" s="395"/>
      <c r="MQZ252" s="395"/>
      <c r="MRA252" s="395"/>
      <c r="MRB252" s="395"/>
      <c r="MRC252" s="395"/>
      <c r="MRD252" s="395"/>
      <c r="MRE252" s="395"/>
      <c r="MRF252" s="395"/>
      <c r="MRG252" s="374"/>
      <c r="MRH252" s="373"/>
      <c r="MRI252" s="373"/>
      <c r="MRJ252" s="373"/>
      <c r="MRK252" s="320"/>
      <c r="MRL252" s="374"/>
      <c r="MRM252" s="374"/>
      <c r="MRN252" s="374"/>
      <c r="MRO252" s="395"/>
      <c r="MRP252" s="395"/>
      <c r="MRQ252" s="395"/>
      <c r="MRR252" s="395"/>
      <c r="MRS252" s="395"/>
      <c r="MRT252" s="395"/>
      <c r="MRU252" s="395"/>
      <c r="MRV252" s="395"/>
      <c r="MRW252" s="374"/>
      <c r="MRX252" s="373"/>
      <c r="MRY252" s="373"/>
      <c r="MRZ252" s="373"/>
      <c r="MSA252" s="320"/>
      <c r="MSB252" s="374"/>
      <c r="MSC252" s="374"/>
      <c r="MSD252" s="374"/>
      <c r="MSE252" s="395"/>
      <c r="MSF252" s="395"/>
      <c r="MSG252" s="395"/>
      <c r="MSH252" s="395"/>
      <c r="MSI252" s="395"/>
      <c r="MSJ252" s="395"/>
      <c r="MSK252" s="395"/>
      <c r="MSL252" s="395"/>
      <c r="MSM252" s="374"/>
      <c r="MSN252" s="373"/>
      <c r="MSO252" s="373"/>
      <c r="MSP252" s="373"/>
      <c r="MSQ252" s="320"/>
      <c r="MSR252" s="374"/>
      <c r="MSS252" s="374"/>
      <c r="MST252" s="374"/>
      <c r="MSU252" s="395"/>
      <c r="MSV252" s="395"/>
      <c r="MSW252" s="395"/>
      <c r="MSX252" s="395"/>
      <c r="MSY252" s="395"/>
      <c r="MSZ252" s="395"/>
      <c r="MTA252" s="395"/>
      <c r="MTB252" s="395"/>
      <c r="MTC252" s="374"/>
      <c r="MTD252" s="373"/>
      <c r="MTE252" s="373"/>
      <c r="MTF252" s="373"/>
      <c r="MTG252" s="320"/>
      <c r="MTH252" s="374"/>
      <c r="MTI252" s="374"/>
      <c r="MTJ252" s="374"/>
      <c r="MTK252" s="395"/>
      <c r="MTL252" s="395"/>
      <c r="MTM252" s="395"/>
      <c r="MTN252" s="395"/>
      <c r="MTO252" s="395"/>
      <c r="MTP252" s="395"/>
      <c r="MTQ252" s="395"/>
      <c r="MTR252" s="395"/>
      <c r="MTS252" s="374"/>
      <c r="MTT252" s="373"/>
      <c r="MTU252" s="373"/>
      <c r="MTV252" s="373"/>
      <c r="MTW252" s="320"/>
      <c r="MTX252" s="374"/>
      <c r="MTY252" s="374"/>
      <c r="MTZ252" s="374"/>
      <c r="MUA252" s="395"/>
      <c r="MUB252" s="395"/>
      <c r="MUC252" s="395"/>
      <c r="MUD252" s="395"/>
      <c r="MUE252" s="395"/>
      <c r="MUF252" s="395"/>
      <c r="MUG252" s="395"/>
      <c r="MUH252" s="395"/>
      <c r="MUI252" s="374"/>
      <c r="MUJ252" s="373"/>
      <c r="MUK252" s="373"/>
      <c r="MUL252" s="373"/>
      <c r="MUM252" s="320"/>
      <c r="MUN252" s="374"/>
      <c r="MUO252" s="374"/>
      <c r="MUP252" s="374"/>
      <c r="MUQ252" s="395"/>
      <c r="MUR252" s="395"/>
      <c r="MUS252" s="395"/>
      <c r="MUT252" s="395"/>
      <c r="MUU252" s="395"/>
      <c r="MUV252" s="395"/>
      <c r="MUW252" s="395"/>
      <c r="MUX252" s="395"/>
      <c r="MUY252" s="374"/>
      <c r="MUZ252" s="373"/>
      <c r="MVA252" s="373"/>
      <c r="MVB252" s="373"/>
      <c r="MVC252" s="320"/>
      <c r="MVD252" s="374"/>
      <c r="MVE252" s="374"/>
      <c r="MVF252" s="374"/>
      <c r="MVG252" s="395"/>
      <c r="MVH252" s="395"/>
      <c r="MVI252" s="395"/>
      <c r="MVJ252" s="395"/>
      <c r="MVK252" s="395"/>
      <c r="MVL252" s="395"/>
      <c r="MVM252" s="395"/>
      <c r="MVN252" s="395"/>
      <c r="MVO252" s="374"/>
      <c r="MVP252" s="373"/>
      <c r="MVQ252" s="373"/>
      <c r="MVR252" s="373"/>
      <c r="MVS252" s="320"/>
      <c r="MVT252" s="374"/>
      <c r="MVU252" s="374"/>
      <c r="MVV252" s="374"/>
      <c r="MVW252" s="395"/>
      <c r="MVX252" s="395"/>
      <c r="MVY252" s="395"/>
      <c r="MVZ252" s="395"/>
      <c r="MWA252" s="395"/>
      <c r="MWB252" s="395"/>
      <c r="MWC252" s="395"/>
      <c r="MWD252" s="395"/>
      <c r="MWE252" s="374"/>
      <c r="MWF252" s="373"/>
      <c r="MWG252" s="373"/>
      <c r="MWH252" s="373"/>
      <c r="MWI252" s="320"/>
      <c r="MWJ252" s="374"/>
      <c r="MWK252" s="374"/>
      <c r="MWL252" s="374"/>
      <c r="MWM252" s="395"/>
      <c r="MWN252" s="395"/>
      <c r="MWO252" s="395"/>
      <c r="MWP252" s="395"/>
      <c r="MWQ252" s="395"/>
      <c r="MWR252" s="395"/>
      <c r="MWS252" s="395"/>
      <c r="MWT252" s="395"/>
      <c r="MWU252" s="374"/>
      <c r="MWV252" s="373"/>
      <c r="MWW252" s="373"/>
      <c r="MWX252" s="373"/>
      <c r="MWY252" s="320"/>
      <c r="MWZ252" s="374"/>
      <c r="MXA252" s="374"/>
      <c r="MXB252" s="374"/>
      <c r="MXC252" s="395"/>
      <c r="MXD252" s="395"/>
      <c r="MXE252" s="395"/>
      <c r="MXF252" s="395"/>
      <c r="MXG252" s="395"/>
      <c r="MXH252" s="395"/>
      <c r="MXI252" s="395"/>
      <c r="MXJ252" s="395"/>
      <c r="MXK252" s="374"/>
      <c r="MXL252" s="373"/>
      <c r="MXM252" s="373"/>
      <c r="MXN252" s="373"/>
      <c r="MXO252" s="320"/>
      <c r="MXP252" s="374"/>
      <c r="MXQ252" s="374"/>
      <c r="MXR252" s="374"/>
      <c r="MXS252" s="395"/>
      <c r="MXT252" s="395"/>
      <c r="MXU252" s="395"/>
      <c r="MXV252" s="395"/>
      <c r="MXW252" s="395"/>
      <c r="MXX252" s="395"/>
      <c r="MXY252" s="395"/>
      <c r="MXZ252" s="395"/>
      <c r="MYA252" s="374"/>
      <c r="MYB252" s="373"/>
      <c r="MYC252" s="373"/>
      <c r="MYD252" s="373"/>
      <c r="MYE252" s="320"/>
      <c r="MYF252" s="374"/>
      <c r="MYG252" s="374"/>
      <c r="MYH252" s="374"/>
      <c r="MYI252" s="395"/>
      <c r="MYJ252" s="395"/>
      <c r="MYK252" s="395"/>
      <c r="MYL252" s="395"/>
      <c r="MYM252" s="395"/>
      <c r="MYN252" s="395"/>
      <c r="MYO252" s="395"/>
      <c r="MYP252" s="395"/>
      <c r="MYQ252" s="374"/>
      <c r="MYR252" s="373"/>
      <c r="MYS252" s="373"/>
      <c r="MYT252" s="373"/>
      <c r="MYU252" s="320"/>
      <c r="MYV252" s="374"/>
      <c r="MYW252" s="374"/>
      <c r="MYX252" s="374"/>
      <c r="MYY252" s="395"/>
      <c r="MYZ252" s="395"/>
      <c r="MZA252" s="395"/>
      <c r="MZB252" s="395"/>
      <c r="MZC252" s="395"/>
      <c r="MZD252" s="395"/>
      <c r="MZE252" s="395"/>
      <c r="MZF252" s="395"/>
      <c r="MZG252" s="374"/>
      <c r="MZH252" s="373"/>
      <c r="MZI252" s="373"/>
      <c r="MZJ252" s="373"/>
      <c r="MZK252" s="320"/>
      <c r="MZL252" s="374"/>
      <c r="MZM252" s="374"/>
      <c r="MZN252" s="374"/>
      <c r="MZO252" s="395"/>
      <c r="MZP252" s="395"/>
      <c r="MZQ252" s="395"/>
      <c r="MZR252" s="395"/>
      <c r="MZS252" s="395"/>
      <c r="MZT252" s="395"/>
      <c r="MZU252" s="395"/>
      <c r="MZV252" s="395"/>
      <c r="MZW252" s="374"/>
      <c r="MZX252" s="373"/>
      <c r="MZY252" s="373"/>
      <c r="MZZ252" s="373"/>
      <c r="NAA252" s="320"/>
      <c r="NAB252" s="374"/>
      <c r="NAC252" s="374"/>
      <c r="NAD252" s="374"/>
      <c r="NAE252" s="395"/>
      <c r="NAF252" s="395"/>
      <c r="NAG252" s="395"/>
      <c r="NAH252" s="395"/>
      <c r="NAI252" s="395"/>
      <c r="NAJ252" s="395"/>
      <c r="NAK252" s="395"/>
      <c r="NAL252" s="395"/>
      <c r="NAM252" s="374"/>
      <c r="NAN252" s="373"/>
      <c r="NAO252" s="373"/>
      <c r="NAP252" s="373"/>
      <c r="NAQ252" s="320"/>
      <c r="NAR252" s="374"/>
      <c r="NAS252" s="374"/>
      <c r="NAT252" s="374"/>
      <c r="NAU252" s="395"/>
      <c r="NAV252" s="395"/>
      <c r="NAW252" s="395"/>
      <c r="NAX252" s="395"/>
      <c r="NAY252" s="395"/>
      <c r="NAZ252" s="395"/>
      <c r="NBA252" s="395"/>
      <c r="NBB252" s="395"/>
      <c r="NBC252" s="374"/>
      <c r="NBD252" s="373"/>
      <c r="NBE252" s="373"/>
      <c r="NBF252" s="373"/>
      <c r="NBG252" s="320"/>
      <c r="NBH252" s="374"/>
      <c r="NBI252" s="374"/>
      <c r="NBJ252" s="374"/>
      <c r="NBK252" s="395"/>
      <c r="NBL252" s="395"/>
      <c r="NBM252" s="395"/>
      <c r="NBN252" s="395"/>
      <c r="NBO252" s="395"/>
      <c r="NBP252" s="395"/>
      <c r="NBQ252" s="395"/>
      <c r="NBR252" s="395"/>
      <c r="NBS252" s="374"/>
      <c r="NBT252" s="373"/>
      <c r="NBU252" s="373"/>
      <c r="NBV252" s="373"/>
      <c r="NBW252" s="320"/>
      <c r="NBX252" s="374"/>
      <c r="NBY252" s="374"/>
      <c r="NBZ252" s="374"/>
      <c r="NCA252" s="395"/>
      <c r="NCB252" s="395"/>
      <c r="NCC252" s="395"/>
      <c r="NCD252" s="395"/>
      <c r="NCE252" s="395"/>
      <c r="NCF252" s="395"/>
      <c r="NCG252" s="395"/>
      <c r="NCH252" s="395"/>
      <c r="NCI252" s="374"/>
      <c r="NCJ252" s="373"/>
      <c r="NCK252" s="373"/>
      <c r="NCL252" s="373"/>
      <c r="NCM252" s="320"/>
      <c r="NCN252" s="374"/>
      <c r="NCO252" s="374"/>
      <c r="NCP252" s="374"/>
      <c r="NCQ252" s="395"/>
      <c r="NCR252" s="395"/>
      <c r="NCS252" s="395"/>
      <c r="NCT252" s="395"/>
      <c r="NCU252" s="395"/>
      <c r="NCV252" s="395"/>
      <c r="NCW252" s="395"/>
      <c r="NCX252" s="395"/>
      <c r="NCY252" s="374"/>
      <c r="NCZ252" s="373"/>
      <c r="NDA252" s="373"/>
      <c r="NDB252" s="373"/>
      <c r="NDC252" s="320"/>
      <c r="NDD252" s="374"/>
      <c r="NDE252" s="374"/>
      <c r="NDF252" s="374"/>
      <c r="NDG252" s="395"/>
      <c r="NDH252" s="395"/>
      <c r="NDI252" s="395"/>
      <c r="NDJ252" s="395"/>
      <c r="NDK252" s="395"/>
      <c r="NDL252" s="395"/>
      <c r="NDM252" s="395"/>
      <c r="NDN252" s="395"/>
      <c r="NDO252" s="374"/>
      <c r="NDP252" s="373"/>
      <c r="NDQ252" s="373"/>
      <c r="NDR252" s="373"/>
      <c r="NDS252" s="320"/>
      <c r="NDT252" s="374"/>
      <c r="NDU252" s="374"/>
      <c r="NDV252" s="374"/>
      <c r="NDW252" s="395"/>
      <c r="NDX252" s="395"/>
      <c r="NDY252" s="395"/>
      <c r="NDZ252" s="395"/>
      <c r="NEA252" s="395"/>
      <c r="NEB252" s="395"/>
      <c r="NEC252" s="395"/>
      <c r="NED252" s="395"/>
      <c r="NEE252" s="374"/>
      <c r="NEF252" s="373"/>
      <c r="NEG252" s="373"/>
      <c r="NEH252" s="373"/>
      <c r="NEI252" s="320"/>
      <c r="NEJ252" s="374"/>
      <c r="NEK252" s="374"/>
      <c r="NEL252" s="374"/>
      <c r="NEM252" s="395"/>
      <c r="NEN252" s="395"/>
      <c r="NEO252" s="395"/>
      <c r="NEP252" s="395"/>
      <c r="NEQ252" s="395"/>
      <c r="NER252" s="395"/>
      <c r="NES252" s="395"/>
      <c r="NET252" s="395"/>
      <c r="NEU252" s="374"/>
      <c r="NEV252" s="373"/>
      <c r="NEW252" s="373"/>
      <c r="NEX252" s="373"/>
      <c r="NEY252" s="320"/>
      <c r="NEZ252" s="374"/>
      <c r="NFA252" s="374"/>
      <c r="NFB252" s="374"/>
      <c r="NFC252" s="395"/>
      <c r="NFD252" s="395"/>
      <c r="NFE252" s="395"/>
      <c r="NFF252" s="395"/>
      <c r="NFG252" s="395"/>
      <c r="NFH252" s="395"/>
      <c r="NFI252" s="395"/>
      <c r="NFJ252" s="395"/>
      <c r="NFK252" s="374"/>
      <c r="NFL252" s="373"/>
      <c r="NFM252" s="373"/>
      <c r="NFN252" s="373"/>
      <c r="NFO252" s="320"/>
      <c r="NFP252" s="374"/>
      <c r="NFQ252" s="374"/>
      <c r="NFR252" s="374"/>
      <c r="NFS252" s="395"/>
      <c r="NFT252" s="395"/>
      <c r="NFU252" s="395"/>
      <c r="NFV252" s="395"/>
      <c r="NFW252" s="395"/>
      <c r="NFX252" s="395"/>
      <c r="NFY252" s="395"/>
      <c r="NFZ252" s="395"/>
      <c r="NGA252" s="374"/>
      <c r="NGB252" s="373"/>
      <c r="NGC252" s="373"/>
      <c r="NGD252" s="373"/>
      <c r="NGE252" s="320"/>
      <c r="NGF252" s="374"/>
      <c r="NGG252" s="374"/>
      <c r="NGH252" s="374"/>
      <c r="NGI252" s="395"/>
      <c r="NGJ252" s="395"/>
      <c r="NGK252" s="395"/>
      <c r="NGL252" s="395"/>
      <c r="NGM252" s="395"/>
      <c r="NGN252" s="395"/>
      <c r="NGO252" s="395"/>
      <c r="NGP252" s="395"/>
      <c r="NGQ252" s="374"/>
      <c r="NGR252" s="373"/>
      <c r="NGS252" s="373"/>
      <c r="NGT252" s="373"/>
      <c r="NGU252" s="320"/>
      <c r="NGV252" s="374"/>
      <c r="NGW252" s="374"/>
      <c r="NGX252" s="374"/>
      <c r="NGY252" s="395"/>
      <c r="NGZ252" s="395"/>
      <c r="NHA252" s="395"/>
      <c r="NHB252" s="395"/>
      <c r="NHC252" s="395"/>
      <c r="NHD252" s="395"/>
      <c r="NHE252" s="395"/>
      <c r="NHF252" s="395"/>
      <c r="NHG252" s="374"/>
      <c r="NHH252" s="373"/>
      <c r="NHI252" s="373"/>
      <c r="NHJ252" s="373"/>
      <c r="NHK252" s="320"/>
      <c r="NHL252" s="374"/>
      <c r="NHM252" s="374"/>
      <c r="NHN252" s="374"/>
      <c r="NHO252" s="395"/>
      <c r="NHP252" s="395"/>
      <c r="NHQ252" s="395"/>
      <c r="NHR252" s="395"/>
      <c r="NHS252" s="395"/>
      <c r="NHT252" s="395"/>
      <c r="NHU252" s="395"/>
      <c r="NHV252" s="395"/>
      <c r="NHW252" s="374"/>
      <c r="NHX252" s="373"/>
      <c r="NHY252" s="373"/>
      <c r="NHZ252" s="373"/>
      <c r="NIA252" s="320"/>
      <c r="NIB252" s="374"/>
      <c r="NIC252" s="374"/>
      <c r="NID252" s="374"/>
      <c r="NIE252" s="395"/>
      <c r="NIF252" s="395"/>
      <c r="NIG252" s="395"/>
      <c r="NIH252" s="395"/>
      <c r="NII252" s="395"/>
      <c r="NIJ252" s="395"/>
      <c r="NIK252" s="395"/>
      <c r="NIL252" s="395"/>
      <c r="NIM252" s="374"/>
      <c r="NIN252" s="373"/>
      <c r="NIO252" s="373"/>
      <c r="NIP252" s="373"/>
      <c r="NIQ252" s="320"/>
      <c r="NIR252" s="374"/>
      <c r="NIS252" s="374"/>
      <c r="NIT252" s="374"/>
      <c r="NIU252" s="395"/>
      <c r="NIV252" s="395"/>
      <c r="NIW252" s="395"/>
      <c r="NIX252" s="395"/>
      <c r="NIY252" s="395"/>
      <c r="NIZ252" s="395"/>
      <c r="NJA252" s="395"/>
      <c r="NJB252" s="395"/>
      <c r="NJC252" s="374"/>
      <c r="NJD252" s="373"/>
      <c r="NJE252" s="373"/>
      <c r="NJF252" s="373"/>
      <c r="NJG252" s="320"/>
      <c r="NJH252" s="374"/>
      <c r="NJI252" s="374"/>
      <c r="NJJ252" s="374"/>
      <c r="NJK252" s="395"/>
      <c r="NJL252" s="395"/>
      <c r="NJM252" s="395"/>
      <c r="NJN252" s="395"/>
      <c r="NJO252" s="395"/>
      <c r="NJP252" s="395"/>
      <c r="NJQ252" s="395"/>
      <c r="NJR252" s="395"/>
      <c r="NJS252" s="374"/>
      <c r="NJT252" s="373"/>
      <c r="NJU252" s="373"/>
      <c r="NJV252" s="373"/>
      <c r="NJW252" s="320"/>
      <c r="NJX252" s="374"/>
      <c r="NJY252" s="374"/>
      <c r="NJZ252" s="374"/>
      <c r="NKA252" s="395"/>
      <c r="NKB252" s="395"/>
      <c r="NKC252" s="395"/>
      <c r="NKD252" s="395"/>
      <c r="NKE252" s="395"/>
      <c r="NKF252" s="395"/>
      <c r="NKG252" s="395"/>
      <c r="NKH252" s="395"/>
      <c r="NKI252" s="374"/>
      <c r="NKJ252" s="373"/>
      <c r="NKK252" s="373"/>
      <c r="NKL252" s="373"/>
      <c r="NKM252" s="320"/>
      <c r="NKN252" s="374"/>
      <c r="NKO252" s="374"/>
      <c r="NKP252" s="374"/>
      <c r="NKQ252" s="395"/>
      <c r="NKR252" s="395"/>
      <c r="NKS252" s="395"/>
      <c r="NKT252" s="395"/>
      <c r="NKU252" s="395"/>
      <c r="NKV252" s="395"/>
      <c r="NKW252" s="395"/>
      <c r="NKX252" s="395"/>
      <c r="NKY252" s="374"/>
      <c r="NKZ252" s="373"/>
      <c r="NLA252" s="373"/>
      <c r="NLB252" s="373"/>
      <c r="NLC252" s="320"/>
      <c r="NLD252" s="374"/>
      <c r="NLE252" s="374"/>
      <c r="NLF252" s="374"/>
      <c r="NLG252" s="395"/>
      <c r="NLH252" s="395"/>
      <c r="NLI252" s="395"/>
      <c r="NLJ252" s="395"/>
      <c r="NLK252" s="395"/>
      <c r="NLL252" s="395"/>
      <c r="NLM252" s="395"/>
      <c r="NLN252" s="395"/>
      <c r="NLO252" s="374"/>
      <c r="NLP252" s="373"/>
      <c r="NLQ252" s="373"/>
      <c r="NLR252" s="373"/>
      <c r="NLS252" s="320"/>
      <c r="NLT252" s="374"/>
      <c r="NLU252" s="374"/>
      <c r="NLV252" s="374"/>
      <c r="NLW252" s="395"/>
      <c r="NLX252" s="395"/>
      <c r="NLY252" s="395"/>
      <c r="NLZ252" s="395"/>
      <c r="NMA252" s="395"/>
      <c r="NMB252" s="395"/>
      <c r="NMC252" s="395"/>
      <c r="NMD252" s="395"/>
      <c r="NME252" s="374"/>
      <c r="NMF252" s="373"/>
      <c r="NMG252" s="373"/>
      <c r="NMH252" s="373"/>
      <c r="NMI252" s="320"/>
      <c r="NMJ252" s="374"/>
      <c r="NMK252" s="374"/>
      <c r="NML252" s="374"/>
      <c r="NMM252" s="395"/>
      <c r="NMN252" s="395"/>
      <c r="NMO252" s="395"/>
      <c r="NMP252" s="395"/>
      <c r="NMQ252" s="395"/>
      <c r="NMR252" s="395"/>
      <c r="NMS252" s="395"/>
      <c r="NMT252" s="395"/>
      <c r="NMU252" s="374"/>
      <c r="NMV252" s="373"/>
      <c r="NMW252" s="373"/>
      <c r="NMX252" s="373"/>
      <c r="NMY252" s="320"/>
      <c r="NMZ252" s="374"/>
      <c r="NNA252" s="374"/>
      <c r="NNB252" s="374"/>
      <c r="NNC252" s="395"/>
      <c r="NND252" s="395"/>
      <c r="NNE252" s="395"/>
      <c r="NNF252" s="395"/>
      <c r="NNG252" s="395"/>
      <c r="NNH252" s="395"/>
      <c r="NNI252" s="395"/>
      <c r="NNJ252" s="395"/>
      <c r="NNK252" s="374"/>
      <c r="NNL252" s="373"/>
      <c r="NNM252" s="373"/>
      <c r="NNN252" s="373"/>
      <c r="NNO252" s="320"/>
      <c r="NNP252" s="374"/>
      <c r="NNQ252" s="374"/>
      <c r="NNR252" s="374"/>
      <c r="NNS252" s="395"/>
      <c r="NNT252" s="395"/>
      <c r="NNU252" s="395"/>
      <c r="NNV252" s="395"/>
      <c r="NNW252" s="395"/>
      <c r="NNX252" s="395"/>
      <c r="NNY252" s="395"/>
      <c r="NNZ252" s="395"/>
      <c r="NOA252" s="374"/>
      <c r="NOB252" s="373"/>
      <c r="NOC252" s="373"/>
      <c r="NOD252" s="373"/>
      <c r="NOE252" s="320"/>
      <c r="NOF252" s="374"/>
      <c r="NOG252" s="374"/>
      <c r="NOH252" s="374"/>
      <c r="NOI252" s="395"/>
      <c r="NOJ252" s="395"/>
      <c r="NOK252" s="395"/>
      <c r="NOL252" s="395"/>
      <c r="NOM252" s="395"/>
      <c r="NON252" s="395"/>
      <c r="NOO252" s="395"/>
      <c r="NOP252" s="395"/>
      <c r="NOQ252" s="374"/>
      <c r="NOR252" s="373"/>
      <c r="NOS252" s="373"/>
      <c r="NOT252" s="373"/>
      <c r="NOU252" s="320"/>
      <c r="NOV252" s="374"/>
      <c r="NOW252" s="374"/>
      <c r="NOX252" s="374"/>
      <c r="NOY252" s="395"/>
      <c r="NOZ252" s="395"/>
      <c r="NPA252" s="395"/>
      <c r="NPB252" s="395"/>
      <c r="NPC252" s="395"/>
      <c r="NPD252" s="395"/>
      <c r="NPE252" s="395"/>
      <c r="NPF252" s="395"/>
      <c r="NPG252" s="374"/>
      <c r="NPH252" s="373"/>
      <c r="NPI252" s="373"/>
      <c r="NPJ252" s="373"/>
      <c r="NPK252" s="320"/>
      <c r="NPL252" s="374"/>
      <c r="NPM252" s="374"/>
      <c r="NPN252" s="374"/>
      <c r="NPO252" s="395"/>
      <c r="NPP252" s="395"/>
      <c r="NPQ252" s="395"/>
      <c r="NPR252" s="395"/>
      <c r="NPS252" s="395"/>
      <c r="NPT252" s="395"/>
      <c r="NPU252" s="395"/>
      <c r="NPV252" s="395"/>
      <c r="NPW252" s="374"/>
      <c r="NPX252" s="373"/>
      <c r="NPY252" s="373"/>
      <c r="NPZ252" s="373"/>
      <c r="NQA252" s="320"/>
      <c r="NQB252" s="374"/>
      <c r="NQC252" s="374"/>
      <c r="NQD252" s="374"/>
      <c r="NQE252" s="395"/>
      <c r="NQF252" s="395"/>
      <c r="NQG252" s="395"/>
      <c r="NQH252" s="395"/>
      <c r="NQI252" s="395"/>
      <c r="NQJ252" s="395"/>
      <c r="NQK252" s="395"/>
      <c r="NQL252" s="395"/>
      <c r="NQM252" s="374"/>
      <c r="NQN252" s="373"/>
      <c r="NQO252" s="373"/>
      <c r="NQP252" s="373"/>
      <c r="NQQ252" s="320"/>
      <c r="NQR252" s="374"/>
      <c r="NQS252" s="374"/>
      <c r="NQT252" s="374"/>
      <c r="NQU252" s="395"/>
      <c r="NQV252" s="395"/>
      <c r="NQW252" s="395"/>
      <c r="NQX252" s="395"/>
      <c r="NQY252" s="395"/>
      <c r="NQZ252" s="395"/>
      <c r="NRA252" s="395"/>
      <c r="NRB252" s="395"/>
      <c r="NRC252" s="374"/>
      <c r="NRD252" s="373"/>
      <c r="NRE252" s="373"/>
      <c r="NRF252" s="373"/>
      <c r="NRG252" s="320"/>
      <c r="NRH252" s="374"/>
      <c r="NRI252" s="374"/>
      <c r="NRJ252" s="374"/>
      <c r="NRK252" s="395"/>
      <c r="NRL252" s="395"/>
      <c r="NRM252" s="395"/>
      <c r="NRN252" s="395"/>
      <c r="NRO252" s="395"/>
      <c r="NRP252" s="395"/>
      <c r="NRQ252" s="395"/>
      <c r="NRR252" s="395"/>
      <c r="NRS252" s="374"/>
      <c r="NRT252" s="373"/>
      <c r="NRU252" s="373"/>
      <c r="NRV252" s="373"/>
      <c r="NRW252" s="320"/>
      <c r="NRX252" s="374"/>
      <c r="NRY252" s="374"/>
      <c r="NRZ252" s="374"/>
      <c r="NSA252" s="395"/>
      <c r="NSB252" s="395"/>
      <c r="NSC252" s="395"/>
      <c r="NSD252" s="395"/>
      <c r="NSE252" s="395"/>
      <c r="NSF252" s="395"/>
      <c r="NSG252" s="395"/>
      <c r="NSH252" s="395"/>
      <c r="NSI252" s="374"/>
      <c r="NSJ252" s="373"/>
      <c r="NSK252" s="373"/>
      <c r="NSL252" s="373"/>
      <c r="NSM252" s="320"/>
      <c r="NSN252" s="374"/>
      <c r="NSO252" s="374"/>
      <c r="NSP252" s="374"/>
      <c r="NSQ252" s="395"/>
      <c r="NSR252" s="395"/>
      <c r="NSS252" s="395"/>
      <c r="NST252" s="395"/>
      <c r="NSU252" s="395"/>
      <c r="NSV252" s="395"/>
      <c r="NSW252" s="395"/>
      <c r="NSX252" s="395"/>
      <c r="NSY252" s="374"/>
      <c r="NSZ252" s="373"/>
      <c r="NTA252" s="373"/>
      <c r="NTB252" s="373"/>
      <c r="NTC252" s="320"/>
      <c r="NTD252" s="374"/>
      <c r="NTE252" s="374"/>
      <c r="NTF252" s="374"/>
      <c r="NTG252" s="395"/>
      <c r="NTH252" s="395"/>
      <c r="NTI252" s="395"/>
      <c r="NTJ252" s="395"/>
      <c r="NTK252" s="395"/>
      <c r="NTL252" s="395"/>
      <c r="NTM252" s="395"/>
      <c r="NTN252" s="395"/>
      <c r="NTO252" s="374"/>
      <c r="NTP252" s="373"/>
      <c r="NTQ252" s="373"/>
      <c r="NTR252" s="373"/>
      <c r="NTS252" s="320"/>
      <c r="NTT252" s="374"/>
      <c r="NTU252" s="374"/>
      <c r="NTV252" s="374"/>
      <c r="NTW252" s="395"/>
      <c r="NTX252" s="395"/>
      <c r="NTY252" s="395"/>
      <c r="NTZ252" s="395"/>
      <c r="NUA252" s="395"/>
      <c r="NUB252" s="395"/>
      <c r="NUC252" s="395"/>
      <c r="NUD252" s="395"/>
      <c r="NUE252" s="374"/>
      <c r="NUF252" s="373"/>
      <c r="NUG252" s="373"/>
      <c r="NUH252" s="373"/>
      <c r="NUI252" s="320"/>
      <c r="NUJ252" s="374"/>
      <c r="NUK252" s="374"/>
      <c r="NUL252" s="374"/>
      <c r="NUM252" s="395"/>
      <c r="NUN252" s="395"/>
      <c r="NUO252" s="395"/>
      <c r="NUP252" s="395"/>
      <c r="NUQ252" s="395"/>
      <c r="NUR252" s="395"/>
      <c r="NUS252" s="395"/>
      <c r="NUT252" s="395"/>
      <c r="NUU252" s="374"/>
      <c r="NUV252" s="373"/>
      <c r="NUW252" s="373"/>
      <c r="NUX252" s="373"/>
      <c r="NUY252" s="320"/>
      <c r="NUZ252" s="374"/>
      <c r="NVA252" s="374"/>
      <c r="NVB252" s="374"/>
      <c r="NVC252" s="395"/>
      <c r="NVD252" s="395"/>
      <c r="NVE252" s="395"/>
      <c r="NVF252" s="395"/>
      <c r="NVG252" s="395"/>
      <c r="NVH252" s="395"/>
      <c r="NVI252" s="395"/>
      <c r="NVJ252" s="395"/>
      <c r="NVK252" s="374"/>
      <c r="NVL252" s="373"/>
      <c r="NVM252" s="373"/>
      <c r="NVN252" s="373"/>
      <c r="NVO252" s="320"/>
      <c r="NVP252" s="374"/>
      <c r="NVQ252" s="374"/>
      <c r="NVR252" s="374"/>
      <c r="NVS252" s="395"/>
      <c r="NVT252" s="395"/>
      <c r="NVU252" s="395"/>
      <c r="NVV252" s="395"/>
      <c r="NVW252" s="395"/>
      <c r="NVX252" s="395"/>
      <c r="NVY252" s="395"/>
      <c r="NVZ252" s="395"/>
      <c r="NWA252" s="374"/>
      <c r="NWB252" s="373"/>
      <c r="NWC252" s="373"/>
      <c r="NWD252" s="373"/>
      <c r="NWE252" s="320"/>
      <c r="NWF252" s="374"/>
      <c r="NWG252" s="374"/>
      <c r="NWH252" s="374"/>
      <c r="NWI252" s="395"/>
      <c r="NWJ252" s="395"/>
      <c r="NWK252" s="395"/>
      <c r="NWL252" s="395"/>
      <c r="NWM252" s="395"/>
      <c r="NWN252" s="395"/>
      <c r="NWO252" s="395"/>
      <c r="NWP252" s="395"/>
      <c r="NWQ252" s="374"/>
      <c r="NWR252" s="373"/>
      <c r="NWS252" s="373"/>
      <c r="NWT252" s="373"/>
      <c r="NWU252" s="320"/>
      <c r="NWV252" s="374"/>
      <c r="NWW252" s="374"/>
      <c r="NWX252" s="374"/>
      <c r="NWY252" s="395"/>
      <c r="NWZ252" s="395"/>
      <c r="NXA252" s="395"/>
      <c r="NXB252" s="395"/>
      <c r="NXC252" s="395"/>
      <c r="NXD252" s="395"/>
      <c r="NXE252" s="395"/>
      <c r="NXF252" s="395"/>
      <c r="NXG252" s="374"/>
      <c r="NXH252" s="373"/>
      <c r="NXI252" s="373"/>
      <c r="NXJ252" s="373"/>
      <c r="NXK252" s="320"/>
      <c r="NXL252" s="374"/>
      <c r="NXM252" s="374"/>
      <c r="NXN252" s="374"/>
      <c r="NXO252" s="395"/>
      <c r="NXP252" s="395"/>
      <c r="NXQ252" s="395"/>
      <c r="NXR252" s="395"/>
      <c r="NXS252" s="395"/>
      <c r="NXT252" s="395"/>
      <c r="NXU252" s="395"/>
      <c r="NXV252" s="395"/>
      <c r="NXW252" s="374"/>
      <c r="NXX252" s="373"/>
      <c r="NXY252" s="373"/>
      <c r="NXZ252" s="373"/>
      <c r="NYA252" s="320"/>
      <c r="NYB252" s="374"/>
      <c r="NYC252" s="374"/>
      <c r="NYD252" s="374"/>
      <c r="NYE252" s="395"/>
      <c r="NYF252" s="395"/>
      <c r="NYG252" s="395"/>
      <c r="NYH252" s="395"/>
      <c r="NYI252" s="395"/>
      <c r="NYJ252" s="395"/>
      <c r="NYK252" s="395"/>
      <c r="NYL252" s="395"/>
      <c r="NYM252" s="374"/>
      <c r="NYN252" s="373"/>
      <c r="NYO252" s="373"/>
      <c r="NYP252" s="373"/>
      <c r="NYQ252" s="320"/>
      <c r="NYR252" s="374"/>
      <c r="NYS252" s="374"/>
      <c r="NYT252" s="374"/>
      <c r="NYU252" s="395"/>
      <c r="NYV252" s="395"/>
      <c r="NYW252" s="395"/>
      <c r="NYX252" s="395"/>
      <c r="NYY252" s="395"/>
      <c r="NYZ252" s="395"/>
      <c r="NZA252" s="395"/>
      <c r="NZB252" s="395"/>
      <c r="NZC252" s="374"/>
      <c r="NZD252" s="373"/>
      <c r="NZE252" s="373"/>
      <c r="NZF252" s="373"/>
      <c r="NZG252" s="320"/>
      <c r="NZH252" s="374"/>
      <c r="NZI252" s="374"/>
      <c r="NZJ252" s="374"/>
      <c r="NZK252" s="395"/>
      <c r="NZL252" s="395"/>
      <c r="NZM252" s="395"/>
      <c r="NZN252" s="395"/>
      <c r="NZO252" s="395"/>
      <c r="NZP252" s="395"/>
      <c r="NZQ252" s="395"/>
      <c r="NZR252" s="395"/>
      <c r="NZS252" s="374"/>
      <c r="NZT252" s="373"/>
      <c r="NZU252" s="373"/>
      <c r="NZV252" s="373"/>
      <c r="NZW252" s="320"/>
      <c r="NZX252" s="374"/>
      <c r="NZY252" s="374"/>
      <c r="NZZ252" s="374"/>
      <c r="OAA252" s="395"/>
      <c r="OAB252" s="395"/>
      <c r="OAC252" s="395"/>
      <c r="OAD252" s="395"/>
      <c r="OAE252" s="395"/>
      <c r="OAF252" s="395"/>
      <c r="OAG252" s="395"/>
      <c r="OAH252" s="395"/>
      <c r="OAI252" s="374"/>
      <c r="OAJ252" s="373"/>
      <c r="OAK252" s="373"/>
      <c r="OAL252" s="373"/>
      <c r="OAM252" s="320"/>
      <c r="OAN252" s="374"/>
      <c r="OAO252" s="374"/>
      <c r="OAP252" s="374"/>
      <c r="OAQ252" s="395"/>
      <c r="OAR252" s="395"/>
      <c r="OAS252" s="395"/>
      <c r="OAT252" s="395"/>
      <c r="OAU252" s="395"/>
      <c r="OAV252" s="395"/>
      <c r="OAW252" s="395"/>
      <c r="OAX252" s="395"/>
      <c r="OAY252" s="374"/>
      <c r="OAZ252" s="373"/>
      <c r="OBA252" s="373"/>
      <c r="OBB252" s="373"/>
      <c r="OBC252" s="320"/>
      <c r="OBD252" s="374"/>
      <c r="OBE252" s="374"/>
      <c r="OBF252" s="374"/>
      <c r="OBG252" s="395"/>
      <c r="OBH252" s="395"/>
      <c r="OBI252" s="395"/>
      <c r="OBJ252" s="395"/>
      <c r="OBK252" s="395"/>
      <c r="OBL252" s="395"/>
      <c r="OBM252" s="395"/>
      <c r="OBN252" s="395"/>
      <c r="OBO252" s="374"/>
      <c r="OBP252" s="373"/>
      <c r="OBQ252" s="373"/>
      <c r="OBR252" s="373"/>
      <c r="OBS252" s="320"/>
      <c r="OBT252" s="374"/>
      <c r="OBU252" s="374"/>
      <c r="OBV252" s="374"/>
      <c r="OBW252" s="395"/>
      <c r="OBX252" s="395"/>
      <c r="OBY252" s="395"/>
      <c r="OBZ252" s="395"/>
      <c r="OCA252" s="395"/>
      <c r="OCB252" s="395"/>
      <c r="OCC252" s="395"/>
      <c r="OCD252" s="395"/>
      <c r="OCE252" s="374"/>
      <c r="OCF252" s="373"/>
      <c r="OCG252" s="373"/>
      <c r="OCH252" s="373"/>
      <c r="OCI252" s="320"/>
      <c r="OCJ252" s="374"/>
      <c r="OCK252" s="374"/>
      <c r="OCL252" s="374"/>
      <c r="OCM252" s="395"/>
      <c r="OCN252" s="395"/>
      <c r="OCO252" s="395"/>
      <c r="OCP252" s="395"/>
      <c r="OCQ252" s="395"/>
      <c r="OCR252" s="395"/>
      <c r="OCS252" s="395"/>
      <c r="OCT252" s="395"/>
      <c r="OCU252" s="374"/>
      <c r="OCV252" s="373"/>
      <c r="OCW252" s="373"/>
      <c r="OCX252" s="373"/>
      <c r="OCY252" s="320"/>
      <c r="OCZ252" s="374"/>
      <c r="ODA252" s="374"/>
      <c r="ODB252" s="374"/>
      <c r="ODC252" s="395"/>
      <c r="ODD252" s="395"/>
      <c r="ODE252" s="395"/>
      <c r="ODF252" s="395"/>
      <c r="ODG252" s="395"/>
      <c r="ODH252" s="395"/>
      <c r="ODI252" s="395"/>
      <c r="ODJ252" s="395"/>
      <c r="ODK252" s="374"/>
      <c r="ODL252" s="373"/>
      <c r="ODM252" s="373"/>
      <c r="ODN252" s="373"/>
      <c r="ODO252" s="320"/>
      <c r="ODP252" s="374"/>
      <c r="ODQ252" s="374"/>
      <c r="ODR252" s="374"/>
      <c r="ODS252" s="395"/>
      <c r="ODT252" s="395"/>
      <c r="ODU252" s="395"/>
      <c r="ODV252" s="395"/>
      <c r="ODW252" s="395"/>
      <c r="ODX252" s="395"/>
      <c r="ODY252" s="395"/>
      <c r="ODZ252" s="395"/>
      <c r="OEA252" s="374"/>
      <c r="OEB252" s="373"/>
      <c r="OEC252" s="373"/>
      <c r="OED252" s="373"/>
      <c r="OEE252" s="320"/>
      <c r="OEF252" s="374"/>
      <c r="OEG252" s="374"/>
      <c r="OEH252" s="374"/>
      <c r="OEI252" s="395"/>
      <c r="OEJ252" s="395"/>
      <c r="OEK252" s="395"/>
      <c r="OEL252" s="395"/>
      <c r="OEM252" s="395"/>
      <c r="OEN252" s="395"/>
      <c r="OEO252" s="395"/>
      <c r="OEP252" s="395"/>
      <c r="OEQ252" s="374"/>
      <c r="OER252" s="373"/>
      <c r="OES252" s="373"/>
      <c r="OET252" s="373"/>
      <c r="OEU252" s="320"/>
      <c r="OEV252" s="374"/>
      <c r="OEW252" s="374"/>
      <c r="OEX252" s="374"/>
      <c r="OEY252" s="395"/>
      <c r="OEZ252" s="395"/>
      <c r="OFA252" s="395"/>
      <c r="OFB252" s="395"/>
      <c r="OFC252" s="395"/>
      <c r="OFD252" s="395"/>
      <c r="OFE252" s="395"/>
      <c r="OFF252" s="395"/>
      <c r="OFG252" s="374"/>
      <c r="OFH252" s="373"/>
      <c r="OFI252" s="373"/>
      <c r="OFJ252" s="373"/>
      <c r="OFK252" s="320"/>
      <c r="OFL252" s="374"/>
      <c r="OFM252" s="374"/>
      <c r="OFN252" s="374"/>
      <c r="OFO252" s="395"/>
      <c r="OFP252" s="395"/>
      <c r="OFQ252" s="395"/>
      <c r="OFR252" s="395"/>
      <c r="OFS252" s="395"/>
      <c r="OFT252" s="395"/>
      <c r="OFU252" s="395"/>
      <c r="OFV252" s="395"/>
      <c r="OFW252" s="374"/>
      <c r="OFX252" s="373"/>
      <c r="OFY252" s="373"/>
      <c r="OFZ252" s="373"/>
      <c r="OGA252" s="320"/>
      <c r="OGB252" s="374"/>
      <c r="OGC252" s="374"/>
      <c r="OGD252" s="374"/>
      <c r="OGE252" s="395"/>
      <c r="OGF252" s="395"/>
      <c r="OGG252" s="395"/>
      <c r="OGH252" s="395"/>
      <c r="OGI252" s="395"/>
      <c r="OGJ252" s="395"/>
      <c r="OGK252" s="395"/>
      <c r="OGL252" s="395"/>
      <c r="OGM252" s="374"/>
      <c r="OGN252" s="373"/>
      <c r="OGO252" s="373"/>
      <c r="OGP252" s="373"/>
      <c r="OGQ252" s="320"/>
      <c r="OGR252" s="374"/>
      <c r="OGS252" s="374"/>
      <c r="OGT252" s="374"/>
      <c r="OGU252" s="395"/>
      <c r="OGV252" s="395"/>
      <c r="OGW252" s="395"/>
      <c r="OGX252" s="395"/>
      <c r="OGY252" s="395"/>
      <c r="OGZ252" s="395"/>
      <c r="OHA252" s="395"/>
      <c r="OHB252" s="395"/>
      <c r="OHC252" s="374"/>
      <c r="OHD252" s="373"/>
      <c r="OHE252" s="373"/>
      <c r="OHF252" s="373"/>
      <c r="OHG252" s="320"/>
      <c r="OHH252" s="374"/>
      <c r="OHI252" s="374"/>
      <c r="OHJ252" s="374"/>
      <c r="OHK252" s="395"/>
      <c r="OHL252" s="395"/>
      <c r="OHM252" s="395"/>
      <c r="OHN252" s="395"/>
      <c r="OHO252" s="395"/>
      <c r="OHP252" s="395"/>
      <c r="OHQ252" s="395"/>
      <c r="OHR252" s="395"/>
      <c r="OHS252" s="374"/>
      <c r="OHT252" s="373"/>
      <c r="OHU252" s="373"/>
      <c r="OHV252" s="373"/>
      <c r="OHW252" s="320"/>
      <c r="OHX252" s="374"/>
      <c r="OHY252" s="374"/>
      <c r="OHZ252" s="374"/>
      <c r="OIA252" s="395"/>
      <c r="OIB252" s="395"/>
      <c r="OIC252" s="395"/>
      <c r="OID252" s="395"/>
      <c r="OIE252" s="395"/>
      <c r="OIF252" s="395"/>
      <c r="OIG252" s="395"/>
      <c r="OIH252" s="395"/>
      <c r="OII252" s="374"/>
      <c r="OIJ252" s="373"/>
      <c r="OIK252" s="373"/>
      <c r="OIL252" s="373"/>
      <c r="OIM252" s="320"/>
      <c r="OIN252" s="374"/>
      <c r="OIO252" s="374"/>
      <c r="OIP252" s="374"/>
      <c r="OIQ252" s="395"/>
      <c r="OIR252" s="395"/>
      <c r="OIS252" s="395"/>
      <c r="OIT252" s="395"/>
      <c r="OIU252" s="395"/>
      <c r="OIV252" s="395"/>
      <c r="OIW252" s="395"/>
      <c r="OIX252" s="395"/>
      <c r="OIY252" s="374"/>
      <c r="OIZ252" s="373"/>
      <c r="OJA252" s="373"/>
      <c r="OJB252" s="373"/>
      <c r="OJC252" s="320"/>
      <c r="OJD252" s="374"/>
      <c r="OJE252" s="374"/>
      <c r="OJF252" s="374"/>
      <c r="OJG252" s="395"/>
      <c r="OJH252" s="395"/>
      <c r="OJI252" s="395"/>
      <c r="OJJ252" s="395"/>
      <c r="OJK252" s="395"/>
      <c r="OJL252" s="395"/>
      <c r="OJM252" s="395"/>
      <c r="OJN252" s="395"/>
      <c r="OJO252" s="374"/>
      <c r="OJP252" s="373"/>
      <c r="OJQ252" s="373"/>
      <c r="OJR252" s="373"/>
      <c r="OJS252" s="320"/>
      <c r="OJT252" s="374"/>
      <c r="OJU252" s="374"/>
      <c r="OJV252" s="374"/>
      <c r="OJW252" s="395"/>
      <c r="OJX252" s="395"/>
      <c r="OJY252" s="395"/>
      <c r="OJZ252" s="395"/>
      <c r="OKA252" s="395"/>
      <c r="OKB252" s="395"/>
      <c r="OKC252" s="395"/>
      <c r="OKD252" s="395"/>
      <c r="OKE252" s="374"/>
      <c r="OKF252" s="373"/>
      <c r="OKG252" s="373"/>
      <c r="OKH252" s="373"/>
      <c r="OKI252" s="320"/>
      <c r="OKJ252" s="374"/>
      <c r="OKK252" s="374"/>
      <c r="OKL252" s="374"/>
      <c r="OKM252" s="395"/>
      <c r="OKN252" s="395"/>
      <c r="OKO252" s="395"/>
      <c r="OKP252" s="395"/>
      <c r="OKQ252" s="395"/>
      <c r="OKR252" s="395"/>
      <c r="OKS252" s="395"/>
      <c r="OKT252" s="395"/>
      <c r="OKU252" s="374"/>
      <c r="OKV252" s="373"/>
      <c r="OKW252" s="373"/>
      <c r="OKX252" s="373"/>
      <c r="OKY252" s="320"/>
      <c r="OKZ252" s="374"/>
      <c r="OLA252" s="374"/>
      <c r="OLB252" s="374"/>
      <c r="OLC252" s="395"/>
      <c r="OLD252" s="395"/>
      <c r="OLE252" s="395"/>
      <c r="OLF252" s="395"/>
      <c r="OLG252" s="395"/>
      <c r="OLH252" s="395"/>
      <c r="OLI252" s="395"/>
      <c r="OLJ252" s="395"/>
      <c r="OLK252" s="374"/>
      <c r="OLL252" s="373"/>
      <c r="OLM252" s="373"/>
      <c r="OLN252" s="373"/>
      <c r="OLO252" s="320"/>
      <c r="OLP252" s="374"/>
      <c r="OLQ252" s="374"/>
      <c r="OLR252" s="374"/>
      <c r="OLS252" s="395"/>
      <c r="OLT252" s="395"/>
      <c r="OLU252" s="395"/>
      <c r="OLV252" s="395"/>
      <c r="OLW252" s="395"/>
      <c r="OLX252" s="395"/>
      <c r="OLY252" s="395"/>
      <c r="OLZ252" s="395"/>
      <c r="OMA252" s="374"/>
      <c r="OMB252" s="373"/>
      <c r="OMC252" s="373"/>
      <c r="OMD252" s="373"/>
      <c r="OME252" s="320"/>
      <c r="OMF252" s="374"/>
      <c r="OMG252" s="374"/>
      <c r="OMH252" s="374"/>
      <c r="OMI252" s="395"/>
      <c r="OMJ252" s="395"/>
      <c r="OMK252" s="395"/>
      <c r="OML252" s="395"/>
      <c r="OMM252" s="395"/>
      <c r="OMN252" s="395"/>
      <c r="OMO252" s="395"/>
      <c r="OMP252" s="395"/>
      <c r="OMQ252" s="374"/>
      <c r="OMR252" s="373"/>
      <c r="OMS252" s="373"/>
      <c r="OMT252" s="373"/>
      <c r="OMU252" s="320"/>
      <c r="OMV252" s="374"/>
      <c r="OMW252" s="374"/>
      <c r="OMX252" s="374"/>
      <c r="OMY252" s="395"/>
      <c r="OMZ252" s="395"/>
      <c r="ONA252" s="395"/>
      <c r="ONB252" s="395"/>
      <c r="ONC252" s="395"/>
      <c r="OND252" s="395"/>
      <c r="ONE252" s="395"/>
      <c r="ONF252" s="395"/>
      <c r="ONG252" s="374"/>
      <c r="ONH252" s="373"/>
      <c r="ONI252" s="373"/>
      <c r="ONJ252" s="373"/>
      <c r="ONK252" s="320"/>
      <c r="ONL252" s="374"/>
      <c r="ONM252" s="374"/>
      <c r="ONN252" s="374"/>
      <c r="ONO252" s="395"/>
      <c r="ONP252" s="395"/>
      <c r="ONQ252" s="395"/>
      <c r="ONR252" s="395"/>
      <c r="ONS252" s="395"/>
      <c r="ONT252" s="395"/>
      <c r="ONU252" s="395"/>
      <c r="ONV252" s="395"/>
      <c r="ONW252" s="374"/>
      <c r="ONX252" s="373"/>
      <c r="ONY252" s="373"/>
      <c r="ONZ252" s="373"/>
      <c r="OOA252" s="320"/>
      <c r="OOB252" s="374"/>
      <c r="OOC252" s="374"/>
      <c r="OOD252" s="374"/>
      <c r="OOE252" s="395"/>
      <c r="OOF252" s="395"/>
      <c r="OOG252" s="395"/>
      <c r="OOH252" s="395"/>
      <c r="OOI252" s="395"/>
      <c r="OOJ252" s="395"/>
      <c r="OOK252" s="395"/>
      <c r="OOL252" s="395"/>
      <c r="OOM252" s="374"/>
      <c r="OON252" s="373"/>
      <c r="OOO252" s="373"/>
      <c r="OOP252" s="373"/>
      <c r="OOQ252" s="320"/>
      <c r="OOR252" s="374"/>
      <c r="OOS252" s="374"/>
      <c r="OOT252" s="374"/>
      <c r="OOU252" s="395"/>
      <c r="OOV252" s="395"/>
      <c r="OOW252" s="395"/>
      <c r="OOX252" s="395"/>
      <c r="OOY252" s="395"/>
      <c r="OOZ252" s="395"/>
      <c r="OPA252" s="395"/>
      <c r="OPB252" s="395"/>
      <c r="OPC252" s="374"/>
      <c r="OPD252" s="373"/>
      <c r="OPE252" s="373"/>
      <c r="OPF252" s="373"/>
      <c r="OPG252" s="320"/>
      <c r="OPH252" s="374"/>
      <c r="OPI252" s="374"/>
      <c r="OPJ252" s="374"/>
      <c r="OPK252" s="395"/>
      <c r="OPL252" s="395"/>
      <c r="OPM252" s="395"/>
      <c r="OPN252" s="395"/>
      <c r="OPO252" s="395"/>
      <c r="OPP252" s="395"/>
      <c r="OPQ252" s="395"/>
      <c r="OPR252" s="395"/>
      <c r="OPS252" s="374"/>
      <c r="OPT252" s="373"/>
      <c r="OPU252" s="373"/>
      <c r="OPV252" s="373"/>
      <c r="OPW252" s="320"/>
      <c r="OPX252" s="374"/>
      <c r="OPY252" s="374"/>
      <c r="OPZ252" s="374"/>
      <c r="OQA252" s="395"/>
      <c r="OQB252" s="395"/>
      <c r="OQC252" s="395"/>
      <c r="OQD252" s="395"/>
      <c r="OQE252" s="395"/>
      <c r="OQF252" s="395"/>
      <c r="OQG252" s="395"/>
      <c r="OQH252" s="395"/>
      <c r="OQI252" s="374"/>
      <c r="OQJ252" s="373"/>
      <c r="OQK252" s="373"/>
      <c r="OQL252" s="373"/>
      <c r="OQM252" s="320"/>
      <c r="OQN252" s="374"/>
      <c r="OQO252" s="374"/>
      <c r="OQP252" s="374"/>
      <c r="OQQ252" s="395"/>
      <c r="OQR252" s="395"/>
      <c r="OQS252" s="395"/>
      <c r="OQT252" s="395"/>
      <c r="OQU252" s="395"/>
      <c r="OQV252" s="395"/>
      <c r="OQW252" s="395"/>
      <c r="OQX252" s="395"/>
      <c r="OQY252" s="374"/>
      <c r="OQZ252" s="373"/>
      <c r="ORA252" s="373"/>
      <c r="ORB252" s="373"/>
      <c r="ORC252" s="320"/>
      <c r="ORD252" s="374"/>
      <c r="ORE252" s="374"/>
      <c r="ORF252" s="374"/>
      <c r="ORG252" s="395"/>
      <c r="ORH252" s="395"/>
      <c r="ORI252" s="395"/>
      <c r="ORJ252" s="395"/>
      <c r="ORK252" s="395"/>
      <c r="ORL252" s="395"/>
      <c r="ORM252" s="395"/>
      <c r="ORN252" s="395"/>
      <c r="ORO252" s="374"/>
      <c r="ORP252" s="373"/>
      <c r="ORQ252" s="373"/>
      <c r="ORR252" s="373"/>
      <c r="ORS252" s="320"/>
      <c r="ORT252" s="374"/>
      <c r="ORU252" s="374"/>
      <c r="ORV252" s="374"/>
      <c r="ORW252" s="395"/>
      <c r="ORX252" s="395"/>
      <c r="ORY252" s="395"/>
      <c r="ORZ252" s="395"/>
      <c r="OSA252" s="395"/>
      <c r="OSB252" s="395"/>
      <c r="OSC252" s="395"/>
      <c r="OSD252" s="395"/>
      <c r="OSE252" s="374"/>
      <c r="OSF252" s="373"/>
      <c r="OSG252" s="373"/>
      <c r="OSH252" s="373"/>
      <c r="OSI252" s="320"/>
      <c r="OSJ252" s="374"/>
      <c r="OSK252" s="374"/>
      <c r="OSL252" s="374"/>
      <c r="OSM252" s="395"/>
      <c r="OSN252" s="395"/>
      <c r="OSO252" s="395"/>
      <c r="OSP252" s="395"/>
      <c r="OSQ252" s="395"/>
      <c r="OSR252" s="395"/>
      <c r="OSS252" s="395"/>
      <c r="OST252" s="395"/>
      <c r="OSU252" s="374"/>
      <c r="OSV252" s="373"/>
      <c r="OSW252" s="373"/>
      <c r="OSX252" s="373"/>
      <c r="OSY252" s="320"/>
      <c r="OSZ252" s="374"/>
      <c r="OTA252" s="374"/>
      <c r="OTB252" s="374"/>
      <c r="OTC252" s="395"/>
      <c r="OTD252" s="395"/>
      <c r="OTE252" s="395"/>
      <c r="OTF252" s="395"/>
      <c r="OTG252" s="395"/>
      <c r="OTH252" s="395"/>
      <c r="OTI252" s="395"/>
      <c r="OTJ252" s="395"/>
      <c r="OTK252" s="374"/>
      <c r="OTL252" s="373"/>
      <c r="OTM252" s="373"/>
      <c r="OTN252" s="373"/>
      <c r="OTO252" s="320"/>
      <c r="OTP252" s="374"/>
      <c r="OTQ252" s="374"/>
      <c r="OTR252" s="374"/>
      <c r="OTS252" s="395"/>
      <c r="OTT252" s="395"/>
      <c r="OTU252" s="395"/>
      <c r="OTV252" s="395"/>
      <c r="OTW252" s="395"/>
      <c r="OTX252" s="395"/>
      <c r="OTY252" s="395"/>
      <c r="OTZ252" s="395"/>
      <c r="OUA252" s="374"/>
      <c r="OUB252" s="373"/>
      <c r="OUC252" s="373"/>
      <c r="OUD252" s="373"/>
      <c r="OUE252" s="320"/>
      <c r="OUF252" s="374"/>
      <c r="OUG252" s="374"/>
      <c r="OUH252" s="374"/>
      <c r="OUI252" s="395"/>
      <c r="OUJ252" s="395"/>
      <c r="OUK252" s="395"/>
      <c r="OUL252" s="395"/>
      <c r="OUM252" s="395"/>
      <c r="OUN252" s="395"/>
      <c r="OUO252" s="395"/>
      <c r="OUP252" s="395"/>
      <c r="OUQ252" s="374"/>
      <c r="OUR252" s="373"/>
      <c r="OUS252" s="373"/>
      <c r="OUT252" s="373"/>
      <c r="OUU252" s="320"/>
      <c r="OUV252" s="374"/>
      <c r="OUW252" s="374"/>
      <c r="OUX252" s="374"/>
      <c r="OUY252" s="395"/>
      <c r="OUZ252" s="395"/>
      <c r="OVA252" s="395"/>
      <c r="OVB252" s="395"/>
      <c r="OVC252" s="395"/>
      <c r="OVD252" s="395"/>
      <c r="OVE252" s="395"/>
      <c r="OVF252" s="395"/>
      <c r="OVG252" s="374"/>
      <c r="OVH252" s="373"/>
      <c r="OVI252" s="373"/>
      <c r="OVJ252" s="373"/>
      <c r="OVK252" s="320"/>
      <c r="OVL252" s="374"/>
      <c r="OVM252" s="374"/>
      <c r="OVN252" s="374"/>
      <c r="OVO252" s="395"/>
      <c r="OVP252" s="395"/>
      <c r="OVQ252" s="395"/>
      <c r="OVR252" s="395"/>
      <c r="OVS252" s="395"/>
      <c r="OVT252" s="395"/>
      <c r="OVU252" s="395"/>
      <c r="OVV252" s="395"/>
      <c r="OVW252" s="374"/>
      <c r="OVX252" s="373"/>
      <c r="OVY252" s="373"/>
      <c r="OVZ252" s="373"/>
      <c r="OWA252" s="320"/>
      <c r="OWB252" s="374"/>
      <c r="OWC252" s="374"/>
      <c r="OWD252" s="374"/>
      <c r="OWE252" s="395"/>
      <c r="OWF252" s="395"/>
      <c r="OWG252" s="395"/>
      <c r="OWH252" s="395"/>
      <c r="OWI252" s="395"/>
      <c r="OWJ252" s="395"/>
      <c r="OWK252" s="395"/>
      <c r="OWL252" s="395"/>
      <c r="OWM252" s="374"/>
      <c r="OWN252" s="373"/>
      <c r="OWO252" s="373"/>
      <c r="OWP252" s="373"/>
      <c r="OWQ252" s="320"/>
      <c r="OWR252" s="374"/>
      <c r="OWS252" s="374"/>
      <c r="OWT252" s="374"/>
      <c r="OWU252" s="395"/>
      <c r="OWV252" s="395"/>
      <c r="OWW252" s="395"/>
      <c r="OWX252" s="395"/>
      <c r="OWY252" s="395"/>
      <c r="OWZ252" s="395"/>
      <c r="OXA252" s="395"/>
      <c r="OXB252" s="395"/>
      <c r="OXC252" s="374"/>
      <c r="OXD252" s="373"/>
      <c r="OXE252" s="373"/>
      <c r="OXF252" s="373"/>
      <c r="OXG252" s="320"/>
      <c r="OXH252" s="374"/>
      <c r="OXI252" s="374"/>
      <c r="OXJ252" s="374"/>
      <c r="OXK252" s="395"/>
      <c r="OXL252" s="395"/>
      <c r="OXM252" s="395"/>
      <c r="OXN252" s="395"/>
      <c r="OXO252" s="395"/>
      <c r="OXP252" s="395"/>
      <c r="OXQ252" s="395"/>
      <c r="OXR252" s="395"/>
      <c r="OXS252" s="374"/>
      <c r="OXT252" s="373"/>
      <c r="OXU252" s="373"/>
      <c r="OXV252" s="373"/>
      <c r="OXW252" s="320"/>
      <c r="OXX252" s="374"/>
      <c r="OXY252" s="374"/>
      <c r="OXZ252" s="374"/>
      <c r="OYA252" s="395"/>
      <c r="OYB252" s="395"/>
      <c r="OYC252" s="395"/>
      <c r="OYD252" s="395"/>
      <c r="OYE252" s="395"/>
      <c r="OYF252" s="395"/>
      <c r="OYG252" s="395"/>
      <c r="OYH252" s="395"/>
      <c r="OYI252" s="374"/>
      <c r="OYJ252" s="373"/>
      <c r="OYK252" s="373"/>
      <c r="OYL252" s="373"/>
      <c r="OYM252" s="320"/>
      <c r="OYN252" s="374"/>
      <c r="OYO252" s="374"/>
      <c r="OYP252" s="374"/>
      <c r="OYQ252" s="395"/>
      <c r="OYR252" s="395"/>
      <c r="OYS252" s="395"/>
      <c r="OYT252" s="395"/>
      <c r="OYU252" s="395"/>
      <c r="OYV252" s="395"/>
      <c r="OYW252" s="395"/>
      <c r="OYX252" s="395"/>
      <c r="OYY252" s="374"/>
      <c r="OYZ252" s="373"/>
      <c r="OZA252" s="373"/>
      <c r="OZB252" s="373"/>
      <c r="OZC252" s="320"/>
      <c r="OZD252" s="374"/>
      <c r="OZE252" s="374"/>
      <c r="OZF252" s="374"/>
      <c r="OZG252" s="395"/>
      <c r="OZH252" s="395"/>
      <c r="OZI252" s="395"/>
      <c r="OZJ252" s="395"/>
      <c r="OZK252" s="395"/>
      <c r="OZL252" s="395"/>
      <c r="OZM252" s="395"/>
      <c r="OZN252" s="395"/>
      <c r="OZO252" s="374"/>
      <c r="OZP252" s="373"/>
      <c r="OZQ252" s="373"/>
      <c r="OZR252" s="373"/>
      <c r="OZS252" s="320"/>
      <c r="OZT252" s="374"/>
      <c r="OZU252" s="374"/>
      <c r="OZV252" s="374"/>
      <c r="OZW252" s="395"/>
      <c r="OZX252" s="395"/>
      <c r="OZY252" s="395"/>
      <c r="OZZ252" s="395"/>
      <c r="PAA252" s="395"/>
      <c r="PAB252" s="395"/>
      <c r="PAC252" s="395"/>
      <c r="PAD252" s="395"/>
      <c r="PAE252" s="374"/>
      <c r="PAF252" s="373"/>
      <c r="PAG252" s="373"/>
      <c r="PAH252" s="373"/>
      <c r="PAI252" s="320"/>
      <c r="PAJ252" s="374"/>
      <c r="PAK252" s="374"/>
      <c r="PAL252" s="374"/>
      <c r="PAM252" s="395"/>
      <c r="PAN252" s="395"/>
      <c r="PAO252" s="395"/>
      <c r="PAP252" s="395"/>
      <c r="PAQ252" s="395"/>
      <c r="PAR252" s="395"/>
      <c r="PAS252" s="395"/>
      <c r="PAT252" s="395"/>
      <c r="PAU252" s="374"/>
      <c r="PAV252" s="373"/>
      <c r="PAW252" s="373"/>
      <c r="PAX252" s="373"/>
      <c r="PAY252" s="320"/>
      <c r="PAZ252" s="374"/>
      <c r="PBA252" s="374"/>
      <c r="PBB252" s="374"/>
      <c r="PBC252" s="395"/>
      <c r="PBD252" s="395"/>
      <c r="PBE252" s="395"/>
      <c r="PBF252" s="395"/>
      <c r="PBG252" s="395"/>
      <c r="PBH252" s="395"/>
      <c r="PBI252" s="395"/>
      <c r="PBJ252" s="395"/>
      <c r="PBK252" s="374"/>
      <c r="PBL252" s="373"/>
      <c r="PBM252" s="373"/>
      <c r="PBN252" s="373"/>
      <c r="PBO252" s="320"/>
      <c r="PBP252" s="374"/>
      <c r="PBQ252" s="374"/>
      <c r="PBR252" s="374"/>
      <c r="PBS252" s="395"/>
      <c r="PBT252" s="395"/>
      <c r="PBU252" s="395"/>
      <c r="PBV252" s="395"/>
      <c r="PBW252" s="395"/>
      <c r="PBX252" s="395"/>
      <c r="PBY252" s="395"/>
      <c r="PBZ252" s="395"/>
      <c r="PCA252" s="374"/>
      <c r="PCB252" s="373"/>
      <c r="PCC252" s="373"/>
      <c r="PCD252" s="373"/>
      <c r="PCE252" s="320"/>
      <c r="PCF252" s="374"/>
      <c r="PCG252" s="374"/>
      <c r="PCH252" s="374"/>
      <c r="PCI252" s="395"/>
      <c r="PCJ252" s="395"/>
      <c r="PCK252" s="395"/>
      <c r="PCL252" s="395"/>
      <c r="PCM252" s="395"/>
      <c r="PCN252" s="395"/>
      <c r="PCO252" s="395"/>
      <c r="PCP252" s="395"/>
      <c r="PCQ252" s="374"/>
      <c r="PCR252" s="373"/>
      <c r="PCS252" s="373"/>
      <c r="PCT252" s="373"/>
      <c r="PCU252" s="320"/>
      <c r="PCV252" s="374"/>
      <c r="PCW252" s="374"/>
      <c r="PCX252" s="374"/>
      <c r="PCY252" s="395"/>
      <c r="PCZ252" s="395"/>
      <c r="PDA252" s="395"/>
      <c r="PDB252" s="395"/>
      <c r="PDC252" s="395"/>
      <c r="PDD252" s="395"/>
      <c r="PDE252" s="395"/>
      <c r="PDF252" s="395"/>
      <c r="PDG252" s="374"/>
      <c r="PDH252" s="373"/>
      <c r="PDI252" s="373"/>
      <c r="PDJ252" s="373"/>
      <c r="PDK252" s="320"/>
      <c r="PDL252" s="374"/>
      <c r="PDM252" s="374"/>
      <c r="PDN252" s="374"/>
      <c r="PDO252" s="395"/>
      <c r="PDP252" s="395"/>
      <c r="PDQ252" s="395"/>
      <c r="PDR252" s="395"/>
      <c r="PDS252" s="395"/>
      <c r="PDT252" s="395"/>
      <c r="PDU252" s="395"/>
      <c r="PDV252" s="395"/>
      <c r="PDW252" s="374"/>
      <c r="PDX252" s="373"/>
      <c r="PDY252" s="373"/>
      <c r="PDZ252" s="373"/>
      <c r="PEA252" s="320"/>
      <c r="PEB252" s="374"/>
      <c r="PEC252" s="374"/>
      <c r="PED252" s="374"/>
      <c r="PEE252" s="395"/>
      <c r="PEF252" s="395"/>
      <c r="PEG252" s="395"/>
      <c r="PEH252" s="395"/>
      <c r="PEI252" s="395"/>
      <c r="PEJ252" s="395"/>
      <c r="PEK252" s="395"/>
      <c r="PEL252" s="395"/>
      <c r="PEM252" s="374"/>
      <c r="PEN252" s="373"/>
      <c r="PEO252" s="373"/>
      <c r="PEP252" s="373"/>
      <c r="PEQ252" s="320"/>
      <c r="PER252" s="374"/>
      <c r="PES252" s="374"/>
      <c r="PET252" s="374"/>
      <c r="PEU252" s="395"/>
      <c r="PEV252" s="395"/>
      <c r="PEW252" s="395"/>
      <c r="PEX252" s="395"/>
      <c r="PEY252" s="395"/>
      <c r="PEZ252" s="395"/>
      <c r="PFA252" s="395"/>
      <c r="PFB252" s="395"/>
      <c r="PFC252" s="374"/>
      <c r="PFD252" s="373"/>
      <c r="PFE252" s="373"/>
      <c r="PFF252" s="373"/>
      <c r="PFG252" s="320"/>
      <c r="PFH252" s="374"/>
      <c r="PFI252" s="374"/>
      <c r="PFJ252" s="374"/>
      <c r="PFK252" s="395"/>
      <c r="PFL252" s="395"/>
      <c r="PFM252" s="395"/>
      <c r="PFN252" s="395"/>
      <c r="PFO252" s="395"/>
      <c r="PFP252" s="395"/>
      <c r="PFQ252" s="395"/>
      <c r="PFR252" s="395"/>
      <c r="PFS252" s="374"/>
      <c r="PFT252" s="373"/>
      <c r="PFU252" s="373"/>
      <c r="PFV252" s="373"/>
      <c r="PFW252" s="320"/>
      <c r="PFX252" s="374"/>
      <c r="PFY252" s="374"/>
      <c r="PFZ252" s="374"/>
      <c r="PGA252" s="395"/>
      <c r="PGB252" s="395"/>
      <c r="PGC252" s="395"/>
      <c r="PGD252" s="395"/>
      <c r="PGE252" s="395"/>
      <c r="PGF252" s="395"/>
      <c r="PGG252" s="395"/>
      <c r="PGH252" s="395"/>
      <c r="PGI252" s="374"/>
      <c r="PGJ252" s="373"/>
      <c r="PGK252" s="373"/>
      <c r="PGL252" s="373"/>
      <c r="PGM252" s="320"/>
      <c r="PGN252" s="374"/>
      <c r="PGO252" s="374"/>
      <c r="PGP252" s="374"/>
      <c r="PGQ252" s="395"/>
      <c r="PGR252" s="395"/>
      <c r="PGS252" s="395"/>
      <c r="PGT252" s="395"/>
      <c r="PGU252" s="395"/>
      <c r="PGV252" s="395"/>
      <c r="PGW252" s="395"/>
      <c r="PGX252" s="395"/>
      <c r="PGY252" s="374"/>
      <c r="PGZ252" s="373"/>
      <c r="PHA252" s="373"/>
      <c r="PHB252" s="373"/>
      <c r="PHC252" s="320"/>
      <c r="PHD252" s="374"/>
      <c r="PHE252" s="374"/>
      <c r="PHF252" s="374"/>
      <c r="PHG252" s="395"/>
      <c r="PHH252" s="395"/>
      <c r="PHI252" s="395"/>
      <c r="PHJ252" s="395"/>
      <c r="PHK252" s="395"/>
      <c r="PHL252" s="395"/>
      <c r="PHM252" s="395"/>
      <c r="PHN252" s="395"/>
      <c r="PHO252" s="374"/>
      <c r="PHP252" s="373"/>
      <c r="PHQ252" s="373"/>
      <c r="PHR252" s="373"/>
      <c r="PHS252" s="320"/>
      <c r="PHT252" s="374"/>
      <c r="PHU252" s="374"/>
      <c r="PHV252" s="374"/>
      <c r="PHW252" s="395"/>
      <c r="PHX252" s="395"/>
      <c r="PHY252" s="395"/>
      <c r="PHZ252" s="395"/>
      <c r="PIA252" s="395"/>
      <c r="PIB252" s="395"/>
      <c r="PIC252" s="395"/>
      <c r="PID252" s="395"/>
      <c r="PIE252" s="374"/>
      <c r="PIF252" s="373"/>
      <c r="PIG252" s="373"/>
      <c r="PIH252" s="373"/>
      <c r="PII252" s="320"/>
      <c r="PIJ252" s="374"/>
      <c r="PIK252" s="374"/>
      <c r="PIL252" s="374"/>
      <c r="PIM252" s="395"/>
      <c r="PIN252" s="395"/>
      <c r="PIO252" s="395"/>
      <c r="PIP252" s="395"/>
      <c r="PIQ252" s="395"/>
      <c r="PIR252" s="395"/>
      <c r="PIS252" s="395"/>
      <c r="PIT252" s="395"/>
      <c r="PIU252" s="374"/>
      <c r="PIV252" s="373"/>
      <c r="PIW252" s="373"/>
      <c r="PIX252" s="373"/>
      <c r="PIY252" s="320"/>
      <c r="PIZ252" s="374"/>
      <c r="PJA252" s="374"/>
      <c r="PJB252" s="374"/>
      <c r="PJC252" s="395"/>
      <c r="PJD252" s="395"/>
      <c r="PJE252" s="395"/>
      <c r="PJF252" s="395"/>
      <c r="PJG252" s="395"/>
      <c r="PJH252" s="395"/>
      <c r="PJI252" s="395"/>
      <c r="PJJ252" s="395"/>
      <c r="PJK252" s="374"/>
      <c r="PJL252" s="373"/>
      <c r="PJM252" s="373"/>
      <c r="PJN252" s="373"/>
      <c r="PJO252" s="320"/>
      <c r="PJP252" s="374"/>
      <c r="PJQ252" s="374"/>
      <c r="PJR252" s="374"/>
      <c r="PJS252" s="395"/>
      <c r="PJT252" s="395"/>
      <c r="PJU252" s="395"/>
      <c r="PJV252" s="395"/>
      <c r="PJW252" s="395"/>
      <c r="PJX252" s="395"/>
      <c r="PJY252" s="395"/>
      <c r="PJZ252" s="395"/>
      <c r="PKA252" s="374"/>
      <c r="PKB252" s="373"/>
      <c r="PKC252" s="373"/>
      <c r="PKD252" s="373"/>
      <c r="PKE252" s="320"/>
      <c r="PKF252" s="374"/>
      <c r="PKG252" s="374"/>
      <c r="PKH252" s="374"/>
      <c r="PKI252" s="395"/>
      <c r="PKJ252" s="395"/>
      <c r="PKK252" s="395"/>
      <c r="PKL252" s="395"/>
      <c r="PKM252" s="395"/>
      <c r="PKN252" s="395"/>
      <c r="PKO252" s="395"/>
      <c r="PKP252" s="395"/>
      <c r="PKQ252" s="374"/>
      <c r="PKR252" s="373"/>
      <c r="PKS252" s="373"/>
      <c r="PKT252" s="373"/>
      <c r="PKU252" s="320"/>
      <c r="PKV252" s="374"/>
      <c r="PKW252" s="374"/>
      <c r="PKX252" s="374"/>
      <c r="PKY252" s="395"/>
      <c r="PKZ252" s="395"/>
      <c r="PLA252" s="395"/>
      <c r="PLB252" s="395"/>
      <c r="PLC252" s="395"/>
      <c r="PLD252" s="395"/>
      <c r="PLE252" s="395"/>
      <c r="PLF252" s="395"/>
      <c r="PLG252" s="374"/>
      <c r="PLH252" s="373"/>
      <c r="PLI252" s="373"/>
      <c r="PLJ252" s="373"/>
      <c r="PLK252" s="320"/>
      <c r="PLL252" s="374"/>
      <c r="PLM252" s="374"/>
      <c r="PLN252" s="374"/>
      <c r="PLO252" s="395"/>
      <c r="PLP252" s="395"/>
      <c r="PLQ252" s="395"/>
      <c r="PLR252" s="395"/>
      <c r="PLS252" s="395"/>
      <c r="PLT252" s="395"/>
      <c r="PLU252" s="395"/>
      <c r="PLV252" s="395"/>
      <c r="PLW252" s="374"/>
      <c r="PLX252" s="373"/>
      <c r="PLY252" s="373"/>
      <c r="PLZ252" s="373"/>
      <c r="PMA252" s="320"/>
      <c r="PMB252" s="374"/>
      <c r="PMC252" s="374"/>
      <c r="PMD252" s="374"/>
      <c r="PME252" s="395"/>
      <c r="PMF252" s="395"/>
      <c r="PMG252" s="395"/>
      <c r="PMH252" s="395"/>
      <c r="PMI252" s="395"/>
      <c r="PMJ252" s="395"/>
      <c r="PMK252" s="395"/>
      <c r="PML252" s="395"/>
      <c r="PMM252" s="374"/>
      <c r="PMN252" s="373"/>
      <c r="PMO252" s="373"/>
      <c r="PMP252" s="373"/>
      <c r="PMQ252" s="320"/>
      <c r="PMR252" s="374"/>
      <c r="PMS252" s="374"/>
      <c r="PMT252" s="374"/>
      <c r="PMU252" s="395"/>
      <c r="PMV252" s="395"/>
      <c r="PMW252" s="395"/>
      <c r="PMX252" s="395"/>
      <c r="PMY252" s="395"/>
      <c r="PMZ252" s="395"/>
      <c r="PNA252" s="395"/>
      <c r="PNB252" s="395"/>
      <c r="PNC252" s="374"/>
      <c r="PND252" s="373"/>
      <c r="PNE252" s="373"/>
      <c r="PNF252" s="373"/>
      <c r="PNG252" s="320"/>
      <c r="PNH252" s="374"/>
      <c r="PNI252" s="374"/>
      <c r="PNJ252" s="374"/>
      <c r="PNK252" s="395"/>
      <c r="PNL252" s="395"/>
      <c r="PNM252" s="395"/>
      <c r="PNN252" s="395"/>
      <c r="PNO252" s="395"/>
      <c r="PNP252" s="395"/>
      <c r="PNQ252" s="395"/>
      <c r="PNR252" s="395"/>
      <c r="PNS252" s="374"/>
      <c r="PNT252" s="373"/>
      <c r="PNU252" s="373"/>
      <c r="PNV252" s="373"/>
      <c r="PNW252" s="320"/>
      <c r="PNX252" s="374"/>
      <c r="PNY252" s="374"/>
      <c r="PNZ252" s="374"/>
      <c r="POA252" s="395"/>
      <c r="POB252" s="395"/>
      <c r="POC252" s="395"/>
      <c r="POD252" s="395"/>
      <c r="POE252" s="395"/>
      <c r="POF252" s="395"/>
      <c r="POG252" s="395"/>
      <c r="POH252" s="395"/>
      <c r="POI252" s="374"/>
      <c r="POJ252" s="373"/>
      <c r="POK252" s="373"/>
      <c r="POL252" s="373"/>
      <c r="POM252" s="320"/>
      <c r="PON252" s="374"/>
      <c r="POO252" s="374"/>
      <c r="POP252" s="374"/>
      <c r="POQ252" s="395"/>
      <c r="POR252" s="395"/>
      <c r="POS252" s="395"/>
      <c r="POT252" s="395"/>
      <c r="POU252" s="395"/>
      <c r="POV252" s="395"/>
      <c r="POW252" s="395"/>
      <c r="POX252" s="395"/>
      <c r="POY252" s="374"/>
      <c r="POZ252" s="373"/>
      <c r="PPA252" s="373"/>
      <c r="PPB252" s="373"/>
      <c r="PPC252" s="320"/>
      <c r="PPD252" s="374"/>
      <c r="PPE252" s="374"/>
      <c r="PPF252" s="374"/>
      <c r="PPG252" s="395"/>
      <c r="PPH252" s="395"/>
      <c r="PPI252" s="395"/>
      <c r="PPJ252" s="395"/>
      <c r="PPK252" s="395"/>
      <c r="PPL252" s="395"/>
      <c r="PPM252" s="395"/>
      <c r="PPN252" s="395"/>
      <c r="PPO252" s="374"/>
      <c r="PPP252" s="373"/>
      <c r="PPQ252" s="373"/>
      <c r="PPR252" s="373"/>
      <c r="PPS252" s="320"/>
      <c r="PPT252" s="374"/>
      <c r="PPU252" s="374"/>
      <c r="PPV252" s="374"/>
      <c r="PPW252" s="395"/>
      <c r="PPX252" s="395"/>
      <c r="PPY252" s="395"/>
      <c r="PPZ252" s="395"/>
      <c r="PQA252" s="395"/>
      <c r="PQB252" s="395"/>
      <c r="PQC252" s="395"/>
      <c r="PQD252" s="395"/>
      <c r="PQE252" s="374"/>
      <c r="PQF252" s="373"/>
      <c r="PQG252" s="373"/>
      <c r="PQH252" s="373"/>
      <c r="PQI252" s="320"/>
      <c r="PQJ252" s="374"/>
      <c r="PQK252" s="374"/>
      <c r="PQL252" s="374"/>
      <c r="PQM252" s="395"/>
      <c r="PQN252" s="395"/>
      <c r="PQO252" s="395"/>
      <c r="PQP252" s="395"/>
      <c r="PQQ252" s="395"/>
      <c r="PQR252" s="395"/>
      <c r="PQS252" s="395"/>
      <c r="PQT252" s="395"/>
      <c r="PQU252" s="374"/>
      <c r="PQV252" s="373"/>
      <c r="PQW252" s="373"/>
      <c r="PQX252" s="373"/>
      <c r="PQY252" s="320"/>
      <c r="PQZ252" s="374"/>
      <c r="PRA252" s="374"/>
      <c r="PRB252" s="374"/>
      <c r="PRC252" s="395"/>
      <c r="PRD252" s="395"/>
      <c r="PRE252" s="395"/>
      <c r="PRF252" s="395"/>
      <c r="PRG252" s="395"/>
      <c r="PRH252" s="395"/>
      <c r="PRI252" s="395"/>
      <c r="PRJ252" s="395"/>
      <c r="PRK252" s="374"/>
      <c r="PRL252" s="373"/>
      <c r="PRM252" s="373"/>
      <c r="PRN252" s="373"/>
      <c r="PRO252" s="320"/>
      <c r="PRP252" s="374"/>
      <c r="PRQ252" s="374"/>
      <c r="PRR252" s="374"/>
      <c r="PRS252" s="395"/>
      <c r="PRT252" s="395"/>
      <c r="PRU252" s="395"/>
      <c r="PRV252" s="395"/>
      <c r="PRW252" s="395"/>
      <c r="PRX252" s="395"/>
      <c r="PRY252" s="395"/>
      <c r="PRZ252" s="395"/>
      <c r="PSA252" s="374"/>
      <c r="PSB252" s="373"/>
      <c r="PSC252" s="373"/>
      <c r="PSD252" s="373"/>
      <c r="PSE252" s="320"/>
      <c r="PSF252" s="374"/>
      <c r="PSG252" s="374"/>
      <c r="PSH252" s="374"/>
      <c r="PSI252" s="395"/>
      <c r="PSJ252" s="395"/>
      <c r="PSK252" s="395"/>
      <c r="PSL252" s="395"/>
      <c r="PSM252" s="395"/>
      <c r="PSN252" s="395"/>
      <c r="PSO252" s="395"/>
      <c r="PSP252" s="395"/>
      <c r="PSQ252" s="374"/>
      <c r="PSR252" s="373"/>
      <c r="PSS252" s="373"/>
      <c r="PST252" s="373"/>
      <c r="PSU252" s="320"/>
      <c r="PSV252" s="374"/>
      <c r="PSW252" s="374"/>
      <c r="PSX252" s="374"/>
      <c r="PSY252" s="395"/>
      <c r="PSZ252" s="395"/>
      <c r="PTA252" s="395"/>
      <c r="PTB252" s="395"/>
      <c r="PTC252" s="395"/>
      <c r="PTD252" s="395"/>
      <c r="PTE252" s="395"/>
      <c r="PTF252" s="395"/>
      <c r="PTG252" s="374"/>
      <c r="PTH252" s="373"/>
      <c r="PTI252" s="373"/>
      <c r="PTJ252" s="373"/>
      <c r="PTK252" s="320"/>
      <c r="PTL252" s="374"/>
      <c r="PTM252" s="374"/>
      <c r="PTN252" s="374"/>
      <c r="PTO252" s="395"/>
      <c r="PTP252" s="395"/>
      <c r="PTQ252" s="395"/>
      <c r="PTR252" s="395"/>
      <c r="PTS252" s="395"/>
      <c r="PTT252" s="395"/>
      <c r="PTU252" s="395"/>
      <c r="PTV252" s="395"/>
      <c r="PTW252" s="374"/>
      <c r="PTX252" s="373"/>
      <c r="PTY252" s="373"/>
      <c r="PTZ252" s="373"/>
      <c r="PUA252" s="320"/>
      <c r="PUB252" s="374"/>
      <c r="PUC252" s="374"/>
      <c r="PUD252" s="374"/>
      <c r="PUE252" s="395"/>
      <c r="PUF252" s="395"/>
      <c r="PUG252" s="395"/>
      <c r="PUH252" s="395"/>
      <c r="PUI252" s="395"/>
      <c r="PUJ252" s="395"/>
      <c r="PUK252" s="395"/>
      <c r="PUL252" s="395"/>
      <c r="PUM252" s="374"/>
      <c r="PUN252" s="373"/>
      <c r="PUO252" s="373"/>
      <c r="PUP252" s="373"/>
      <c r="PUQ252" s="320"/>
      <c r="PUR252" s="374"/>
      <c r="PUS252" s="374"/>
      <c r="PUT252" s="374"/>
      <c r="PUU252" s="395"/>
      <c r="PUV252" s="395"/>
      <c r="PUW252" s="395"/>
      <c r="PUX252" s="395"/>
      <c r="PUY252" s="395"/>
      <c r="PUZ252" s="395"/>
      <c r="PVA252" s="395"/>
      <c r="PVB252" s="395"/>
      <c r="PVC252" s="374"/>
      <c r="PVD252" s="373"/>
      <c r="PVE252" s="373"/>
      <c r="PVF252" s="373"/>
      <c r="PVG252" s="320"/>
      <c r="PVH252" s="374"/>
      <c r="PVI252" s="374"/>
      <c r="PVJ252" s="374"/>
      <c r="PVK252" s="395"/>
      <c r="PVL252" s="395"/>
      <c r="PVM252" s="395"/>
      <c r="PVN252" s="395"/>
      <c r="PVO252" s="395"/>
      <c r="PVP252" s="395"/>
      <c r="PVQ252" s="395"/>
      <c r="PVR252" s="395"/>
      <c r="PVS252" s="374"/>
      <c r="PVT252" s="373"/>
      <c r="PVU252" s="373"/>
      <c r="PVV252" s="373"/>
      <c r="PVW252" s="320"/>
      <c r="PVX252" s="374"/>
      <c r="PVY252" s="374"/>
      <c r="PVZ252" s="374"/>
      <c r="PWA252" s="395"/>
      <c r="PWB252" s="395"/>
      <c r="PWC252" s="395"/>
      <c r="PWD252" s="395"/>
      <c r="PWE252" s="395"/>
      <c r="PWF252" s="395"/>
      <c r="PWG252" s="395"/>
      <c r="PWH252" s="395"/>
      <c r="PWI252" s="374"/>
      <c r="PWJ252" s="373"/>
      <c r="PWK252" s="373"/>
      <c r="PWL252" s="373"/>
      <c r="PWM252" s="320"/>
      <c r="PWN252" s="374"/>
      <c r="PWO252" s="374"/>
      <c r="PWP252" s="374"/>
      <c r="PWQ252" s="395"/>
      <c r="PWR252" s="395"/>
      <c r="PWS252" s="395"/>
      <c r="PWT252" s="395"/>
      <c r="PWU252" s="395"/>
      <c r="PWV252" s="395"/>
      <c r="PWW252" s="395"/>
      <c r="PWX252" s="395"/>
      <c r="PWY252" s="374"/>
      <c r="PWZ252" s="373"/>
      <c r="PXA252" s="373"/>
      <c r="PXB252" s="373"/>
      <c r="PXC252" s="320"/>
      <c r="PXD252" s="374"/>
      <c r="PXE252" s="374"/>
      <c r="PXF252" s="374"/>
      <c r="PXG252" s="395"/>
      <c r="PXH252" s="395"/>
      <c r="PXI252" s="395"/>
      <c r="PXJ252" s="395"/>
      <c r="PXK252" s="395"/>
      <c r="PXL252" s="395"/>
      <c r="PXM252" s="395"/>
      <c r="PXN252" s="395"/>
      <c r="PXO252" s="374"/>
      <c r="PXP252" s="373"/>
      <c r="PXQ252" s="373"/>
      <c r="PXR252" s="373"/>
      <c r="PXS252" s="320"/>
      <c r="PXT252" s="374"/>
      <c r="PXU252" s="374"/>
      <c r="PXV252" s="374"/>
      <c r="PXW252" s="395"/>
      <c r="PXX252" s="395"/>
      <c r="PXY252" s="395"/>
      <c r="PXZ252" s="395"/>
      <c r="PYA252" s="395"/>
      <c r="PYB252" s="395"/>
      <c r="PYC252" s="395"/>
      <c r="PYD252" s="395"/>
      <c r="PYE252" s="374"/>
      <c r="PYF252" s="373"/>
      <c r="PYG252" s="373"/>
      <c r="PYH252" s="373"/>
      <c r="PYI252" s="320"/>
      <c r="PYJ252" s="374"/>
      <c r="PYK252" s="374"/>
      <c r="PYL252" s="374"/>
      <c r="PYM252" s="395"/>
      <c r="PYN252" s="395"/>
      <c r="PYO252" s="395"/>
      <c r="PYP252" s="395"/>
      <c r="PYQ252" s="395"/>
      <c r="PYR252" s="395"/>
      <c r="PYS252" s="395"/>
      <c r="PYT252" s="395"/>
      <c r="PYU252" s="374"/>
      <c r="PYV252" s="373"/>
      <c r="PYW252" s="373"/>
      <c r="PYX252" s="373"/>
      <c r="PYY252" s="320"/>
      <c r="PYZ252" s="374"/>
      <c r="PZA252" s="374"/>
      <c r="PZB252" s="374"/>
      <c r="PZC252" s="395"/>
      <c r="PZD252" s="395"/>
      <c r="PZE252" s="395"/>
      <c r="PZF252" s="395"/>
      <c r="PZG252" s="395"/>
      <c r="PZH252" s="395"/>
      <c r="PZI252" s="395"/>
      <c r="PZJ252" s="395"/>
      <c r="PZK252" s="374"/>
      <c r="PZL252" s="373"/>
      <c r="PZM252" s="373"/>
      <c r="PZN252" s="373"/>
      <c r="PZO252" s="320"/>
      <c r="PZP252" s="374"/>
      <c r="PZQ252" s="374"/>
      <c r="PZR252" s="374"/>
      <c r="PZS252" s="395"/>
      <c r="PZT252" s="395"/>
      <c r="PZU252" s="395"/>
      <c r="PZV252" s="395"/>
      <c r="PZW252" s="395"/>
      <c r="PZX252" s="395"/>
      <c r="PZY252" s="395"/>
      <c r="PZZ252" s="395"/>
      <c r="QAA252" s="374"/>
      <c r="QAB252" s="373"/>
      <c r="QAC252" s="373"/>
      <c r="QAD252" s="373"/>
      <c r="QAE252" s="320"/>
      <c r="QAF252" s="374"/>
      <c r="QAG252" s="374"/>
      <c r="QAH252" s="374"/>
      <c r="QAI252" s="395"/>
      <c r="QAJ252" s="395"/>
      <c r="QAK252" s="395"/>
      <c r="QAL252" s="395"/>
      <c r="QAM252" s="395"/>
      <c r="QAN252" s="395"/>
      <c r="QAO252" s="395"/>
      <c r="QAP252" s="395"/>
      <c r="QAQ252" s="374"/>
      <c r="QAR252" s="373"/>
      <c r="QAS252" s="373"/>
      <c r="QAT252" s="373"/>
      <c r="QAU252" s="320"/>
      <c r="QAV252" s="374"/>
      <c r="QAW252" s="374"/>
      <c r="QAX252" s="374"/>
      <c r="QAY252" s="395"/>
      <c r="QAZ252" s="395"/>
      <c r="QBA252" s="395"/>
      <c r="QBB252" s="395"/>
      <c r="QBC252" s="395"/>
      <c r="QBD252" s="395"/>
      <c r="QBE252" s="395"/>
      <c r="QBF252" s="395"/>
      <c r="QBG252" s="374"/>
      <c r="QBH252" s="373"/>
      <c r="QBI252" s="373"/>
      <c r="QBJ252" s="373"/>
      <c r="QBK252" s="320"/>
      <c r="QBL252" s="374"/>
      <c r="QBM252" s="374"/>
      <c r="QBN252" s="374"/>
      <c r="QBO252" s="395"/>
      <c r="QBP252" s="395"/>
      <c r="QBQ252" s="395"/>
      <c r="QBR252" s="395"/>
      <c r="QBS252" s="395"/>
      <c r="QBT252" s="395"/>
      <c r="QBU252" s="395"/>
      <c r="QBV252" s="395"/>
      <c r="QBW252" s="374"/>
      <c r="QBX252" s="373"/>
      <c r="QBY252" s="373"/>
      <c r="QBZ252" s="373"/>
      <c r="QCA252" s="320"/>
      <c r="QCB252" s="374"/>
      <c r="QCC252" s="374"/>
      <c r="QCD252" s="374"/>
      <c r="QCE252" s="395"/>
      <c r="QCF252" s="395"/>
      <c r="QCG252" s="395"/>
      <c r="QCH252" s="395"/>
      <c r="QCI252" s="395"/>
      <c r="QCJ252" s="395"/>
      <c r="QCK252" s="395"/>
      <c r="QCL252" s="395"/>
      <c r="QCM252" s="374"/>
      <c r="QCN252" s="373"/>
      <c r="QCO252" s="373"/>
      <c r="QCP252" s="373"/>
      <c r="QCQ252" s="320"/>
      <c r="QCR252" s="374"/>
      <c r="QCS252" s="374"/>
      <c r="QCT252" s="374"/>
      <c r="QCU252" s="395"/>
      <c r="QCV252" s="395"/>
      <c r="QCW252" s="395"/>
      <c r="QCX252" s="395"/>
      <c r="QCY252" s="395"/>
      <c r="QCZ252" s="395"/>
      <c r="QDA252" s="395"/>
      <c r="QDB252" s="395"/>
      <c r="QDC252" s="374"/>
      <c r="QDD252" s="373"/>
      <c r="QDE252" s="373"/>
      <c r="QDF252" s="373"/>
      <c r="QDG252" s="320"/>
      <c r="QDH252" s="374"/>
      <c r="QDI252" s="374"/>
      <c r="QDJ252" s="374"/>
      <c r="QDK252" s="395"/>
      <c r="QDL252" s="395"/>
      <c r="QDM252" s="395"/>
      <c r="QDN252" s="395"/>
      <c r="QDO252" s="395"/>
      <c r="QDP252" s="395"/>
      <c r="QDQ252" s="395"/>
      <c r="QDR252" s="395"/>
      <c r="QDS252" s="374"/>
      <c r="QDT252" s="373"/>
      <c r="QDU252" s="373"/>
      <c r="QDV252" s="373"/>
      <c r="QDW252" s="320"/>
      <c r="QDX252" s="374"/>
      <c r="QDY252" s="374"/>
      <c r="QDZ252" s="374"/>
      <c r="QEA252" s="395"/>
      <c r="QEB252" s="395"/>
      <c r="QEC252" s="395"/>
      <c r="QED252" s="395"/>
      <c r="QEE252" s="395"/>
      <c r="QEF252" s="395"/>
      <c r="QEG252" s="395"/>
      <c r="QEH252" s="395"/>
      <c r="QEI252" s="374"/>
      <c r="QEJ252" s="373"/>
      <c r="QEK252" s="373"/>
      <c r="QEL252" s="373"/>
      <c r="QEM252" s="320"/>
      <c r="QEN252" s="374"/>
      <c r="QEO252" s="374"/>
      <c r="QEP252" s="374"/>
      <c r="QEQ252" s="395"/>
      <c r="QER252" s="395"/>
      <c r="QES252" s="395"/>
      <c r="QET252" s="395"/>
      <c r="QEU252" s="395"/>
      <c r="QEV252" s="395"/>
      <c r="QEW252" s="395"/>
      <c r="QEX252" s="395"/>
      <c r="QEY252" s="374"/>
      <c r="QEZ252" s="373"/>
      <c r="QFA252" s="373"/>
      <c r="QFB252" s="373"/>
      <c r="QFC252" s="320"/>
      <c r="QFD252" s="374"/>
      <c r="QFE252" s="374"/>
      <c r="QFF252" s="374"/>
      <c r="QFG252" s="395"/>
      <c r="QFH252" s="395"/>
      <c r="QFI252" s="395"/>
      <c r="QFJ252" s="395"/>
      <c r="QFK252" s="395"/>
      <c r="QFL252" s="395"/>
      <c r="QFM252" s="395"/>
      <c r="QFN252" s="395"/>
      <c r="QFO252" s="374"/>
      <c r="QFP252" s="373"/>
      <c r="QFQ252" s="373"/>
      <c r="QFR252" s="373"/>
      <c r="QFS252" s="320"/>
      <c r="QFT252" s="374"/>
      <c r="QFU252" s="374"/>
      <c r="QFV252" s="374"/>
      <c r="QFW252" s="395"/>
      <c r="QFX252" s="395"/>
      <c r="QFY252" s="395"/>
      <c r="QFZ252" s="395"/>
      <c r="QGA252" s="395"/>
      <c r="QGB252" s="395"/>
      <c r="QGC252" s="395"/>
      <c r="QGD252" s="395"/>
      <c r="QGE252" s="374"/>
      <c r="QGF252" s="373"/>
      <c r="QGG252" s="373"/>
      <c r="QGH252" s="373"/>
      <c r="QGI252" s="320"/>
      <c r="QGJ252" s="374"/>
      <c r="QGK252" s="374"/>
      <c r="QGL252" s="374"/>
      <c r="QGM252" s="395"/>
      <c r="QGN252" s="395"/>
      <c r="QGO252" s="395"/>
      <c r="QGP252" s="395"/>
      <c r="QGQ252" s="395"/>
      <c r="QGR252" s="395"/>
      <c r="QGS252" s="395"/>
      <c r="QGT252" s="395"/>
      <c r="QGU252" s="374"/>
      <c r="QGV252" s="373"/>
      <c r="QGW252" s="373"/>
      <c r="QGX252" s="373"/>
      <c r="QGY252" s="320"/>
      <c r="QGZ252" s="374"/>
      <c r="QHA252" s="374"/>
      <c r="QHB252" s="374"/>
      <c r="QHC252" s="395"/>
      <c r="QHD252" s="395"/>
      <c r="QHE252" s="395"/>
      <c r="QHF252" s="395"/>
      <c r="QHG252" s="395"/>
      <c r="QHH252" s="395"/>
      <c r="QHI252" s="395"/>
      <c r="QHJ252" s="395"/>
      <c r="QHK252" s="374"/>
      <c r="QHL252" s="373"/>
      <c r="QHM252" s="373"/>
      <c r="QHN252" s="373"/>
      <c r="QHO252" s="320"/>
      <c r="QHP252" s="374"/>
      <c r="QHQ252" s="374"/>
      <c r="QHR252" s="374"/>
      <c r="QHS252" s="395"/>
      <c r="QHT252" s="395"/>
      <c r="QHU252" s="395"/>
      <c r="QHV252" s="395"/>
      <c r="QHW252" s="395"/>
      <c r="QHX252" s="395"/>
      <c r="QHY252" s="395"/>
      <c r="QHZ252" s="395"/>
      <c r="QIA252" s="374"/>
      <c r="QIB252" s="373"/>
      <c r="QIC252" s="373"/>
      <c r="QID252" s="373"/>
      <c r="QIE252" s="320"/>
      <c r="QIF252" s="374"/>
      <c r="QIG252" s="374"/>
      <c r="QIH252" s="374"/>
      <c r="QII252" s="395"/>
      <c r="QIJ252" s="395"/>
      <c r="QIK252" s="395"/>
      <c r="QIL252" s="395"/>
      <c r="QIM252" s="395"/>
      <c r="QIN252" s="395"/>
      <c r="QIO252" s="395"/>
      <c r="QIP252" s="395"/>
      <c r="QIQ252" s="374"/>
      <c r="QIR252" s="373"/>
      <c r="QIS252" s="373"/>
      <c r="QIT252" s="373"/>
      <c r="QIU252" s="320"/>
      <c r="QIV252" s="374"/>
      <c r="QIW252" s="374"/>
      <c r="QIX252" s="374"/>
      <c r="QIY252" s="395"/>
      <c r="QIZ252" s="395"/>
      <c r="QJA252" s="395"/>
      <c r="QJB252" s="395"/>
      <c r="QJC252" s="395"/>
      <c r="QJD252" s="395"/>
      <c r="QJE252" s="395"/>
      <c r="QJF252" s="395"/>
      <c r="QJG252" s="374"/>
      <c r="QJH252" s="373"/>
      <c r="QJI252" s="373"/>
      <c r="QJJ252" s="373"/>
      <c r="QJK252" s="320"/>
      <c r="QJL252" s="374"/>
      <c r="QJM252" s="374"/>
      <c r="QJN252" s="374"/>
      <c r="QJO252" s="395"/>
      <c r="QJP252" s="395"/>
      <c r="QJQ252" s="395"/>
      <c r="QJR252" s="395"/>
      <c r="QJS252" s="395"/>
      <c r="QJT252" s="395"/>
      <c r="QJU252" s="395"/>
      <c r="QJV252" s="395"/>
      <c r="QJW252" s="374"/>
      <c r="QJX252" s="373"/>
      <c r="QJY252" s="373"/>
      <c r="QJZ252" s="373"/>
      <c r="QKA252" s="320"/>
      <c r="QKB252" s="374"/>
      <c r="QKC252" s="374"/>
      <c r="QKD252" s="374"/>
      <c r="QKE252" s="395"/>
      <c r="QKF252" s="395"/>
      <c r="QKG252" s="395"/>
      <c r="QKH252" s="395"/>
      <c r="QKI252" s="395"/>
      <c r="QKJ252" s="395"/>
      <c r="QKK252" s="395"/>
      <c r="QKL252" s="395"/>
      <c r="QKM252" s="374"/>
      <c r="QKN252" s="373"/>
      <c r="QKO252" s="373"/>
      <c r="QKP252" s="373"/>
      <c r="QKQ252" s="320"/>
      <c r="QKR252" s="374"/>
      <c r="QKS252" s="374"/>
      <c r="QKT252" s="374"/>
      <c r="QKU252" s="395"/>
      <c r="QKV252" s="395"/>
      <c r="QKW252" s="395"/>
      <c r="QKX252" s="395"/>
      <c r="QKY252" s="395"/>
      <c r="QKZ252" s="395"/>
      <c r="QLA252" s="395"/>
      <c r="QLB252" s="395"/>
      <c r="QLC252" s="374"/>
      <c r="QLD252" s="373"/>
      <c r="QLE252" s="373"/>
      <c r="QLF252" s="373"/>
      <c r="QLG252" s="320"/>
      <c r="QLH252" s="374"/>
      <c r="QLI252" s="374"/>
      <c r="QLJ252" s="374"/>
      <c r="QLK252" s="395"/>
      <c r="QLL252" s="395"/>
      <c r="QLM252" s="395"/>
      <c r="QLN252" s="395"/>
      <c r="QLO252" s="395"/>
      <c r="QLP252" s="395"/>
      <c r="QLQ252" s="395"/>
      <c r="QLR252" s="395"/>
      <c r="QLS252" s="374"/>
      <c r="QLT252" s="373"/>
      <c r="QLU252" s="373"/>
      <c r="QLV252" s="373"/>
      <c r="QLW252" s="320"/>
      <c r="QLX252" s="374"/>
      <c r="QLY252" s="374"/>
      <c r="QLZ252" s="374"/>
      <c r="QMA252" s="395"/>
      <c r="QMB252" s="395"/>
      <c r="QMC252" s="395"/>
      <c r="QMD252" s="395"/>
      <c r="QME252" s="395"/>
      <c r="QMF252" s="395"/>
      <c r="QMG252" s="395"/>
      <c r="QMH252" s="395"/>
      <c r="QMI252" s="374"/>
      <c r="QMJ252" s="373"/>
      <c r="QMK252" s="373"/>
      <c r="QML252" s="373"/>
      <c r="QMM252" s="320"/>
      <c r="QMN252" s="374"/>
      <c r="QMO252" s="374"/>
      <c r="QMP252" s="374"/>
      <c r="QMQ252" s="395"/>
      <c r="QMR252" s="395"/>
      <c r="QMS252" s="395"/>
      <c r="QMT252" s="395"/>
      <c r="QMU252" s="395"/>
      <c r="QMV252" s="395"/>
      <c r="QMW252" s="395"/>
      <c r="QMX252" s="395"/>
      <c r="QMY252" s="374"/>
      <c r="QMZ252" s="373"/>
      <c r="QNA252" s="373"/>
      <c r="QNB252" s="373"/>
      <c r="QNC252" s="320"/>
      <c r="QND252" s="374"/>
      <c r="QNE252" s="374"/>
      <c r="QNF252" s="374"/>
      <c r="QNG252" s="395"/>
      <c r="QNH252" s="395"/>
      <c r="QNI252" s="395"/>
      <c r="QNJ252" s="395"/>
      <c r="QNK252" s="395"/>
      <c r="QNL252" s="395"/>
      <c r="QNM252" s="395"/>
      <c r="QNN252" s="395"/>
      <c r="QNO252" s="374"/>
      <c r="QNP252" s="373"/>
      <c r="QNQ252" s="373"/>
      <c r="QNR252" s="373"/>
      <c r="QNS252" s="320"/>
      <c r="QNT252" s="374"/>
      <c r="QNU252" s="374"/>
      <c r="QNV252" s="374"/>
      <c r="QNW252" s="395"/>
      <c r="QNX252" s="395"/>
      <c r="QNY252" s="395"/>
      <c r="QNZ252" s="395"/>
      <c r="QOA252" s="395"/>
      <c r="QOB252" s="395"/>
      <c r="QOC252" s="395"/>
      <c r="QOD252" s="395"/>
      <c r="QOE252" s="374"/>
      <c r="QOF252" s="373"/>
      <c r="QOG252" s="373"/>
      <c r="QOH252" s="373"/>
      <c r="QOI252" s="320"/>
      <c r="QOJ252" s="374"/>
      <c r="QOK252" s="374"/>
      <c r="QOL252" s="374"/>
      <c r="QOM252" s="395"/>
      <c r="QON252" s="395"/>
      <c r="QOO252" s="395"/>
      <c r="QOP252" s="395"/>
      <c r="QOQ252" s="395"/>
      <c r="QOR252" s="395"/>
      <c r="QOS252" s="395"/>
      <c r="QOT252" s="395"/>
      <c r="QOU252" s="374"/>
      <c r="QOV252" s="373"/>
      <c r="QOW252" s="373"/>
      <c r="QOX252" s="373"/>
      <c r="QOY252" s="320"/>
      <c r="QOZ252" s="374"/>
      <c r="QPA252" s="374"/>
      <c r="QPB252" s="374"/>
      <c r="QPC252" s="395"/>
      <c r="QPD252" s="395"/>
      <c r="QPE252" s="395"/>
      <c r="QPF252" s="395"/>
      <c r="QPG252" s="395"/>
      <c r="QPH252" s="395"/>
      <c r="QPI252" s="395"/>
      <c r="QPJ252" s="395"/>
      <c r="QPK252" s="374"/>
      <c r="QPL252" s="373"/>
      <c r="QPM252" s="373"/>
      <c r="QPN252" s="373"/>
      <c r="QPO252" s="320"/>
      <c r="QPP252" s="374"/>
      <c r="QPQ252" s="374"/>
      <c r="QPR252" s="374"/>
      <c r="QPS252" s="395"/>
      <c r="QPT252" s="395"/>
      <c r="QPU252" s="395"/>
      <c r="QPV252" s="395"/>
      <c r="QPW252" s="395"/>
      <c r="QPX252" s="395"/>
      <c r="QPY252" s="395"/>
      <c r="QPZ252" s="395"/>
      <c r="QQA252" s="374"/>
      <c r="QQB252" s="373"/>
      <c r="QQC252" s="373"/>
      <c r="QQD252" s="373"/>
      <c r="QQE252" s="320"/>
      <c r="QQF252" s="374"/>
      <c r="QQG252" s="374"/>
      <c r="QQH252" s="374"/>
      <c r="QQI252" s="395"/>
      <c r="QQJ252" s="395"/>
      <c r="QQK252" s="395"/>
      <c r="QQL252" s="395"/>
      <c r="QQM252" s="395"/>
      <c r="QQN252" s="395"/>
      <c r="QQO252" s="395"/>
      <c r="QQP252" s="395"/>
      <c r="QQQ252" s="374"/>
      <c r="QQR252" s="373"/>
      <c r="QQS252" s="373"/>
      <c r="QQT252" s="373"/>
      <c r="QQU252" s="320"/>
      <c r="QQV252" s="374"/>
      <c r="QQW252" s="374"/>
      <c r="QQX252" s="374"/>
      <c r="QQY252" s="395"/>
      <c r="QQZ252" s="395"/>
      <c r="QRA252" s="395"/>
      <c r="QRB252" s="395"/>
      <c r="QRC252" s="395"/>
      <c r="QRD252" s="395"/>
      <c r="QRE252" s="395"/>
      <c r="QRF252" s="395"/>
      <c r="QRG252" s="374"/>
      <c r="QRH252" s="373"/>
      <c r="QRI252" s="373"/>
      <c r="QRJ252" s="373"/>
      <c r="QRK252" s="320"/>
      <c r="QRL252" s="374"/>
      <c r="QRM252" s="374"/>
      <c r="QRN252" s="374"/>
      <c r="QRO252" s="395"/>
      <c r="QRP252" s="395"/>
      <c r="QRQ252" s="395"/>
      <c r="QRR252" s="395"/>
      <c r="QRS252" s="395"/>
      <c r="QRT252" s="395"/>
      <c r="QRU252" s="395"/>
      <c r="QRV252" s="395"/>
      <c r="QRW252" s="374"/>
      <c r="QRX252" s="373"/>
      <c r="QRY252" s="373"/>
      <c r="QRZ252" s="373"/>
      <c r="QSA252" s="320"/>
      <c r="QSB252" s="374"/>
      <c r="QSC252" s="374"/>
      <c r="QSD252" s="374"/>
      <c r="QSE252" s="395"/>
      <c r="QSF252" s="395"/>
      <c r="QSG252" s="395"/>
      <c r="QSH252" s="395"/>
      <c r="QSI252" s="395"/>
      <c r="QSJ252" s="395"/>
      <c r="QSK252" s="395"/>
      <c r="QSL252" s="395"/>
      <c r="QSM252" s="374"/>
      <c r="QSN252" s="373"/>
      <c r="QSO252" s="373"/>
      <c r="QSP252" s="373"/>
      <c r="QSQ252" s="320"/>
      <c r="QSR252" s="374"/>
      <c r="QSS252" s="374"/>
      <c r="QST252" s="374"/>
      <c r="QSU252" s="395"/>
      <c r="QSV252" s="395"/>
      <c r="QSW252" s="395"/>
      <c r="QSX252" s="395"/>
      <c r="QSY252" s="395"/>
      <c r="QSZ252" s="395"/>
      <c r="QTA252" s="395"/>
      <c r="QTB252" s="395"/>
      <c r="QTC252" s="374"/>
      <c r="QTD252" s="373"/>
      <c r="QTE252" s="373"/>
      <c r="QTF252" s="373"/>
      <c r="QTG252" s="320"/>
      <c r="QTH252" s="374"/>
      <c r="QTI252" s="374"/>
      <c r="QTJ252" s="374"/>
      <c r="QTK252" s="395"/>
      <c r="QTL252" s="395"/>
      <c r="QTM252" s="395"/>
      <c r="QTN252" s="395"/>
      <c r="QTO252" s="395"/>
      <c r="QTP252" s="395"/>
      <c r="QTQ252" s="395"/>
      <c r="QTR252" s="395"/>
      <c r="QTS252" s="374"/>
      <c r="QTT252" s="373"/>
      <c r="QTU252" s="373"/>
      <c r="QTV252" s="373"/>
      <c r="QTW252" s="320"/>
      <c r="QTX252" s="374"/>
      <c r="QTY252" s="374"/>
      <c r="QTZ252" s="374"/>
      <c r="QUA252" s="395"/>
      <c r="QUB252" s="395"/>
      <c r="QUC252" s="395"/>
      <c r="QUD252" s="395"/>
      <c r="QUE252" s="395"/>
      <c r="QUF252" s="395"/>
      <c r="QUG252" s="395"/>
      <c r="QUH252" s="395"/>
      <c r="QUI252" s="374"/>
      <c r="QUJ252" s="373"/>
      <c r="QUK252" s="373"/>
      <c r="QUL252" s="373"/>
      <c r="QUM252" s="320"/>
      <c r="QUN252" s="374"/>
      <c r="QUO252" s="374"/>
      <c r="QUP252" s="374"/>
      <c r="QUQ252" s="395"/>
      <c r="QUR252" s="395"/>
      <c r="QUS252" s="395"/>
      <c r="QUT252" s="395"/>
      <c r="QUU252" s="395"/>
      <c r="QUV252" s="395"/>
      <c r="QUW252" s="395"/>
      <c r="QUX252" s="395"/>
      <c r="QUY252" s="374"/>
      <c r="QUZ252" s="373"/>
      <c r="QVA252" s="373"/>
      <c r="QVB252" s="373"/>
      <c r="QVC252" s="320"/>
      <c r="QVD252" s="374"/>
      <c r="QVE252" s="374"/>
      <c r="QVF252" s="374"/>
      <c r="QVG252" s="395"/>
      <c r="QVH252" s="395"/>
      <c r="QVI252" s="395"/>
      <c r="QVJ252" s="395"/>
      <c r="QVK252" s="395"/>
      <c r="QVL252" s="395"/>
      <c r="QVM252" s="395"/>
      <c r="QVN252" s="395"/>
      <c r="QVO252" s="374"/>
      <c r="QVP252" s="373"/>
      <c r="QVQ252" s="373"/>
      <c r="QVR252" s="373"/>
      <c r="QVS252" s="320"/>
      <c r="QVT252" s="374"/>
      <c r="QVU252" s="374"/>
      <c r="QVV252" s="374"/>
      <c r="QVW252" s="395"/>
      <c r="QVX252" s="395"/>
      <c r="QVY252" s="395"/>
      <c r="QVZ252" s="395"/>
      <c r="QWA252" s="395"/>
      <c r="QWB252" s="395"/>
      <c r="QWC252" s="395"/>
      <c r="QWD252" s="395"/>
      <c r="QWE252" s="374"/>
      <c r="QWF252" s="373"/>
      <c r="QWG252" s="373"/>
      <c r="QWH252" s="373"/>
      <c r="QWI252" s="320"/>
      <c r="QWJ252" s="374"/>
      <c r="QWK252" s="374"/>
      <c r="QWL252" s="374"/>
      <c r="QWM252" s="395"/>
      <c r="QWN252" s="395"/>
      <c r="QWO252" s="395"/>
      <c r="QWP252" s="395"/>
      <c r="QWQ252" s="395"/>
      <c r="QWR252" s="395"/>
      <c r="QWS252" s="395"/>
      <c r="QWT252" s="395"/>
      <c r="QWU252" s="374"/>
      <c r="QWV252" s="373"/>
      <c r="QWW252" s="373"/>
      <c r="QWX252" s="373"/>
      <c r="QWY252" s="320"/>
      <c r="QWZ252" s="374"/>
      <c r="QXA252" s="374"/>
      <c r="QXB252" s="374"/>
      <c r="QXC252" s="395"/>
      <c r="QXD252" s="395"/>
      <c r="QXE252" s="395"/>
      <c r="QXF252" s="395"/>
      <c r="QXG252" s="395"/>
      <c r="QXH252" s="395"/>
      <c r="QXI252" s="395"/>
      <c r="QXJ252" s="395"/>
      <c r="QXK252" s="374"/>
      <c r="QXL252" s="373"/>
      <c r="QXM252" s="373"/>
      <c r="QXN252" s="373"/>
      <c r="QXO252" s="320"/>
      <c r="QXP252" s="374"/>
      <c r="QXQ252" s="374"/>
      <c r="QXR252" s="374"/>
      <c r="QXS252" s="395"/>
      <c r="QXT252" s="395"/>
      <c r="QXU252" s="395"/>
      <c r="QXV252" s="395"/>
      <c r="QXW252" s="395"/>
      <c r="QXX252" s="395"/>
      <c r="QXY252" s="395"/>
      <c r="QXZ252" s="395"/>
      <c r="QYA252" s="374"/>
      <c r="QYB252" s="373"/>
      <c r="QYC252" s="373"/>
      <c r="QYD252" s="373"/>
      <c r="QYE252" s="320"/>
      <c r="QYF252" s="374"/>
      <c r="QYG252" s="374"/>
      <c r="QYH252" s="374"/>
      <c r="QYI252" s="395"/>
      <c r="QYJ252" s="395"/>
      <c r="QYK252" s="395"/>
      <c r="QYL252" s="395"/>
      <c r="QYM252" s="395"/>
      <c r="QYN252" s="395"/>
      <c r="QYO252" s="395"/>
      <c r="QYP252" s="395"/>
      <c r="QYQ252" s="374"/>
      <c r="QYR252" s="373"/>
      <c r="QYS252" s="373"/>
      <c r="QYT252" s="373"/>
      <c r="QYU252" s="320"/>
      <c r="QYV252" s="374"/>
      <c r="QYW252" s="374"/>
      <c r="QYX252" s="374"/>
      <c r="QYY252" s="395"/>
      <c r="QYZ252" s="395"/>
      <c r="QZA252" s="395"/>
      <c r="QZB252" s="395"/>
      <c r="QZC252" s="395"/>
      <c r="QZD252" s="395"/>
      <c r="QZE252" s="395"/>
      <c r="QZF252" s="395"/>
      <c r="QZG252" s="374"/>
      <c r="QZH252" s="373"/>
      <c r="QZI252" s="373"/>
      <c r="QZJ252" s="373"/>
      <c r="QZK252" s="320"/>
      <c r="QZL252" s="374"/>
      <c r="QZM252" s="374"/>
      <c r="QZN252" s="374"/>
      <c r="QZO252" s="395"/>
      <c r="QZP252" s="395"/>
      <c r="QZQ252" s="395"/>
      <c r="QZR252" s="395"/>
      <c r="QZS252" s="395"/>
      <c r="QZT252" s="395"/>
      <c r="QZU252" s="395"/>
      <c r="QZV252" s="395"/>
      <c r="QZW252" s="374"/>
      <c r="QZX252" s="373"/>
      <c r="QZY252" s="373"/>
      <c r="QZZ252" s="373"/>
      <c r="RAA252" s="320"/>
      <c r="RAB252" s="374"/>
      <c r="RAC252" s="374"/>
      <c r="RAD252" s="374"/>
      <c r="RAE252" s="395"/>
      <c r="RAF252" s="395"/>
      <c r="RAG252" s="395"/>
      <c r="RAH252" s="395"/>
      <c r="RAI252" s="395"/>
      <c r="RAJ252" s="395"/>
      <c r="RAK252" s="395"/>
      <c r="RAL252" s="395"/>
      <c r="RAM252" s="374"/>
      <c r="RAN252" s="373"/>
      <c r="RAO252" s="373"/>
      <c r="RAP252" s="373"/>
      <c r="RAQ252" s="320"/>
      <c r="RAR252" s="374"/>
      <c r="RAS252" s="374"/>
      <c r="RAT252" s="374"/>
      <c r="RAU252" s="395"/>
      <c r="RAV252" s="395"/>
      <c r="RAW252" s="395"/>
      <c r="RAX252" s="395"/>
      <c r="RAY252" s="395"/>
      <c r="RAZ252" s="395"/>
      <c r="RBA252" s="395"/>
      <c r="RBB252" s="395"/>
      <c r="RBC252" s="374"/>
      <c r="RBD252" s="373"/>
      <c r="RBE252" s="373"/>
      <c r="RBF252" s="373"/>
      <c r="RBG252" s="320"/>
      <c r="RBH252" s="374"/>
      <c r="RBI252" s="374"/>
      <c r="RBJ252" s="374"/>
      <c r="RBK252" s="395"/>
      <c r="RBL252" s="395"/>
      <c r="RBM252" s="395"/>
      <c r="RBN252" s="395"/>
      <c r="RBO252" s="395"/>
      <c r="RBP252" s="395"/>
      <c r="RBQ252" s="395"/>
      <c r="RBR252" s="395"/>
      <c r="RBS252" s="374"/>
      <c r="RBT252" s="373"/>
      <c r="RBU252" s="373"/>
      <c r="RBV252" s="373"/>
      <c r="RBW252" s="320"/>
      <c r="RBX252" s="374"/>
      <c r="RBY252" s="374"/>
      <c r="RBZ252" s="374"/>
      <c r="RCA252" s="395"/>
      <c r="RCB252" s="395"/>
      <c r="RCC252" s="395"/>
      <c r="RCD252" s="395"/>
      <c r="RCE252" s="395"/>
      <c r="RCF252" s="395"/>
      <c r="RCG252" s="395"/>
      <c r="RCH252" s="395"/>
      <c r="RCI252" s="374"/>
      <c r="RCJ252" s="373"/>
      <c r="RCK252" s="373"/>
      <c r="RCL252" s="373"/>
      <c r="RCM252" s="320"/>
      <c r="RCN252" s="374"/>
      <c r="RCO252" s="374"/>
      <c r="RCP252" s="374"/>
      <c r="RCQ252" s="395"/>
      <c r="RCR252" s="395"/>
      <c r="RCS252" s="395"/>
      <c r="RCT252" s="395"/>
      <c r="RCU252" s="395"/>
      <c r="RCV252" s="395"/>
      <c r="RCW252" s="395"/>
      <c r="RCX252" s="395"/>
      <c r="RCY252" s="374"/>
      <c r="RCZ252" s="373"/>
      <c r="RDA252" s="373"/>
      <c r="RDB252" s="373"/>
      <c r="RDC252" s="320"/>
      <c r="RDD252" s="374"/>
      <c r="RDE252" s="374"/>
      <c r="RDF252" s="374"/>
      <c r="RDG252" s="395"/>
      <c r="RDH252" s="395"/>
      <c r="RDI252" s="395"/>
      <c r="RDJ252" s="395"/>
      <c r="RDK252" s="395"/>
      <c r="RDL252" s="395"/>
      <c r="RDM252" s="395"/>
      <c r="RDN252" s="395"/>
      <c r="RDO252" s="374"/>
      <c r="RDP252" s="373"/>
      <c r="RDQ252" s="373"/>
      <c r="RDR252" s="373"/>
      <c r="RDS252" s="320"/>
      <c r="RDT252" s="374"/>
      <c r="RDU252" s="374"/>
      <c r="RDV252" s="374"/>
      <c r="RDW252" s="395"/>
      <c r="RDX252" s="395"/>
      <c r="RDY252" s="395"/>
      <c r="RDZ252" s="395"/>
      <c r="REA252" s="395"/>
      <c r="REB252" s="395"/>
      <c r="REC252" s="395"/>
      <c r="RED252" s="395"/>
      <c r="REE252" s="374"/>
      <c r="REF252" s="373"/>
      <c r="REG252" s="373"/>
      <c r="REH252" s="373"/>
      <c r="REI252" s="320"/>
      <c r="REJ252" s="374"/>
      <c r="REK252" s="374"/>
      <c r="REL252" s="374"/>
      <c r="REM252" s="395"/>
      <c r="REN252" s="395"/>
      <c r="REO252" s="395"/>
      <c r="REP252" s="395"/>
      <c r="REQ252" s="395"/>
      <c r="RER252" s="395"/>
      <c r="RES252" s="395"/>
      <c r="RET252" s="395"/>
      <c r="REU252" s="374"/>
      <c r="REV252" s="373"/>
      <c r="REW252" s="373"/>
      <c r="REX252" s="373"/>
      <c r="REY252" s="320"/>
      <c r="REZ252" s="374"/>
      <c r="RFA252" s="374"/>
      <c r="RFB252" s="374"/>
      <c r="RFC252" s="395"/>
      <c r="RFD252" s="395"/>
      <c r="RFE252" s="395"/>
      <c r="RFF252" s="395"/>
      <c r="RFG252" s="395"/>
      <c r="RFH252" s="395"/>
      <c r="RFI252" s="395"/>
      <c r="RFJ252" s="395"/>
      <c r="RFK252" s="374"/>
      <c r="RFL252" s="373"/>
      <c r="RFM252" s="373"/>
      <c r="RFN252" s="373"/>
      <c r="RFO252" s="320"/>
      <c r="RFP252" s="374"/>
      <c r="RFQ252" s="374"/>
      <c r="RFR252" s="374"/>
      <c r="RFS252" s="395"/>
      <c r="RFT252" s="395"/>
      <c r="RFU252" s="395"/>
      <c r="RFV252" s="395"/>
      <c r="RFW252" s="395"/>
      <c r="RFX252" s="395"/>
      <c r="RFY252" s="395"/>
      <c r="RFZ252" s="395"/>
      <c r="RGA252" s="374"/>
      <c r="RGB252" s="373"/>
      <c r="RGC252" s="373"/>
      <c r="RGD252" s="373"/>
      <c r="RGE252" s="320"/>
      <c r="RGF252" s="374"/>
      <c r="RGG252" s="374"/>
      <c r="RGH252" s="374"/>
      <c r="RGI252" s="395"/>
      <c r="RGJ252" s="395"/>
      <c r="RGK252" s="395"/>
      <c r="RGL252" s="395"/>
      <c r="RGM252" s="395"/>
      <c r="RGN252" s="395"/>
      <c r="RGO252" s="395"/>
      <c r="RGP252" s="395"/>
      <c r="RGQ252" s="374"/>
      <c r="RGR252" s="373"/>
      <c r="RGS252" s="373"/>
      <c r="RGT252" s="373"/>
      <c r="RGU252" s="320"/>
      <c r="RGV252" s="374"/>
      <c r="RGW252" s="374"/>
      <c r="RGX252" s="374"/>
      <c r="RGY252" s="395"/>
      <c r="RGZ252" s="395"/>
      <c r="RHA252" s="395"/>
      <c r="RHB252" s="395"/>
      <c r="RHC252" s="395"/>
      <c r="RHD252" s="395"/>
      <c r="RHE252" s="395"/>
      <c r="RHF252" s="395"/>
      <c r="RHG252" s="374"/>
      <c r="RHH252" s="373"/>
      <c r="RHI252" s="373"/>
      <c r="RHJ252" s="373"/>
      <c r="RHK252" s="320"/>
      <c r="RHL252" s="374"/>
      <c r="RHM252" s="374"/>
      <c r="RHN252" s="374"/>
      <c r="RHO252" s="395"/>
      <c r="RHP252" s="395"/>
      <c r="RHQ252" s="395"/>
      <c r="RHR252" s="395"/>
      <c r="RHS252" s="395"/>
      <c r="RHT252" s="395"/>
      <c r="RHU252" s="395"/>
      <c r="RHV252" s="395"/>
      <c r="RHW252" s="374"/>
      <c r="RHX252" s="373"/>
      <c r="RHY252" s="373"/>
      <c r="RHZ252" s="373"/>
      <c r="RIA252" s="320"/>
      <c r="RIB252" s="374"/>
      <c r="RIC252" s="374"/>
      <c r="RID252" s="374"/>
      <c r="RIE252" s="395"/>
      <c r="RIF252" s="395"/>
      <c r="RIG252" s="395"/>
      <c r="RIH252" s="395"/>
      <c r="RII252" s="395"/>
      <c r="RIJ252" s="395"/>
      <c r="RIK252" s="395"/>
      <c r="RIL252" s="395"/>
      <c r="RIM252" s="374"/>
      <c r="RIN252" s="373"/>
      <c r="RIO252" s="373"/>
      <c r="RIP252" s="373"/>
      <c r="RIQ252" s="320"/>
      <c r="RIR252" s="374"/>
      <c r="RIS252" s="374"/>
      <c r="RIT252" s="374"/>
      <c r="RIU252" s="395"/>
      <c r="RIV252" s="395"/>
      <c r="RIW252" s="395"/>
      <c r="RIX252" s="395"/>
      <c r="RIY252" s="395"/>
      <c r="RIZ252" s="395"/>
      <c r="RJA252" s="395"/>
      <c r="RJB252" s="395"/>
      <c r="RJC252" s="374"/>
      <c r="RJD252" s="373"/>
      <c r="RJE252" s="373"/>
      <c r="RJF252" s="373"/>
      <c r="RJG252" s="320"/>
      <c r="RJH252" s="374"/>
      <c r="RJI252" s="374"/>
      <c r="RJJ252" s="374"/>
      <c r="RJK252" s="395"/>
      <c r="RJL252" s="395"/>
      <c r="RJM252" s="395"/>
      <c r="RJN252" s="395"/>
      <c r="RJO252" s="395"/>
      <c r="RJP252" s="395"/>
      <c r="RJQ252" s="395"/>
      <c r="RJR252" s="395"/>
      <c r="RJS252" s="374"/>
      <c r="RJT252" s="373"/>
      <c r="RJU252" s="373"/>
      <c r="RJV252" s="373"/>
      <c r="RJW252" s="320"/>
      <c r="RJX252" s="374"/>
      <c r="RJY252" s="374"/>
      <c r="RJZ252" s="374"/>
      <c r="RKA252" s="395"/>
      <c r="RKB252" s="395"/>
      <c r="RKC252" s="395"/>
      <c r="RKD252" s="395"/>
      <c r="RKE252" s="395"/>
      <c r="RKF252" s="395"/>
      <c r="RKG252" s="395"/>
      <c r="RKH252" s="395"/>
      <c r="RKI252" s="374"/>
      <c r="RKJ252" s="373"/>
      <c r="RKK252" s="373"/>
      <c r="RKL252" s="373"/>
      <c r="RKM252" s="320"/>
      <c r="RKN252" s="374"/>
      <c r="RKO252" s="374"/>
      <c r="RKP252" s="374"/>
      <c r="RKQ252" s="395"/>
      <c r="RKR252" s="395"/>
      <c r="RKS252" s="395"/>
      <c r="RKT252" s="395"/>
      <c r="RKU252" s="395"/>
      <c r="RKV252" s="395"/>
      <c r="RKW252" s="395"/>
      <c r="RKX252" s="395"/>
      <c r="RKY252" s="374"/>
      <c r="RKZ252" s="373"/>
      <c r="RLA252" s="373"/>
      <c r="RLB252" s="373"/>
      <c r="RLC252" s="320"/>
      <c r="RLD252" s="374"/>
      <c r="RLE252" s="374"/>
      <c r="RLF252" s="374"/>
      <c r="RLG252" s="395"/>
      <c r="RLH252" s="395"/>
      <c r="RLI252" s="395"/>
      <c r="RLJ252" s="395"/>
      <c r="RLK252" s="395"/>
      <c r="RLL252" s="395"/>
      <c r="RLM252" s="395"/>
      <c r="RLN252" s="395"/>
      <c r="RLO252" s="374"/>
      <c r="RLP252" s="373"/>
      <c r="RLQ252" s="373"/>
      <c r="RLR252" s="373"/>
      <c r="RLS252" s="320"/>
      <c r="RLT252" s="374"/>
      <c r="RLU252" s="374"/>
      <c r="RLV252" s="374"/>
      <c r="RLW252" s="395"/>
      <c r="RLX252" s="395"/>
      <c r="RLY252" s="395"/>
      <c r="RLZ252" s="395"/>
      <c r="RMA252" s="395"/>
      <c r="RMB252" s="395"/>
      <c r="RMC252" s="395"/>
      <c r="RMD252" s="395"/>
      <c r="RME252" s="374"/>
      <c r="RMF252" s="373"/>
      <c r="RMG252" s="373"/>
      <c r="RMH252" s="373"/>
      <c r="RMI252" s="320"/>
      <c r="RMJ252" s="374"/>
      <c r="RMK252" s="374"/>
      <c r="RML252" s="374"/>
      <c r="RMM252" s="395"/>
      <c r="RMN252" s="395"/>
      <c r="RMO252" s="395"/>
      <c r="RMP252" s="395"/>
      <c r="RMQ252" s="395"/>
      <c r="RMR252" s="395"/>
      <c r="RMS252" s="395"/>
      <c r="RMT252" s="395"/>
      <c r="RMU252" s="374"/>
      <c r="RMV252" s="373"/>
      <c r="RMW252" s="373"/>
      <c r="RMX252" s="373"/>
      <c r="RMY252" s="320"/>
      <c r="RMZ252" s="374"/>
      <c r="RNA252" s="374"/>
      <c r="RNB252" s="374"/>
      <c r="RNC252" s="395"/>
      <c r="RND252" s="395"/>
      <c r="RNE252" s="395"/>
      <c r="RNF252" s="395"/>
      <c r="RNG252" s="395"/>
      <c r="RNH252" s="395"/>
      <c r="RNI252" s="395"/>
      <c r="RNJ252" s="395"/>
      <c r="RNK252" s="374"/>
      <c r="RNL252" s="373"/>
      <c r="RNM252" s="373"/>
      <c r="RNN252" s="373"/>
      <c r="RNO252" s="320"/>
      <c r="RNP252" s="374"/>
      <c r="RNQ252" s="374"/>
      <c r="RNR252" s="374"/>
      <c r="RNS252" s="395"/>
      <c r="RNT252" s="395"/>
      <c r="RNU252" s="395"/>
      <c r="RNV252" s="395"/>
      <c r="RNW252" s="395"/>
      <c r="RNX252" s="395"/>
      <c r="RNY252" s="395"/>
      <c r="RNZ252" s="395"/>
      <c r="ROA252" s="374"/>
      <c r="ROB252" s="373"/>
      <c r="ROC252" s="373"/>
      <c r="ROD252" s="373"/>
      <c r="ROE252" s="320"/>
      <c r="ROF252" s="374"/>
      <c r="ROG252" s="374"/>
      <c r="ROH252" s="374"/>
      <c r="ROI252" s="395"/>
      <c r="ROJ252" s="395"/>
      <c r="ROK252" s="395"/>
      <c r="ROL252" s="395"/>
      <c r="ROM252" s="395"/>
      <c r="RON252" s="395"/>
      <c r="ROO252" s="395"/>
      <c r="ROP252" s="395"/>
      <c r="ROQ252" s="374"/>
      <c r="ROR252" s="373"/>
      <c r="ROS252" s="373"/>
      <c r="ROT252" s="373"/>
      <c r="ROU252" s="320"/>
      <c r="ROV252" s="374"/>
      <c r="ROW252" s="374"/>
      <c r="ROX252" s="374"/>
      <c r="ROY252" s="395"/>
      <c r="ROZ252" s="395"/>
      <c r="RPA252" s="395"/>
      <c r="RPB252" s="395"/>
      <c r="RPC252" s="395"/>
      <c r="RPD252" s="395"/>
      <c r="RPE252" s="395"/>
      <c r="RPF252" s="395"/>
      <c r="RPG252" s="374"/>
      <c r="RPH252" s="373"/>
      <c r="RPI252" s="373"/>
      <c r="RPJ252" s="373"/>
      <c r="RPK252" s="320"/>
      <c r="RPL252" s="374"/>
      <c r="RPM252" s="374"/>
      <c r="RPN252" s="374"/>
      <c r="RPO252" s="395"/>
      <c r="RPP252" s="395"/>
      <c r="RPQ252" s="395"/>
      <c r="RPR252" s="395"/>
      <c r="RPS252" s="395"/>
      <c r="RPT252" s="395"/>
      <c r="RPU252" s="395"/>
      <c r="RPV252" s="395"/>
      <c r="RPW252" s="374"/>
      <c r="RPX252" s="373"/>
      <c r="RPY252" s="373"/>
      <c r="RPZ252" s="373"/>
      <c r="RQA252" s="320"/>
      <c r="RQB252" s="374"/>
      <c r="RQC252" s="374"/>
      <c r="RQD252" s="374"/>
      <c r="RQE252" s="395"/>
      <c r="RQF252" s="395"/>
      <c r="RQG252" s="395"/>
      <c r="RQH252" s="395"/>
      <c r="RQI252" s="395"/>
      <c r="RQJ252" s="395"/>
      <c r="RQK252" s="395"/>
      <c r="RQL252" s="395"/>
      <c r="RQM252" s="374"/>
      <c r="RQN252" s="373"/>
      <c r="RQO252" s="373"/>
      <c r="RQP252" s="373"/>
      <c r="RQQ252" s="320"/>
      <c r="RQR252" s="374"/>
      <c r="RQS252" s="374"/>
      <c r="RQT252" s="374"/>
      <c r="RQU252" s="395"/>
      <c r="RQV252" s="395"/>
      <c r="RQW252" s="395"/>
      <c r="RQX252" s="395"/>
      <c r="RQY252" s="395"/>
      <c r="RQZ252" s="395"/>
      <c r="RRA252" s="395"/>
      <c r="RRB252" s="395"/>
      <c r="RRC252" s="374"/>
      <c r="RRD252" s="373"/>
      <c r="RRE252" s="373"/>
      <c r="RRF252" s="373"/>
      <c r="RRG252" s="320"/>
      <c r="RRH252" s="374"/>
      <c r="RRI252" s="374"/>
      <c r="RRJ252" s="374"/>
      <c r="RRK252" s="395"/>
      <c r="RRL252" s="395"/>
      <c r="RRM252" s="395"/>
      <c r="RRN252" s="395"/>
      <c r="RRO252" s="395"/>
      <c r="RRP252" s="395"/>
      <c r="RRQ252" s="395"/>
      <c r="RRR252" s="395"/>
      <c r="RRS252" s="374"/>
      <c r="RRT252" s="373"/>
      <c r="RRU252" s="373"/>
      <c r="RRV252" s="373"/>
      <c r="RRW252" s="320"/>
      <c r="RRX252" s="374"/>
      <c r="RRY252" s="374"/>
      <c r="RRZ252" s="374"/>
      <c r="RSA252" s="395"/>
      <c r="RSB252" s="395"/>
      <c r="RSC252" s="395"/>
      <c r="RSD252" s="395"/>
      <c r="RSE252" s="395"/>
      <c r="RSF252" s="395"/>
      <c r="RSG252" s="395"/>
      <c r="RSH252" s="395"/>
      <c r="RSI252" s="374"/>
      <c r="RSJ252" s="373"/>
      <c r="RSK252" s="373"/>
      <c r="RSL252" s="373"/>
      <c r="RSM252" s="320"/>
      <c r="RSN252" s="374"/>
      <c r="RSO252" s="374"/>
      <c r="RSP252" s="374"/>
      <c r="RSQ252" s="395"/>
      <c r="RSR252" s="395"/>
      <c r="RSS252" s="395"/>
      <c r="RST252" s="395"/>
      <c r="RSU252" s="395"/>
      <c r="RSV252" s="395"/>
      <c r="RSW252" s="395"/>
      <c r="RSX252" s="395"/>
      <c r="RSY252" s="374"/>
      <c r="RSZ252" s="373"/>
      <c r="RTA252" s="373"/>
      <c r="RTB252" s="373"/>
      <c r="RTC252" s="320"/>
      <c r="RTD252" s="374"/>
      <c r="RTE252" s="374"/>
      <c r="RTF252" s="374"/>
      <c r="RTG252" s="395"/>
      <c r="RTH252" s="395"/>
      <c r="RTI252" s="395"/>
      <c r="RTJ252" s="395"/>
      <c r="RTK252" s="395"/>
      <c r="RTL252" s="395"/>
      <c r="RTM252" s="395"/>
      <c r="RTN252" s="395"/>
      <c r="RTO252" s="374"/>
      <c r="RTP252" s="373"/>
      <c r="RTQ252" s="373"/>
      <c r="RTR252" s="373"/>
      <c r="RTS252" s="320"/>
      <c r="RTT252" s="374"/>
      <c r="RTU252" s="374"/>
      <c r="RTV252" s="374"/>
      <c r="RTW252" s="395"/>
      <c r="RTX252" s="395"/>
      <c r="RTY252" s="395"/>
      <c r="RTZ252" s="395"/>
      <c r="RUA252" s="395"/>
      <c r="RUB252" s="395"/>
      <c r="RUC252" s="395"/>
      <c r="RUD252" s="395"/>
      <c r="RUE252" s="374"/>
      <c r="RUF252" s="373"/>
      <c r="RUG252" s="373"/>
      <c r="RUH252" s="373"/>
      <c r="RUI252" s="320"/>
      <c r="RUJ252" s="374"/>
      <c r="RUK252" s="374"/>
      <c r="RUL252" s="374"/>
      <c r="RUM252" s="395"/>
      <c r="RUN252" s="395"/>
      <c r="RUO252" s="395"/>
      <c r="RUP252" s="395"/>
      <c r="RUQ252" s="395"/>
      <c r="RUR252" s="395"/>
      <c r="RUS252" s="395"/>
      <c r="RUT252" s="395"/>
      <c r="RUU252" s="374"/>
      <c r="RUV252" s="373"/>
      <c r="RUW252" s="373"/>
      <c r="RUX252" s="373"/>
      <c r="RUY252" s="320"/>
      <c r="RUZ252" s="374"/>
      <c r="RVA252" s="374"/>
      <c r="RVB252" s="374"/>
      <c r="RVC252" s="395"/>
      <c r="RVD252" s="395"/>
      <c r="RVE252" s="395"/>
      <c r="RVF252" s="395"/>
      <c r="RVG252" s="395"/>
      <c r="RVH252" s="395"/>
      <c r="RVI252" s="395"/>
      <c r="RVJ252" s="395"/>
      <c r="RVK252" s="374"/>
      <c r="RVL252" s="373"/>
      <c r="RVM252" s="373"/>
      <c r="RVN252" s="373"/>
      <c r="RVO252" s="320"/>
      <c r="RVP252" s="374"/>
      <c r="RVQ252" s="374"/>
      <c r="RVR252" s="374"/>
      <c r="RVS252" s="395"/>
      <c r="RVT252" s="395"/>
      <c r="RVU252" s="395"/>
      <c r="RVV252" s="395"/>
      <c r="RVW252" s="395"/>
      <c r="RVX252" s="395"/>
      <c r="RVY252" s="395"/>
      <c r="RVZ252" s="395"/>
      <c r="RWA252" s="374"/>
      <c r="RWB252" s="373"/>
      <c r="RWC252" s="373"/>
      <c r="RWD252" s="373"/>
      <c r="RWE252" s="320"/>
      <c r="RWF252" s="374"/>
      <c r="RWG252" s="374"/>
      <c r="RWH252" s="374"/>
      <c r="RWI252" s="395"/>
      <c r="RWJ252" s="395"/>
      <c r="RWK252" s="395"/>
      <c r="RWL252" s="395"/>
      <c r="RWM252" s="395"/>
      <c r="RWN252" s="395"/>
      <c r="RWO252" s="395"/>
      <c r="RWP252" s="395"/>
      <c r="RWQ252" s="374"/>
      <c r="RWR252" s="373"/>
      <c r="RWS252" s="373"/>
      <c r="RWT252" s="373"/>
      <c r="RWU252" s="320"/>
      <c r="RWV252" s="374"/>
      <c r="RWW252" s="374"/>
      <c r="RWX252" s="374"/>
      <c r="RWY252" s="395"/>
      <c r="RWZ252" s="395"/>
      <c r="RXA252" s="395"/>
      <c r="RXB252" s="395"/>
      <c r="RXC252" s="395"/>
      <c r="RXD252" s="395"/>
      <c r="RXE252" s="395"/>
      <c r="RXF252" s="395"/>
      <c r="RXG252" s="374"/>
      <c r="RXH252" s="373"/>
      <c r="RXI252" s="373"/>
      <c r="RXJ252" s="373"/>
      <c r="RXK252" s="320"/>
      <c r="RXL252" s="374"/>
      <c r="RXM252" s="374"/>
      <c r="RXN252" s="374"/>
      <c r="RXO252" s="395"/>
      <c r="RXP252" s="395"/>
      <c r="RXQ252" s="395"/>
      <c r="RXR252" s="395"/>
      <c r="RXS252" s="395"/>
      <c r="RXT252" s="395"/>
      <c r="RXU252" s="395"/>
      <c r="RXV252" s="395"/>
      <c r="RXW252" s="374"/>
      <c r="RXX252" s="373"/>
      <c r="RXY252" s="373"/>
      <c r="RXZ252" s="373"/>
      <c r="RYA252" s="320"/>
      <c r="RYB252" s="374"/>
      <c r="RYC252" s="374"/>
      <c r="RYD252" s="374"/>
      <c r="RYE252" s="395"/>
      <c r="RYF252" s="395"/>
      <c r="RYG252" s="395"/>
      <c r="RYH252" s="395"/>
      <c r="RYI252" s="395"/>
      <c r="RYJ252" s="395"/>
      <c r="RYK252" s="395"/>
      <c r="RYL252" s="395"/>
      <c r="RYM252" s="374"/>
      <c r="RYN252" s="373"/>
      <c r="RYO252" s="373"/>
      <c r="RYP252" s="373"/>
      <c r="RYQ252" s="320"/>
      <c r="RYR252" s="374"/>
      <c r="RYS252" s="374"/>
      <c r="RYT252" s="374"/>
      <c r="RYU252" s="395"/>
      <c r="RYV252" s="395"/>
      <c r="RYW252" s="395"/>
      <c r="RYX252" s="395"/>
      <c r="RYY252" s="395"/>
      <c r="RYZ252" s="395"/>
      <c r="RZA252" s="395"/>
      <c r="RZB252" s="395"/>
      <c r="RZC252" s="374"/>
      <c r="RZD252" s="373"/>
      <c r="RZE252" s="373"/>
      <c r="RZF252" s="373"/>
      <c r="RZG252" s="320"/>
      <c r="RZH252" s="374"/>
      <c r="RZI252" s="374"/>
      <c r="RZJ252" s="374"/>
      <c r="RZK252" s="395"/>
      <c r="RZL252" s="395"/>
      <c r="RZM252" s="395"/>
      <c r="RZN252" s="395"/>
      <c r="RZO252" s="395"/>
      <c r="RZP252" s="395"/>
      <c r="RZQ252" s="395"/>
      <c r="RZR252" s="395"/>
      <c r="RZS252" s="374"/>
      <c r="RZT252" s="373"/>
      <c r="RZU252" s="373"/>
      <c r="RZV252" s="373"/>
      <c r="RZW252" s="320"/>
      <c r="RZX252" s="374"/>
      <c r="RZY252" s="374"/>
      <c r="RZZ252" s="374"/>
      <c r="SAA252" s="395"/>
      <c r="SAB252" s="395"/>
      <c r="SAC252" s="395"/>
      <c r="SAD252" s="395"/>
      <c r="SAE252" s="395"/>
      <c r="SAF252" s="395"/>
      <c r="SAG252" s="395"/>
      <c r="SAH252" s="395"/>
      <c r="SAI252" s="374"/>
      <c r="SAJ252" s="373"/>
      <c r="SAK252" s="373"/>
      <c r="SAL252" s="373"/>
      <c r="SAM252" s="320"/>
      <c r="SAN252" s="374"/>
      <c r="SAO252" s="374"/>
      <c r="SAP252" s="374"/>
      <c r="SAQ252" s="395"/>
      <c r="SAR252" s="395"/>
      <c r="SAS252" s="395"/>
      <c r="SAT252" s="395"/>
      <c r="SAU252" s="395"/>
      <c r="SAV252" s="395"/>
      <c r="SAW252" s="395"/>
      <c r="SAX252" s="395"/>
      <c r="SAY252" s="374"/>
      <c r="SAZ252" s="373"/>
      <c r="SBA252" s="373"/>
      <c r="SBB252" s="373"/>
      <c r="SBC252" s="320"/>
      <c r="SBD252" s="374"/>
      <c r="SBE252" s="374"/>
      <c r="SBF252" s="374"/>
      <c r="SBG252" s="395"/>
      <c r="SBH252" s="395"/>
      <c r="SBI252" s="395"/>
      <c r="SBJ252" s="395"/>
      <c r="SBK252" s="395"/>
      <c r="SBL252" s="395"/>
      <c r="SBM252" s="395"/>
      <c r="SBN252" s="395"/>
      <c r="SBO252" s="374"/>
      <c r="SBP252" s="373"/>
      <c r="SBQ252" s="373"/>
      <c r="SBR252" s="373"/>
      <c r="SBS252" s="320"/>
      <c r="SBT252" s="374"/>
      <c r="SBU252" s="374"/>
      <c r="SBV252" s="374"/>
      <c r="SBW252" s="395"/>
      <c r="SBX252" s="395"/>
      <c r="SBY252" s="395"/>
      <c r="SBZ252" s="395"/>
      <c r="SCA252" s="395"/>
      <c r="SCB252" s="395"/>
      <c r="SCC252" s="395"/>
      <c r="SCD252" s="395"/>
      <c r="SCE252" s="374"/>
      <c r="SCF252" s="373"/>
      <c r="SCG252" s="373"/>
      <c r="SCH252" s="373"/>
      <c r="SCI252" s="320"/>
      <c r="SCJ252" s="374"/>
      <c r="SCK252" s="374"/>
      <c r="SCL252" s="374"/>
      <c r="SCM252" s="395"/>
      <c r="SCN252" s="395"/>
      <c r="SCO252" s="395"/>
      <c r="SCP252" s="395"/>
      <c r="SCQ252" s="395"/>
      <c r="SCR252" s="395"/>
      <c r="SCS252" s="395"/>
      <c r="SCT252" s="395"/>
      <c r="SCU252" s="374"/>
      <c r="SCV252" s="373"/>
      <c r="SCW252" s="373"/>
      <c r="SCX252" s="373"/>
      <c r="SCY252" s="320"/>
      <c r="SCZ252" s="374"/>
      <c r="SDA252" s="374"/>
      <c r="SDB252" s="374"/>
      <c r="SDC252" s="395"/>
      <c r="SDD252" s="395"/>
      <c r="SDE252" s="395"/>
      <c r="SDF252" s="395"/>
      <c r="SDG252" s="395"/>
      <c r="SDH252" s="395"/>
      <c r="SDI252" s="395"/>
      <c r="SDJ252" s="395"/>
      <c r="SDK252" s="374"/>
      <c r="SDL252" s="373"/>
      <c r="SDM252" s="373"/>
      <c r="SDN252" s="373"/>
      <c r="SDO252" s="320"/>
      <c r="SDP252" s="374"/>
      <c r="SDQ252" s="374"/>
      <c r="SDR252" s="374"/>
      <c r="SDS252" s="395"/>
      <c r="SDT252" s="395"/>
      <c r="SDU252" s="395"/>
      <c r="SDV252" s="395"/>
      <c r="SDW252" s="395"/>
      <c r="SDX252" s="395"/>
      <c r="SDY252" s="395"/>
      <c r="SDZ252" s="395"/>
      <c r="SEA252" s="374"/>
      <c r="SEB252" s="373"/>
      <c r="SEC252" s="373"/>
      <c r="SED252" s="373"/>
      <c r="SEE252" s="320"/>
      <c r="SEF252" s="374"/>
      <c r="SEG252" s="374"/>
      <c r="SEH252" s="374"/>
      <c r="SEI252" s="395"/>
      <c r="SEJ252" s="395"/>
      <c r="SEK252" s="395"/>
      <c r="SEL252" s="395"/>
      <c r="SEM252" s="395"/>
      <c r="SEN252" s="395"/>
      <c r="SEO252" s="395"/>
      <c r="SEP252" s="395"/>
      <c r="SEQ252" s="374"/>
      <c r="SER252" s="373"/>
      <c r="SES252" s="373"/>
      <c r="SET252" s="373"/>
      <c r="SEU252" s="320"/>
      <c r="SEV252" s="374"/>
      <c r="SEW252" s="374"/>
      <c r="SEX252" s="374"/>
      <c r="SEY252" s="395"/>
      <c r="SEZ252" s="395"/>
      <c r="SFA252" s="395"/>
      <c r="SFB252" s="395"/>
      <c r="SFC252" s="395"/>
      <c r="SFD252" s="395"/>
      <c r="SFE252" s="395"/>
      <c r="SFF252" s="395"/>
      <c r="SFG252" s="374"/>
      <c r="SFH252" s="373"/>
      <c r="SFI252" s="373"/>
      <c r="SFJ252" s="373"/>
      <c r="SFK252" s="320"/>
      <c r="SFL252" s="374"/>
      <c r="SFM252" s="374"/>
      <c r="SFN252" s="374"/>
      <c r="SFO252" s="395"/>
      <c r="SFP252" s="395"/>
      <c r="SFQ252" s="395"/>
      <c r="SFR252" s="395"/>
      <c r="SFS252" s="395"/>
      <c r="SFT252" s="395"/>
      <c r="SFU252" s="395"/>
      <c r="SFV252" s="395"/>
      <c r="SFW252" s="374"/>
      <c r="SFX252" s="373"/>
      <c r="SFY252" s="373"/>
      <c r="SFZ252" s="373"/>
      <c r="SGA252" s="320"/>
      <c r="SGB252" s="374"/>
      <c r="SGC252" s="374"/>
      <c r="SGD252" s="374"/>
      <c r="SGE252" s="395"/>
      <c r="SGF252" s="395"/>
      <c r="SGG252" s="395"/>
      <c r="SGH252" s="395"/>
      <c r="SGI252" s="395"/>
      <c r="SGJ252" s="395"/>
      <c r="SGK252" s="395"/>
      <c r="SGL252" s="395"/>
      <c r="SGM252" s="374"/>
      <c r="SGN252" s="373"/>
      <c r="SGO252" s="373"/>
      <c r="SGP252" s="373"/>
      <c r="SGQ252" s="320"/>
      <c r="SGR252" s="374"/>
      <c r="SGS252" s="374"/>
      <c r="SGT252" s="374"/>
      <c r="SGU252" s="395"/>
      <c r="SGV252" s="395"/>
      <c r="SGW252" s="395"/>
      <c r="SGX252" s="395"/>
      <c r="SGY252" s="395"/>
      <c r="SGZ252" s="395"/>
      <c r="SHA252" s="395"/>
      <c r="SHB252" s="395"/>
      <c r="SHC252" s="374"/>
      <c r="SHD252" s="373"/>
      <c r="SHE252" s="373"/>
      <c r="SHF252" s="373"/>
      <c r="SHG252" s="320"/>
      <c r="SHH252" s="374"/>
      <c r="SHI252" s="374"/>
      <c r="SHJ252" s="374"/>
      <c r="SHK252" s="395"/>
      <c r="SHL252" s="395"/>
      <c r="SHM252" s="395"/>
      <c r="SHN252" s="395"/>
      <c r="SHO252" s="395"/>
      <c r="SHP252" s="395"/>
      <c r="SHQ252" s="395"/>
      <c r="SHR252" s="395"/>
      <c r="SHS252" s="374"/>
      <c r="SHT252" s="373"/>
      <c r="SHU252" s="373"/>
      <c r="SHV252" s="373"/>
      <c r="SHW252" s="320"/>
      <c r="SHX252" s="374"/>
      <c r="SHY252" s="374"/>
      <c r="SHZ252" s="374"/>
      <c r="SIA252" s="395"/>
      <c r="SIB252" s="395"/>
      <c r="SIC252" s="395"/>
      <c r="SID252" s="395"/>
      <c r="SIE252" s="395"/>
      <c r="SIF252" s="395"/>
      <c r="SIG252" s="395"/>
      <c r="SIH252" s="395"/>
      <c r="SII252" s="374"/>
      <c r="SIJ252" s="373"/>
      <c r="SIK252" s="373"/>
      <c r="SIL252" s="373"/>
      <c r="SIM252" s="320"/>
      <c r="SIN252" s="374"/>
      <c r="SIO252" s="374"/>
      <c r="SIP252" s="374"/>
      <c r="SIQ252" s="395"/>
      <c r="SIR252" s="395"/>
      <c r="SIS252" s="395"/>
      <c r="SIT252" s="395"/>
      <c r="SIU252" s="395"/>
      <c r="SIV252" s="395"/>
      <c r="SIW252" s="395"/>
      <c r="SIX252" s="395"/>
      <c r="SIY252" s="374"/>
      <c r="SIZ252" s="373"/>
      <c r="SJA252" s="373"/>
      <c r="SJB252" s="373"/>
      <c r="SJC252" s="320"/>
      <c r="SJD252" s="374"/>
      <c r="SJE252" s="374"/>
      <c r="SJF252" s="374"/>
      <c r="SJG252" s="395"/>
      <c r="SJH252" s="395"/>
      <c r="SJI252" s="395"/>
      <c r="SJJ252" s="395"/>
      <c r="SJK252" s="395"/>
      <c r="SJL252" s="395"/>
      <c r="SJM252" s="395"/>
      <c r="SJN252" s="395"/>
      <c r="SJO252" s="374"/>
      <c r="SJP252" s="373"/>
      <c r="SJQ252" s="373"/>
      <c r="SJR252" s="373"/>
      <c r="SJS252" s="320"/>
      <c r="SJT252" s="374"/>
      <c r="SJU252" s="374"/>
      <c r="SJV252" s="374"/>
      <c r="SJW252" s="395"/>
      <c r="SJX252" s="395"/>
      <c r="SJY252" s="395"/>
      <c r="SJZ252" s="395"/>
      <c r="SKA252" s="395"/>
      <c r="SKB252" s="395"/>
      <c r="SKC252" s="395"/>
      <c r="SKD252" s="395"/>
      <c r="SKE252" s="374"/>
      <c r="SKF252" s="373"/>
      <c r="SKG252" s="373"/>
      <c r="SKH252" s="373"/>
      <c r="SKI252" s="320"/>
      <c r="SKJ252" s="374"/>
      <c r="SKK252" s="374"/>
      <c r="SKL252" s="374"/>
      <c r="SKM252" s="395"/>
      <c r="SKN252" s="395"/>
      <c r="SKO252" s="395"/>
      <c r="SKP252" s="395"/>
      <c r="SKQ252" s="395"/>
      <c r="SKR252" s="395"/>
      <c r="SKS252" s="395"/>
      <c r="SKT252" s="395"/>
      <c r="SKU252" s="374"/>
      <c r="SKV252" s="373"/>
      <c r="SKW252" s="373"/>
      <c r="SKX252" s="373"/>
      <c r="SKY252" s="320"/>
      <c r="SKZ252" s="374"/>
      <c r="SLA252" s="374"/>
      <c r="SLB252" s="374"/>
      <c r="SLC252" s="395"/>
      <c r="SLD252" s="395"/>
      <c r="SLE252" s="395"/>
      <c r="SLF252" s="395"/>
      <c r="SLG252" s="395"/>
      <c r="SLH252" s="395"/>
      <c r="SLI252" s="395"/>
      <c r="SLJ252" s="395"/>
      <c r="SLK252" s="374"/>
      <c r="SLL252" s="373"/>
      <c r="SLM252" s="373"/>
      <c r="SLN252" s="373"/>
      <c r="SLO252" s="320"/>
      <c r="SLP252" s="374"/>
      <c r="SLQ252" s="374"/>
      <c r="SLR252" s="374"/>
      <c r="SLS252" s="395"/>
      <c r="SLT252" s="395"/>
      <c r="SLU252" s="395"/>
      <c r="SLV252" s="395"/>
      <c r="SLW252" s="395"/>
      <c r="SLX252" s="395"/>
      <c r="SLY252" s="395"/>
      <c r="SLZ252" s="395"/>
      <c r="SMA252" s="374"/>
      <c r="SMB252" s="373"/>
      <c r="SMC252" s="373"/>
      <c r="SMD252" s="373"/>
      <c r="SME252" s="320"/>
      <c r="SMF252" s="374"/>
      <c r="SMG252" s="374"/>
      <c r="SMH252" s="374"/>
      <c r="SMI252" s="395"/>
      <c r="SMJ252" s="395"/>
      <c r="SMK252" s="395"/>
      <c r="SML252" s="395"/>
      <c r="SMM252" s="395"/>
      <c r="SMN252" s="395"/>
      <c r="SMO252" s="395"/>
      <c r="SMP252" s="395"/>
      <c r="SMQ252" s="374"/>
      <c r="SMR252" s="373"/>
      <c r="SMS252" s="373"/>
      <c r="SMT252" s="373"/>
      <c r="SMU252" s="320"/>
      <c r="SMV252" s="374"/>
      <c r="SMW252" s="374"/>
      <c r="SMX252" s="374"/>
      <c r="SMY252" s="395"/>
      <c r="SMZ252" s="395"/>
      <c r="SNA252" s="395"/>
      <c r="SNB252" s="395"/>
      <c r="SNC252" s="395"/>
      <c r="SND252" s="395"/>
      <c r="SNE252" s="395"/>
      <c r="SNF252" s="395"/>
      <c r="SNG252" s="374"/>
      <c r="SNH252" s="373"/>
      <c r="SNI252" s="373"/>
      <c r="SNJ252" s="373"/>
      <c r="SNK252" s="320"/>
      <c r="SNL252" s="374"/>
      <c r="SNM252" s="374"/>
      <c r="SNN252" s="374"/>
      <c r="SNO252" s="395"/>
      <c r="SNP252" s="395"/>
      <c r="SNQ252" s="395"/>
      <c r="SNR252" s="395"/>
      <c r="SNS252" s="395"/>
      <c r="SNT252" s="395"/>
      <c r="SNU252" s="395"/>
      <c r="SNV252" s="395"/>
      <c r="SNW252" s="374"/>
      <c r="SNX252" s="373"/>
      <c r="SNY252" s="373"/>
      <c r="SNZ252" s="373"/>
      <c r="SOA252" s="320"/>
      <c r="SOB252" s="374"/>
      <c r="SOC252" s="374"/>
      <c r="SOD252" s="374"/>
      <c r="SOE252" s="395"/>
      <c r="SOF252" s="395"/>
      <c r="SOG252" s="395"/>
      <c r="SOH252" s="395"/>
      <c r="SOI252" s="395"/>
      <c r="SOJ252" s="395"/>
      <c r="SOK252" s="395"/>
      <c r="SOL252" s="395"/>
      <c r="SOM252" s="374"/>
      <c r="SON252" s="373"/>
      <c r="SOO252" s="373"/>
      <c r="SOP252" s="373"/>
      <c r="SOQ252" s="320"/>
      <c r="SOR252" s="374"/>
      <c r="SOS252" s="374"/>
      <c r="SOT252" s="374"/>
      <c r="SOU252" s="395"/>
      <c r="SOV252" s="395"/>
      <c r="SOW252" s="395"/>
      <c r="SOX252" s="395"/>
      <c r="SOY252" s="395"/>
      <c r="SOZ252" s="395"/>
      <c r="SPA252" s="395"/>
      <c r="SPB252" s="395"/>
      <c r="SPC252" s="374"/>
      <c r="SPD252" s="373"/>
      <c r="SPE252" s="373"/>
      <c r="SPF252" s="373"/>
      <c r="SPG252" s="320"/>
      <c r="SPH252" s="374"/>
      <c r="SPI252" s="374"/>
      <c r="SPJ252" s="374"/>
      <c r="SPK252" s="395"/>
      <c r="SPL252" s="395"/>
      <c r="SPM252" s="395"/>
      <c r="SPN252" s="395"/>
      <c r="SPO252" s="395"/>
      <c r="SPP252" s="395"/>
      <c r="SPQ252" s="395"/>
      <c r="SPR252" s="395"/>
      <c r="SPS252" s="374"/>
      <c r="SPT252" s="373"/>
      <c r="SPU252" s="373"/>
      <c r="SPV252" s="373"/>
      <c r="SPW252" s="320"/>
      <c r="SPX252" s="374"/>
      <c r="SPY252" s="374"/>
      <c r="SPZ252" s="374"/>
      <c r="SQA252" s="395"/>
      <c r="SQB252" s="395"/>
      <c r="SQC252" s="395"/>
      <c r="SQD252" s="395"/>
      <c r="SQE252" s="395"/>
      <c r="SQF252" s="395"/>
      <c r="SQG252" s="395"/>
      <c r="SQH252" s="395"/>
      <c r="SQI252" s="374"/>
      <c r="SQJ252" s="373"/>
      <c r="SQK252" s="373"/>
      <c r="SQL252" s="373"/>
      <c r="SQM252" s="320"/>
      <c r="SQN252" s="374"/>
      <c r="SQO252" s="374"/>
      <c r="SQP252" s="374"/>
      <c r="SQQ252" s="395"/>
      <c r="SQR252" s="395"/>
      <c r="SQS252" s="395"/>
      <c r="SQT252" s="395"/>
      <c r="SQU252" s="395"/>
      <c r="SQV252" s="395"/>
      <c r="SQW252" s="395"/>
      <c r="SQX252" s="395"/>
      <c r="SQY252" s="374"/>
      <c r="SQZ252" s="373"/>
      <c r="SRA252" s="373"/>
      <c r="SRB252" s="373"/>
      <c r="SRC252" s="320"/>
      <c r="SRD252" s="374"/>
      <c r="SRE252" s="374"/>
      <c r="SRF252" s="374"/>
      <c r="SRG252" s="395"/>
      <c r="SRH252" s="395"/>
      <c r="SRI252" s="395"/>
      <c r="SRJ252" s="395"/>
      <c r="SRK252" s="395"/>
      <c r="SRL252" s="395"/>
      <c r="SRM252" s="395"/>
      <c r="SRN252" s="395"/>
      <c r="SRO252" s="374"/>
      <c r="SRP252" s="373"/>
      <c r="SRQ252" s="373"/>
      <c r="SRR252" s="373"/>
      <c r="SRS252" s="320"/>
      <c r="SRT252" s="374"/>
      <c r="SRU252" s="374"/>
      <c r="SRV252" s="374"/>
      <c r="SRW252" s="395"/>
      <c r="SRX252" s="395"/>
      <c r="SRY252" s="395"/>
      <c r="SRZ252" s="395"/>
      <c r="SSA252" s="395"/>
      <c r="SSB252" s="395"/>
      <c r="SSC252" s="395"/>
      <c r="SSD252" s="395"/>
      <c r="SSE252" s="374"/>
      <c r="SSF252" s="373"/>
      <c r="SSG252" s="373"/>
      <c r="SSH252" s="373"/>
      <c r="SSI252" s="320"/>
      <c r="SSJ252" s="374"/>
      <c r="SSK252" s="374"/>
      <c r="SSL252" s="374"/>
      <c r="SSM252" s="395"/>
      <c r="SSN252" s="395"/>
      <c r="SSO252" s="395"/>
      <c r="SSP252" s="395"/>
      <c r="SSQ252" s="395"/>
      <c r="SSR252" s="395"/>
      <c r="SSS252" s="395"/>
      <c r="SST252" s="395"/>
      <c r="SSU252" s="374"/>
      <c r="SSV252" s="373"/>
      <c r="SSW252" s="373"/>
      <c r="SSX252" s="373"/>
      <c r="SSY252" s="320"/>
      <c r="SSZ252" s="374"/>
      <c r="STA252" s="374"/>
      <c r="STB252" s="374"/>
      <c r="STC252" s="395"/>
      <c r="STD252" s="395"/>
      <c r="STE252" s="395"/>
      <c r="STF252" s="395"/>
      <c r="STG252" s="395"/>
      <c r="STH252" s="395"/>
      <c r="STI252" s="395"/>
      <c r="STJ252" s="395"/>
      <c r="STK252" s="374"/>
      <c r="STL252" s="373"/>
      <c r="STM252" s="373"/>
      <c r="STN252" s="373"/>
      <c r="STO252" s="320"/>
      <c r="STP252" s="374"/>
      <c r="STQ252" s="374"/>
      <c r="STR252" s="374"/>
      <c r="STS252" s="395"/>
      <c r="STT252" s="395"/>
      <c r="STU252" s="395"/>
      <c r="STV252" s="395"/>
      <c r="STW252" s="395"/>
      <c r="STX252" s="395"/>
      <c r="STY252" s="395"/>
      <c r="STZ252" s="395"/>
      <c r="SUA252" s="374"/>
      <c r="SUB252" s="373"/>
      <c r="SUC252" s="373"/>
      <c r="SUD252" s="373"/>
      <c r="SUE252" s="320"/>
      <c r="SUF252" s="374"/>
      <c r="SUG252" s="374"/>
      <c r="SUH252" s="374"/>
      <c r="SUI252" s="395"/>
      <c r="SUJ252" s="395"/>
      <c r="SUK252" s="395"/>
      <c r="SUL252" s="395"/>
      <c r="SUM252" s="395"/>
      <c r="SUN252" s="395"/>
      <c r="SUO252" s="395"/>
      <c r="SUP252" s="395"/>
      <c r="SUQ252" s="374"/>
      <c r="SUR252" s="373"/>
      <c r="SUS252" s="373"/>
      <c r="SUT252" s="373"/>
      <c r="SUU252" s="320"/>
      <c r="SUV252" s="374"/>
      <c r="SUW252" s="374"/>
      <c r="SUX252" s="374"/>
      <c r="SUY252" s="395"/>
      <c r="SUZ252" s="395"/>
      <c r="SVA252" s="395"/>
      <c r="SVB252" s="395"/>
      <c r="SVC252" s="395"/>
      <c r="SVD252" s="395"/>
      <c r="SVE252" s="395"/>
      <c r="SVF252" s="395"/>
      <c r="SVG252" s="374"/>
      <c r="SVH252" s="373"/>
      <c r="SVI252" s="373"/>
      <c r="SVJ252" s="373"/>
      <c r="SVK252" s="320"/>
      <c r="SVL252" s="374"/>
      <c r="SVM252" s="374"/>
      <c r="SVN252" s="374"/>
      <c r="SVO252" s="395"/>
      <c r="SVP252" s="395"/>
      <c r="SVQ252" s="395"/>
      <c r="SVR252" s="395"/>
      <c r="SVS252" s="395"/>
      <c r="SVT252" s="395"/>
      <c r="SVU252" s="395"/>
      <c r="SVV252" s="395"/>
      <c r="SVW252" s="374"/>
      <c r="SVX252" s="373"/>
      <c r="SVY252" s="373"/>
      <c r="SVZ252" s="373"/>
      <c r="SWA252" s="320"/>
      <c r="SWB252" s="374"/>
      <c r="SWC252" s="374"/>
      <c r="SWD252" s="374"/>
      <c r="SWE252" s="395"/>
      <c r="SWF252" s="395"/>
      <c r="SWG252" s="395"/>
      <c r="SWH252" s="395"/>
      <c r="SWI252" s="395"/>
      <c r="SWJ252" s="395"/>
      <c r="SWK252" s="395"/>
      <c r="SWL252" s="395"/>
      <c r="SWM252" s="374"/>
      <c r="SWN252" s="373"/>
      <c r="SWO252" s="373"/>
      <c r="SWP252" s="373"/>
      <c r="SWQ252" s="320"/>
      <c r="SWR252" s="374"/>
      <c r="SWS252" s="374"/>
      <c r="SWT252" s="374"/>
      <c r="SWU252" s="395"/>
      <c r="SWV252" s="395"/>
      <c r="SWW252" s="395"/>
      <c r="SWX252" s="395"/>
      <c r="SWY252" s="395"/>
      <c r="SWZ252" s="395"/>
      <c r="SXA252" s="395"/>
      <c r="SXB252" s="395"/>
      <c r="SXC252" s="374"/>
      <c r="SXD252" s="373"/>
      <c r="SXE252" s="373"/>
      <c r="SXF252" s="373"/>
      <c r="SXG252" s="320"/>
      <c r="SXH252" s="374"/>
      <c r="SXI252" s="374"/>
      <c r="SXJ252" s="374"/>
      <c r="SXK252" s="395"/>
      <c r="SXL252" s="395"/>
      <c r="SXM252" s="395"/>
      <c r="SXN252" s="395"/>
      <c r="SXO252" s="395"/>
      <c r="SXP252" s="395"/>
      <c r="SXQ252" s="395"/>
      <c r="SXR252" s="395"/>
      <c r="SXS252" s="374"/>
      <c r="SXT252" s="373"/>
      <c r="SXU252" s="373"/>
      <c r="SXV252" s="373"/>
      <c r="SXW252" s="320"/>
      <c r="SXX252" s="374"/>
      <c r="SXY252" s="374"/>
      <c r="SXZ252" s="374"/>
      <c r="SYA252" s="395"/>
      <c r="SYB252" s="395"/>
      <c r="SYC252" s="395"/>
      <c r="SYD252" s="395"/>
      <c r="SYE252" s="395"/>
      <c r="SYF252" s="395"/>
      <c r="SYG252" s="395"/>
      <c r="SYH252" s="395"/>
      <c r="SYI252" s="374"/>
      <c r="SYJ252" s="373"/>
      <c r="SYK252" s="373"/>
      <c r="SYL252" s="373"/>
      <c r="SYM252" s="320"/>
      <c r="SYN252" s="374"/>
      <c r="SYO252" s="374"/>
      <c r="SYP252" s="374"/>
      <c r="SYQ252" s="395"/>
      <c r="SYR252" s="395"/>
      <c r="SYS252" s="395"/>
      <c r="SYT252" s="395"/>
      <c r="SYU252" s="395"/>
      <c r="SYV252" s="395"/>
      <c r="SYW252" s="395"/>
      <c r="SYX252" s="395"/>
      <c r="SYY252" s="374"/>
      <c r="SYZ252" s="373"/>
      <c r="SZA252" s="373"/>
      <c r="SZB252" s="373"/>
      <c r="SZC252" s="320"/>
      <c r="SZD252" s="374"/>
      <c r="SZE252" s="374"/>
      <c r="SZF252" s="374"/>
      <c r="SZG252" s="395"/>
      <c r="SZH252" s="395"/>
      <c r="SZI252" s="395"/>
      <c r="SZJ252" s="395"/>
      <c r="SZK252" s="395"/>
      <c r="SZL252" s="395"/>
      <c r="SZM252" s="395"/>
      <c r="SZN252" s="395"/>
      <c r="SZO252" s="374"/>
      <c r="SZP252" s="373"/>
      <c r="SZQ252" s="373"/>
      <c r="SZR252" s="373"/>
      <c r="SZS252" s="320"/>
      <c r="SZT252" s="374"/>
      <c r="SZU252" s="374"/>
      <c r="SZV252" s="374"/>
      <c r="SZW252" s="395"/>
      <c r="SZX252" s="395"/>
      <c r="SZY252" s="395"/>
      <c r="SZZ252" s="395"/>
      <c r="TAA252" s="395"/>
      <c r="TAB252" s="395"/>
      <c r="TAC252" s="395"/>
      <c r="TAD252" s="395"/>
      <c r="TAE252" s="374"/>
      <c r="TAF252" s="373"/>
      <c r="TAG252" s="373"/>
      <c r="TAH252" s="373"/>
      <c r="TAI252" s="320"/>
      <c r="TAJ252" s="374"/>
      <c r="TAK252" s="374"/>
      <c r="TAL252" s="374"/>
      <c r="TAM252" s="395"/>
      <c r="TAN252" s="395"/>
      <c r="TAO252" s="395"/>
      <c r="TAP252" s="395"/>
      <c r="TAQ252" s="395"/>
      <c r="TAR252" s="395"/>
      <c r="TAS252" s="395"/>
      <c r="TAT252" s="395"/>
      <c r="TAU252" s="374"/>
      <c r="TAV252" s="373"/>
      <c r="TAW252" s="373"/>
      <c r="TAX252" s="373"/>
      <c r="TAY252" s="320"/>
      <c r="TAZ252" s="374"/>
      <c r="TBA252" s="374"/>
      <c r="TBB252" s="374"/>
      <c r="TBC252" s="395"/>
      <c r="TBD252" s="395"/>
      <c r="TBE252" s="395"/>
      <c r="TBF252" s="395"/>
      <c r="TBG252" s="395"/>
      <c r="TBH252" s="395"/>
      <c r="TBI252" s="395"/>
      <c r="TBJ252" s="395"/>
      <c r="TBK252" s="374"/>
      <c r="TBL252" s="373"/>
      <c r="TBM252" s="373"/>
      <c r="TBN252" s="373"/>
      <c r="TBO252" s="320"/>
      <c r="TBP252" s="374"/>
      <c r="TBQ252" s="374"/>
      <c r="TBR252" s="374"/>
      <c r="TBS252" s="395"/>
      <c r="TBT252" s="395"/>
      <c r="TBU252" s="395"/>
      <c r="TBV252" s="395"/>
      <c r="TBW252" s="395"/>
      <c r="TBX252" s="395"/>
      <c r="TBY252" s="395"/>
      <c r="TBZ252" s="395"/>
      <c r="TCA252" s="374"/>
      <c r="TCB252" s="373"/>
      <c r="TCC252" s="373"/>
      <c r="TCD252" s="373"/>
      <c r="TCE252" s="320"/>
      <c r="TCF252" s="374"/>
      <c r="TCG252" s="374"/>
      <c r="TCH252" s="374"/>
      <c r="TCI252" s="395"/>
      <c r="TCJ252" s="395"/>
      <c r="TCK252" s="395"/>
      <c r="TCL252" s="395"/>
      <c r="TCM252" s="395"/>
      <c r="TCN252" s="395"/>
      <c r="TCO252" s="395"/>
      <c r="TCP252" s="395"/>
      <c r="TCQ252" s="374"/>
      <c r="TCR252" s="373"/>
      <c r="TCS252" s="373"/>
      <c r="TCT252" s="373"/>
      <c r="TCU252" s="320"/>
      <c r="TCV252" s="374"/>
      <c r="TCW252" s="374"/>
      <c r="TCX252" s="374"/>
      <c r="TCY252" s="395"/>
      <c r="TCZ252" s="395"/>
      <c r="TDA252" s="395"/>
      <c r="TDB252" s="395"/>
      <c r="TDC252" s="395"/>
      <c r="TDD252" s="395"/>
      <c r="TDE252" s="395"/>
      <c r="TDF252" s="395"/>
      <c r="TDG252" s="374"/>
      <c r="TDH252" s="373"/>
      <c r="TDI252" s="373"/>
      <c r="TDJ252" s="373"/>
      <c r="TDK252" s="320"/>
      <c r="TDL252" s="374"/>
      <c r="TDM252" s="374"/>
      <c r="TDN252" s="374"/>
      <c r="TDO252" s="395"/>
      <c r="TDP252" s="395"/>
      <c r="TDQ252" s="395"/>
      <c r="TDR252" s="395"/>
      <c r="TDS252" s="395"/>
      <c r="TDT252" s="395"/>
      <c r="TDU252" s="395"/>
      <c r="TDV252" s="395"/>
      <c r="TDW252" s="374"/>
      <c r="TDX252" s="373"/>
      <c r="TDY252" s="373"/>
      <c r="TDZ252" s="373"/>
      <c r="TEA252" s="320"/>
      <c r="TEB252" s="374"/>
      <c r="TEC252" s="374"/>
      <c r="TED252" s="374"/>
      <c r="TEE252" s="395"/>
      <c r="TEF252" s="395"/>
      <c r="TEG252" s="395"/>
      <c r="TEH252" s="395"/>
      <c r="TEI252" s="395"/>
      <c r="TEJ252" s="395"/>
      <c r="TEK252" s="395"/>
      <c r="TEL252" s="395"/>
      <c r="TEM252" s="374"/>
      <c r="TEN252" s="373"/>
      <c r="TEO252" s="373"/>
      <c r="TEP252" s="373"/>
      <c r="TEQ252" s="320"/>
      <c r="TER252" s="374"/>
      <c r="TES252" s="374"/>
      <c r="TET252" s="374"/>
      <c r="TEU252" s="395"/>
      <c r="TEV252" s="395"/>
      <c r="TEW252" s="395"/>
      <c r="TEX252" s="395"/>
      <c r="TEY252" s="395"/>
      <c r="TEZ252" s="395"/>
      <c r="TFA252" s="395"/>
      <c r="TFB252" s="395"/>
      <c r="TFC252" s="374"/>
      <c r="TFD252" s="373"/>
      <c r="TFE252" s="373"/>
      <c r="TFF252" s="373"/>
      <c r="TFG252" s="320"/>
      <c r="TFH252" s="374"/>
      <c r="TFI252" s="374"/>
      <c r="TFJ252" s="374"/>
      <c r="TFK252" s="395"/>
      <c r="TFL252" s="395"/>
      <c r="TFM252" s="395"/>
      <c r="TFN252" s="395"/>
      <c r="TFO252" s="395"/>
      <c r="TFP252" s="395"/>
      <c r="TFQ252" s="395"/>
      <c r="TFR252" s="395"/>
      <c r="TFS252" s="374"/>
      <c r="TFT252" s="373"/>
      <c r="TFU252" s="373"/>
      <c r="TFV252" s="373"/>
      <c r="TFW252" s="320"/>
      <c r="TFX252" s="374"/>
      <c r="TFY252" s="374"/>
      <c r="TFZ252" s="374"/>
      <c r="TGA252" s="395"/>
      <c r="TGB252" s="395"/>
      <c r="TGC252" s="395"/>
      <c r="TGD252" s="395"/>
      <c r="TGE252" s="395"/>
      <c r="TGF252" s="395"/>
      <c r="TGG252" s="395"/>
      <c r="TGH252" s="395"/>
      <c r="TGI252" s="374"/>
      <c r="TGJ252" s="373"/>
      <c r="TGK252" s="373"/>
      <c r="TGL252" s="373"/>
      <c r="TGM252" s="320"/>
      <c r="TGN252" s="374"/>
      <c r="TGO252" s="374"/>
      <c r="TGP252" s="374"/>
      <c r="TGQ252" s="395"/>
      <c r="TGR252" s="395"/>
      <c r="TGS252" s="395"/>
      <c r="TGT252" s="395"/>
      <c r="TGU252" s="395"/>
      <c r="TGV252" s="395"/>
      <c r="TGW252" s="395"/>
      <c r="TGX252" s="395"/>
      <c r="TGY252" s="374"/>
      <c r="TGZ252" s="373"/>
      <c r="THA252" s="373"/>
      <c r="THB252" s="373"/>
      <c r="THC252" s="320"/>
      <c r="THD252" s="374"/>
      <c r="THE252" s="374"/>
      <c r="THF252" s="374"/>
      <c r="THG252" s="395"/>
      <c r="THH252" s="395"/>
      <c r="THI252" s="395"/>
      <c r="THJ252" s="395"/>
      <c r="THK252" s="395"/>
      <c r="THL252" s="395"/>
      <c r="THM252" s="395"/>
      <c r="THN252" s="395"/>
      <c r="THO252" s="374"/>
      <c r="THP252" s="373"/>
      <c r="THQ252" s="373"/>
      <c r="THR252" s="373"/>
      <c r="THS252" s="320"/>
      <c r="THT252" s="374"/>
      <c r="THU252" s="374"/>
      <c r="THV252" s="374"/>
      <c r="THW252" s="395"/>
      <c r="THX252" s="395"/>
      <c r="THY252" s="395"/>
      <c r="THZ252" s="395"/>
      <c r="TIA252" s="395"/>
      <c r="TIB252" s="395"/>
      <c r="TIC252" s="395"/>
      <c r="TID252" s="395"/>
      <c r="TIE252" s="374"/>
      <c r="TIF252" s="373"/>
      <c r="TIG252" s="373"/>
      <c r="TIH252" s="373"/>
      <c r="TII252" s="320"/>
      <c r="TIJ252" s="374"/>
      <c r="TIK252" s="374"/>
      <c r="TIL252" s="374"/>
      <c r="TIM252" s="395"/>
      <c r="TIN252" s="395"/>
      <c r="TIO252" s="395"/>
      <c r="TIP252" s="395"/>
      <c r="TIQ252" s="395"/>
      <c r="TIR252" s="395"/>
      <c r="TIS252" s="395"/>
      <c r="TIT252" s="395"/>
      <c r="TIU252" s="374"/>
      <c r="TIV252" s="373"/>
      <c r="TIW252" s="373"/>
      <c r="TIX252" s="373"/>
      <c r="TIY252" s="320"/>
      <c r="TIZ252" s="374"/>
      <c r="TJA252" s="374"/>
      <c r="TJB252" s="374"/>
      <c r="TJC252" s="395"/>
      <c r="TJD252" s="395"/>
      <c r="TJE252" s="395"/>
      <c r="TJF252" s="395"/>
      <c r="TJG252" s="395"/>
      <c r="TJH252" s="395"/>
      <c r="TJI252" s="395"/>
      <c r="TJJ252" s="395"/>
      <c r="TJK252" s="374"/>
      <c r="TJL252" s="373"/>
      <c r="TJM252" s="373"/>
      <c r="TJN252" s="373"/>
      <c r="TJO252" s="320"/>
      <c r="TJP252" s="374"/>
      <c r="TJQ252" s="374"/>
      <c r="TJR252" s="374"/>
      <c r="TJS252" s="395"/>
      <c r="TJT252" s="395"/>
      <c r="TJU252" s="395"/>
      <c r="TJV252" s="395"/>
      <c r="TJW252" s="395"/>
      <c r="TJX252" s="395"/>
      <c r="TJY252" s="395"/>
      <c r="TJZ252" s="395"/>
      <c r="TKA252" s="374"/>
      <c r="TKB252" s="373"/>
      <c r="TKC252" s="373"/>
      <c r="TKD252" s="373"/>
      <c r="TKE252" s="320"/>
      <c r="TKF252" s="374"/>
      <c r="TKG252" s="374"/>
      <c r="TKH252" s="374"/>
      <c r="TKI252" s="395"/>
      <c r="TKJ252" s="395"/>
      <c r="TKK252" s="395"/>
      <c r="TKL252" s="395"/>
      <c r="TKM252" s="395"/>
      <c r="TKN252" s="395"/>
      <c r="TKO252" s="395"/>
      <c r="TKP252" s="395"/>
      <c r="TKQ252" s="374"/>
      <c r="TKR252" s="373"/>
      <c r="TKS252" s="373"/>
      <c r="TKT252" s="373"/>
      <c r="TKU252" s="320"/>
      <c r="TKV252" s="374"/>
      <c r="TKW252" s="374"/>
      <c r="TKX252" s="374"/>
      <c r="TKY252" s="395"/>
      <c r="TKZ252" s="395"/>
      <c r="TLA252" s="395"/>
      <c r="TLB252" s="395"/>
      <c r="TLC252" s="395"/>
      <c r="TLD252" s="395"/>
      <c r="TLE252" s="395"/>
      <c r="TLF252" s="395"/>
      <c r="TLG252" s="374"/>
      <c r="TLH252" s="373"/>
      <c r="TLI252" s="373"/>
      <c r="TLJ252" s="373"/>
      <c r="TLK252" s="320"/>
      <c r="TLL252" s="374"/>
      <c r="TLM252" s="374"/>
      <c r="TLN252" s="374"/>
      <c r="TLO252" s="395"/>
      <c r="TLP252" s="395"/>
      <c r="TLQ252" s="395"/>
      <c r="TLR252" s="395"/>
      <c r="TLS252" s="395"/>
      <c r="TLT252" s="395"/>
      <c r="TLU252" s="395"/>
      <c r="TLV252" s="395"/>
      <c r="TLW252" s="374"/>
      <c r="TLX252" s="373"/>
      <c r="TLY252" s="373"/>
      <c r="TLZ252" s="373"/>
      <c r="TMA252" s="320"/>
      <c r="TMB252" s="374"/>
      <c r="TMC252" s="374"/>
      <c r="TMD252" s="374"/>
      <c r="TME252" s="395"/>
      <c r="TMF252" s="395"/>
      <c r="TMG252" s="395"/>
      <c r="TMH252" s="395"/>
      <c r="TMI252" s="395"/>
      <c r="TMJ252" s="395"/>
      <c r="TMK252" s="395"/>
      <c r="TML252" s="395"/>
      <c r="TMM252" s="374"/>
      <c r="TMN252" s="373"/>
      <c r="TMO252" s="373"/>
      <c r="TMP252" s="373"/>
      <c r="TMQ252" s="320"/>
      <c r="TMR252" s="374"/>
      <c r="TMS252" s="374"/>
      <c r="TMT252" s="374"/>
      <c r="TMU252" s="395"/>
      <c r="TMV252" s="395"/>
      <c r="TMW252" s="395"/>
      <c r="TMX252" s="395"/>
      <c r="TMY252" s="395"/>
      <c r="TMZ252" s="395"/>
      <c r="TNA252" s="395"/>
      <c r="TNB252" s="395"/>
      <c r="TNC252" s="374"/>
      <c r="TND252" s="373"/>
      <c r="TNE252" s="373"/>
      <c r="TNF252" s="373"/>
      <c r="TNG252" s="320"/>
      <c r="TNH252" s="374"/>
      <c r="TNI252" s="374"/>
      <c r="TNJ252" s="374"/>
      <c r="TNK252" s="395"/>
      <c r="TNL252" s="395"/>
      <c r="TNM252" s="395"/>
      <c r="TNN252" s="395"/>
      <c r="TNO252" s="395"/>
      <c r="TNP252" s="395"/>
      <c r="TNQ252" s="395"/>
      <c r="TNR252" s="395"/>
      <c r="TNS252" s="374"/>
      <c r="TNT252" s="373"/>
      <c r="TNU252" s="373"/>
      <c r="TNV252" s="373"/>
      <c r="TNW252" s="320"/>
      <c r="TNX252" s="374"/>
      <c r="TNY252" s="374"/>
      <c r="TNZ252" s="374"/>
      <c r="TOA252" s="395"/>
      <c r="TOB252" s="395"/>
      <c r="TOC252" s="395"/>
      <c r="TOD252" s="395"/>
      <c r="TOE252" s="395"/>
      <c r="TOF252" s="395"/>
      <c r="TOG252" s="395"/>
      <c r="TOH252" s="395"/>
      <c r="TOI252" s="374"/>
      <c r="TOJ252" s="373"/>
      <c r="TOK252" s="373"/>
      <c r="TOL252" s="373"/>
      <c r="TOM252" s="320"/>
      <c r="TON252" s="374"/>
      <c r="TOO252" s="374"/>
      <c r="TOP252" s="374"/>
      <c r="TOQ252" s="395"/>
      <c r="TOR252" s="395"/>
      <c r="TOS252" s="395"/>
      <c r="TOT252" s="395"/>
      <c r="TOU252" s="395"/>
      <c r="TOV252" s="395"/>
      <c r="TOW252" s="395"/>
      <c r="TOX252" s="395"/>
      <c r="TOY252" s="374"/>
      <c r="TOZ252" s="373"/>
      <c r="TPA252" s="373"/>
      <c r="TPB252" s="373"/>
      <c r="TPC252" s="320"/>
      <c r="TPD252" s="374"/>
      <c r="TPE252" s="374"/>
      <c r="TPF252" s="374"/>
      <c r="TPG252" s="395"/>
      <c r="TPH252" s="395"/>
      <c r="TPI252" s="395"/>
      <c r="TPJ252" s="395"/>
      <c r="TPK252" s="395"/>
      <c r="TPL252" s="395"/>
      <c r="TPM252" s="395"/>
      <c r="TPN252" s="395"/>
      <c r="TPO252" s="374"/>
      <c r="TPP252" s="373"/>
      <c r="TPQ252" s="373"/>
      <c r="TPR252" s="373"/>
      <c r="TPS252" s="320"/>
      <c r="TPT252" s="374"/>
      <c r="TPU252" s="374"/>
      <c r="TPV252" s="374"/>
      <c r="TPW252" s="395"/>
      <c r="TPX252" s="395"/>
      <c r="TPY252" s="395"/>
      <c r="TPZ252" s="395"/>
      <c r="TQA252" s="395"/>
      <c r="TQB252" s="395"/>
      <c r="TQC252" s="395"/>
      <c r="TQD252" s="395"/>
      <c r="TQE252" s="374"/>
      <c r="TQF252" s="373"/>
      <c r="TQG252" s="373"/>
      <c r="TQH252" s="373"/>
      <c r="TQI252" s="320"/>
      <c r="TQJ252" s="374"/>
      <c r="TQK252" s="374"/>
      <c r="TQL252" s="374"/>
      <c r="TQM252" s="395"/>
      <c r="TQN252" s="395"/>
      <c r="TQO252" s="395"/>
      <c r="TQP252" s="395"/>
      <c r="TQQ252" s="395"/>
      <c r="TQR252" s="395"/>
      <c r="TQS252" s="395"/>
      <c r="TQT252" s="395"/>
      <c r="TQU252" s="374"/>
      <c r="TQV252" s="373"/>
      <c r="TQW252" s="373"/>
      <c r="TQX252" s="373"/>
      <c r="TQY252" s="320"/>
      <c r="TQZ252" s="374"/>
      <c r="TRA252" s="374"/>
      <c r="TRB252" s="374"/>
      <c r="TRC252" s="395"/>
      <c r="TRD252" s="395"/>
      <c r="TRE252" s="395"/>
      <c r="TRF252" s="395"/>
      <c r="TRG252" s="395"/>
      <c r="TRH252" s="395"/>
      <c r="TRI252" s="395"/>
      <c r="TRJ252" s="395"/>
      <c r="TRK252" s="374"/>
      <c r="TRL252" s="373"/>
      <c r="TRM252" s="373"/>
      <c r="TRN252" s="373"/>
      <c r="TRO252" s="320"/>
      <c r="TRP252" s="374"/>
      <c r="TRQ252" s="374"/>
      <c r="TRR252" s="374"/>
      <c r="TRS252" s="395"/>
      <c r="TRT252" s="395"/>
      <c r="TRU252" s="395"/>
      <c r="TRV252" s="395"/>
      <c r="TRW252" s="395"/>
      <c r="TRX252" s="395"/>
      <c r="TRY252" s="395"/>
      <c r="TRZ252" s="395"/>
      <c r="TSA252" s="374"/>
      <c r="TSB252" s="373"/>
      <c r="TSC252" s="373"/>
      <c r="TSD252" s="373"/>
      <c r="TSE252" s="320"/>
      <c r="TSF252" s="374"/>
      <c r="TSG252" s="374"/>
      <c r="TSH252" s="374"/>
      <c r="TSI252" s="395"/>
      <c r="TSJ252" s="395"/>
      <c r="TSK252" s="395"/>
      <c r="TSL252" s="395"/>
      <c r="TSM252" s="395"/>
      <c r="TSN252" s="395"/>
      <c r="TSO252" s="395"/>
      <c r="TSP252" s="395"/>
      <c r="TSQ252" s="374"/>
      <c r="TSR252" s="373"/>
      <c r="TSS252" s="373"/>
      <c r="TST252" s="373"/>
      <c r="TSU252" s="320"/>
      <c r="TSV252" s="374"/>
      <c r="TSW252" s="374"/>
      <c r="TSX252" s="374"/>
      <c r="TSY252" s="395"/>
      <c r="TSZ252" s="395"/>
      <c r="TTA252" s="395"/>
      <c r="TTB252" s="395"/>
      <c r="TTC252" s="395"/>
      <c r="TTD252" s="395"/>
      <c r="TTE252" s="395"/>
      <c r="TTF252" s="395"/>
      <c r="TTG252" s="374"/>
      <c r="TTH252" s="373"/>
      <c r="TTI252" s="373"/>
      <c r="TTJ252" s="373"/>
      <c r="TTK252" s="320"/>
      <c r="TTL252" s="374"/>
      <c r="TTM252" s="374"/>
      <c r="TTN252" s="374"/>
      <c r="TTO252" s="395"/>
      <c r="TTP252" s="395"/>
      <c r="TTQ252" s="395"/>
      <c r="TTR252" s="395"/>
      <c r="TTS252" s="395"/>
      <c r="TTT252" s="395"/>
      <c r="TTU252" s="395"/>
      <c r="TTV252" s="395"/>
      <c r="TTW252" s="374"/>
      <c r="TTX252" s="373"/>
      <c r="TTY252" s="373"/>
      <c r="TTZ252" s="373"/>
      <c r="TUA252" s="320"/>
      <c r="TUB252" s="374"/>
      <c r="TUC252" s="374"/>
      <c r="TUD252" s="374"/>
      <c r="TUE252" s="395"/>
      <c r="TUF252" s="395"/>
      <c r="TUG252" s="395"/>
      <c r="TUH252" s="395"/>
      <c r="TUI252" s="395"/>
      <c r="TUJ252" s="395"/>
      <c r="TUK252" s="395"/>
      <c r="TUL252" s="395"/>
      <c r="TUM252" s="374"/>
      <c r="TUN252" s="373"/>
      <c r="TUO252" s="373"/>
      <c r="TUP252" s="373"/>
      <c r="TUQ252" s="320"/>
      <c r="TUR252" s="374"/>
      <c r="TUS252" s="374"/>
      <c r="TUT252" s="374"/>
      <c r="TUU252" s="395"/>
      <c r="TUV252" s="395"/>
      <c r="TUW252" s="395"/>
      <c r="TUX252" s="395"/>
      <c r="TUY252" s="395"/>
      <c r="TUZ252" s="395"/>
      <c r="TVA252" s="395"/>
      <c r="TVB252" s="395"/>
      <c r="TVC252" s="374"/>
      <c r="TVD252" s="373"/>
      <c r="TVE252" s="373"/>
      <c r="TVF252" s="373"/>
      <c r="TVG252" s="320"/>
      <c r="TVH252" s="374"/>
      <c r="TVI252" s="374"/>
      <c r="TVJ252" s="374"/>
      <c r="TVK252" s="395"/>
      <c r="TVL252" s="395"/>
      <c r="TVM252" s="395"/>
      <c r="TVN252" s="395"/>
      <c r="TVO252" s="395"/>
      <c r="TVP252" s="395"/>
      <c r="TVQ252" s="395"/>
      <c r="TVR252" s="395"/>
      <c r="TVS252" s="374"/>
      <c r="TVT252" s="373"/>
      <c r="TVU252" s="373"/>
      <c r="TVV252" s="373"/>
      <c r="TVW252" s="320"/>
      <c r="TVX252" s="374"/>
      <c r="TVY252" s="374"/>
      <c r="TVZ252" s="374"/>
      <c r="TWA252" s="395"/>
      <c r="TWB252" s="395"/>
      <c r="TWC252" s="395"/>
      <c r="TWD252" s="395"/>
      <c r="TWE252" s="395"/>
      <c r="TWF252" s="395"/>
      <c r="TWG252" s="395"/>
      <c r="TWH252" s="395"/>
      <c r="TWI252" s="374"/>
      <c r="TWJ252" s="373"/>
      <c r="TWK252" s="373"/>
      <c r="TWL252" s="373"/>
      <c r="TWM252" s="320"/>
      <c r="TWN252" s="374"/>
      <c r="TWO252" s="374"/>
      <c r="TWP252" s="374"/>
      <c r="TWQ252" s="395"/>
      <c r="TWR252" s="395"/>
      <c r="TWS252" s="395"/>
      <c r="TWT252" s="395"/>
      <c r="TWU252" s="395"/>
      <c r="TWV252" s="395"/>
      <c r="TWW252" s="395"/>
      <c r="TWX252" s="395"/>
      <c r="TWY252" s="374"/>
      <c r="TWZ252" s="373"/>
      <c r="TXA252" s="373"/>
      <c r="TXB252" s="373"/>
      <c r="TXC252" s="320"/>
      <c r="TXD252" s="374"/>
      <c r="TXE252" s="374"/>
      <c r="TXF252" s="374"/>
      <c r="TXG252" s="395"/>
      <c r="TXH252" s="395"/>
      <c r="TXI252" s="395"/>
      <c r="TXJ252" s="395"/>
      <c r="TXK252" s="395"/>
      <c r="TXL252" s="395"/>
      <c r="TXM252" s="395"/>
      <c r="TXN252" s="395"/>
      <c r="TXO252" s="374"/>
      <c r="TXP252" s="373"/>
      <c r="TXQ252" s="373"/>
      <c r="TXR252" s="373"/>
      <c r="TXS252" s="320"/>
      <c r="TXT252" s="374"/>
      <c r="TXU252" s="374"/>
      <c r="TXV252" s="374"/>
      <c r="TXW252" s="395"/>
      <c r="TXX252" s="395"/>
      <c r="TXY252" s="395"/>
      <c r="TXZ252" s="395"/>
      <c r="TYA252" s="395"/>
      <c r="TYB252" s="395"/>
      <c r="TYC252" s="395"/>
      <c r="TYD252" s="395"/>
      <c r="TYE252" s="374"/>
      <c r="TYF252" s="373"/>
      <c r="TYG252" s="373"/>
      <c r="TYH252" s="373"/>
      <c r="TYI252" s="320"/>
      <c r="TYJ252" s="374"/>
      <c r="TYK252" s="374"/>
      <c r="TYL252" s="374"/>
      <c r="TYM252" s="395"/>
      <c r="TYN252" s="395"/>
      <c r="TYO252" s="395"/>
      <c r="TYP252" s="395"/>
      <c r="TYQ252" s="395"/>
      <c r="TYR252" s="395"/>
      <c r="TYS252" s="395"/>
      <c r="TYT252" s="395"/>
      <c r="TYU252" s="374"/>
      <c r="TYV252" s="373"/>
      <c r="TYW252" s="373"/>
      <c r="TYX252" s="373"/>
      <c r="TYY252" s="320"/>
      <c r="TYZ252" s="374"/>
      <c r="TZA252" s="374"/>
      <c r="TZB252" s="374"/>
      <c r="TZC252" s="395"/>
      <c r="TZD252" s="395"/>
      <c r="TZE252" s="395"/>
      <c r="TZF252" s="395"/>
      <c r="TZG252" s="395"/>
      <c r="TZH252" s="395"/>
      <c r="TZI252" s="395"/>
      <c r="TZJ252" s="395"/>
      <c r="TZK252" s="374"/>
      <c r="TZL252" s="373"/>
      <c r="TZM252" s="373"/>
      <c r="TZN252" s="373"/>
      <c r="TZO252" s="320"/>
      <c r="TZP252" s="374"/>
      <c r="TZQ252" s="374"/>
      <c r="TZR252" s="374"/>
      <c r="TZS252" s="395"/>
      <c r="TZT252" s="395"/>
      <c r="TZU252" s="395"/>
      <c r="TZV252" s="395"/>
      <c r="TZW252" s="395"/>
      <c r="TZX252" s="395"/>
      <c r="TZY252" s="395"/>
      <c r="TZZ252" s="395"/>
      <c r="UAA252" s="374"/>
      <c r="UAB252" s="373"/>
      <c r="UAC252" s="373"/>
      <c r="UAD252" s="373"/>
      <c r="UAE252" s="320"/>
      <c r="UAF252" s="374"/>
      <c r="UAG252" s="374"/>
      <c r="UAH252" s="374"/>
      <c r="UAI252" s="395"/>
      <c r="UAJ252" s="395"/>
      <c r="UAK252" s="395"/>
      <c r="UAL252" s="395"/>
      <c r="UAM252" s="395"/>
      <c r="UAN252" s="395"/>
      <c r="UAO252" s="395"/>
      <c r="UAP252" s="395"/>
      <c r="UAQ252" s="374"/>
      <c r="UAR252" s="373"/>
      <c r="UAS252" s="373"/>
      <c r="UAT252" s="373"/>
      <c r="UAU252" s="320"/>
      <c r="UAV252" s="374"/>
      <c r="UAW252" s="374"/>
      <c r="UAX252" s="374"/>
      <c r="UAY252" s="395"/>
      <c r="UAZ252" s="395"/>
      <c r="UBA252" s="395"/>
      <c r="UBB252" s="395"/>
      <c r="UBC252" s="395"/>
      <c r="UBD252" s="395"/>
      <c r="UBE252" s="395"/>
      <c r="UBF252" s="395"/>
      <c r="UBG252" s="374"/>
      <c r="UBH252" s="373"/>
      <c r="UBI252" s="373"/>
      <c r="UBJ252" s="373"/>
      <c r="UBK252" s="320"/>
      <c r="UBL252" s="374"/>
      <c r="UBM252" s="374"/>
      <c r="UBN252" s="374"/>
      <c r="UBO252" s="395"/>
      <c r="UBP252" s="395"/>
      <c r="UBQ252" s="395"/>
      <c r="UBR252" s="395"/>
      <c r="UBS252" s="395"/>
      <c r="UBT252" s="395"/>
      <c r="UBU252" s="395"/>
      <c r="UBV252" s="395"/>
      <c r="UBW252" s="374"/>
      <c r="UBX252" s="373"/>
      <c r="UBY252" s="373"/>
      <c r="UBZ252" s="373"/>
      <c r="UCA252" s="320"/>
      <c r="UCB252" s="374"/>
      <c r="UCC252" s="374"/>
      <c r="UCD252" s="374"/>
      <c r="UCE252" s="395"/>
      <c r="UCF252" s="395"/>
      <c r="UCG252" s="395"/>
      <c r="UCH252" s="395"/>
      <c r="UCI252" s="395"/>
      <c r="UCJ252" s="395"/>
      <c r="UCK252" s="395"/>
      <c r="UCL252" s="395"/>
      <c r="UCM252" s="374"/>
      <c r="UCN252" s="373"/>
      <c r="UCO252" s="373"/>
      <c r="UCP252" s="373"/>
      <c r="UCQ252" s="320"/>
      <c r="UCR252" s="374"/>
      <c r="UCS252" s="374"/>
      <c r="UCT252" s="374"/>
      <c r="UCU252" s="395"/>
      <c r="UCV252" s="395"/>
      <c r="UCW252" s="395"/>
      <c r="UCX252" s="395"/>
      <c r="UCY252" s="395"/>
      <c r="UCZ252" s="395"/>
      <c r="UDA252" s="395"/>
      <c r="UDB252" s="395"/>
      <c r="UDC252" s="374"/>
      <c r="UDD252" s="373"/>
      <c r="UDE252" s="373"/>
      <c r="UDF252" s="373"/>
      <c r="UDG252" s="320"/>
      <c r="UDH252" s="374"/>
      <c r="UDI252" s="374"/>
      <c r="UDJ252" s="374"/>
      <c r="UDK252" s="395"/>
      <c r="UDL252" s="395"/>
      <c r="UDM252" s="395"/>
      <c r="UDN252" s="395"/>
      <c r="UDO252" s="395"/>
      <c r="UDP252" s="395"/>
      <c r="UDQ252" s="395"/>
      <c r="UDR252" s="395"/>
      <c r="UDS252" s="374"/>
      <c r="UDT252" s="373"/>
      <c r="UDU252" s="373"/>
      <c r="UDV252" s="373"/>
      <c r="UDW252" s="320"/>
      <c r="UDX252" s="374"/>
      <c r="UDY252" s="374"/>
      <c r="UDZ252" s="374"/>
      <c r="UEA252" s="395"/>
      <c r="UEB252" s="395"/>
      <c r="UEC252" s="395"/>
      <c r="UED252" s="395"/>
      <c r="UEE252" s="395"/>
      <c r="UEF252" s="395"/>
      <c r="UEG252" s="395"/>
      <c r="UEH252" s="395"/>
      <c r="UEI252" s="374"/>
      <c r="UEJ252" s="373"/>
      <c r="UEK252" s="373"/>
      <c r="UEL252" s="373"/>
      <c r="UEM252" s="320"/>
      <c r="UEN252" s="374"/>
      <c r="UEO252" s="374"/>
      <c r="UEP252" s="374"/>
      <c r="UEQ252" s="395"/>
      <c r="UER252" s="395"/>
      <c r="UES252" s="395"/>
      <c r="UET252" s="395"/>
      <c r="UEU252" s="395"/>
      <c r="UEV252" s="395"/>
      <c r="UEW252" s="395"/>
      <c r="UEX252" s="395"/>
      <c r="UEY252" s="374"/>
      <c r="UEZ252" s="373"/>
      <c r="UFA252" s="373"/>
      <c r="UFB252" s="373"/>
      <c r="UFC252" s="320"/>
      <c r="UFD252" s="374"/>
      <c r="UFE252" s="374"/>
      <c r="UFF252" s="374"/>
      <c r="UFG252" s="395"/>
      <c r="UFH252" s="395"/>
      <c r="UFI252" s="395"/>
      <c r="UFJ252" s="395"/>
      <c r="UFK252" s="395"/>
      <c r="UFL252" s="395"/>
      <c r="UFM252" s="395"/>
      <c r="UFN252" s="395"/>
      <c r="UFO252" s="374"/>
      <c r="UFP252" s="373"/>
      <c r="UFQ252" s="373"/>
      <c r="UFR252" s="373"/>
      <c r="UFS252" s="320"/>
      <c r="UFT252" s="374"/>
      <c r="UFU252" s="374"/>
      <c r="UFV252" s="374"/>
      <c r="UFW252" s="395"/>
      <c r="UFX252" s="395"/>
      <c r="UFY252" s="395"/>
      <c r="UFZ252" s="395"/>
      <c r="UGA252" s="395"/>
      <c r="UGB252" s="395"/>
      <c r="UGC252" s="395"/>
      <c r="UGD252" s="395"/>
      <c r="UGE252" s="374"/>
      <c r="UGF252" s="373"/>
      <c r="UGG252" s="373"/>
      <c r="UGH252" s="373"/>
      <c r="UGI252" s="320"/>
      <c r="UGJ252" s="374"/>
      <c r="UGK252" s="374"/>
      <c r="UGL252" s="374"/>
      <c r="UGM252" s="395"/>
      <c r="UGN252" s="395"/>
      <c r="UGO252" s="395"/>
      <c r="UGP252" s="395"/>
      <c r="UGQ252" s="395"/>
      <c r="UGR252" s="395"/>
      <c r="UGS252" s="395"/>
      <c r="UGT252" s="395"/>
      <c r="UGU252" s="374"/>
      <c r="UGV252" s="373"/>
      <c r="UGW252" s="373"/>
      <c r="UGX252" s="373"/>
      <c r="UGY252" s="320"/>
      <c r="UGZ252" s="374"/>
      <c r="UHA252" s="374"/>
      <c r="UHB252" s="374"/>
      <c r="UHC252" s="395"/>
      <c r="UHD252" s="395"/>
      <c r="UHE252" s="395"/>
      <c r="UHF252" s="395"/>
      <c r="UHG252" s="395"/>
      <c r="UHH252" s="395"/>
      <c r="UHI252" s="395"/>
      <c r="UHJ252" s="395"/>
      <c r="UHK252" s="374"/>
      <c r="UHL252" s="373"/>
      <c r="UHM252" s="373"/>
      <c r="UHN252" s="373"/>
      <c r="UHO252" s="320"/>
      <c r="UHP252" s="374"/>
      <c r="UHQ252" s="374"/>
      <c r="UHR252" s="374"/>
      <c r="UHS252" s="395"/>
      <c r="UHT252" s="395"/>
      <c r="UHU252" s="395"/>
      <c r="UHV252" s="395"/>
      <c r="UHW252" s="395"/>
      <c r="UHX252" s="395"/>
      <c r="UHY252" s="395"/>
      <c r="UHZ252" s="395"/>
      <c r="UIA252" s="374"/>
      <c r="UIB252" s="373"/>
      <c r="UIC252" s="373"/>
      <c r="UID252" s="373"/>
      <c r="UIE252" s="320"/>
      <c r="UIF252" s="374"/>
      <c r="UIG252" s="374"/>
      <c r="UIH252" s="374"/>
      <c r="UII252" s="395"/>
      <c r="UIJ252" s="395"/>
      <c r="UIK252" s="395"/>
      <c r="UIL252" s="395"/>
      <c r="UIM252" s="395"/>
      <c r="UIN252" s="395"/>
      <c r="UIO252" s="395"/>
      <c r="UIP252" s="395"/>
      <c r="UIQ252" s="374"/>
      <c r="UIR252" s="373"/>
      <c r="UIS252" s="373"/>
      <c r="UIT252" s="373"/>
      <c r="UIU252" s="320"/>
      <c r="UIV252" s="374"/>
      <c r="UIW252" s="374"/>
      <c r="UIX252" s="374"/>
      <c r="UIY252" s="395"/>
      <c r="UIZ252" s="395"/>
      <c r="UJA252" s="395"/>
      <c r="UJB252" s="395"/>
      <c r="UJC252" s="395"/>
      <c r="UJD252" s="395"/>
      <c r="UJE252" s="395"/>
      <c r="UJF252" s="395"/>
      <c r="UJG252" s="374"/>
      <c r="UJH252" s="373"/>
      <c r="UJI252" s="373"/>
      <c r="UJJ252" s="373"/>
      <c r="UJK252" s="320"/>
      <c r="UJL252" s="374"/>
      <c r="UJM252" s="374"/>
      <c r="UJN252" s="374"/>
      <c r="UJO252" s="395"/>
      <c r="UJP252" s="395"/>
      <c r="UJQ252" s="395"/>
      <c r="UJR252" s="395"/>
      <c r="UJS252" s="395"/>
      <c r="UJT252" s="395"/>
      <c r="UJU252" s="395"/>
      <c r="UJV252" s="395"/>
      <c r="UJW252" s="374"/>
      <c r="UJX252" s="373"/>
      <c r="UJY252" s="373"/>
      <c r="UJZ252" s="373"/>
      <c r="UKA252" s="320"/>
      <c r="UKB252" s="374"/>
      <c r="UKC252" s="374"/>
      <c r="UKD252" s="374"/>
      <c r="UKE252" s="395"/>
      <c r="UKF252" s="395"/>
      <c r="UKG252" s="395"/>
      <c r="UKH252" s="395"/>
      <c r="UKI252" s="395"/>
      <c r="UKJ252" s="395"/>
      <c r="UKK252" s="395"/>
      <c r="UKL252" s="395"/>
      <c r="UKM252" s="374"/>
      <c r="UKN252" s="373"/>
      <c r="UKO252" s="373"/>
      <c r="UKP252" s="373"/>
      <c r="UKQ252" s="320"/>
      <c r="UKR252" s="374"/>
      <c r="UKS252" s="374"/>
      <c r="UKT252" s="374"/>
      <c r="UKU252" s="395"/>
      <c r="UKV252" s="395"/>
      <c r="UKW252" s="395"/>
      <c r="UKX252" s="395"/>
      <c r="UKY252" s="395"/>
      <c r="UKZ252" s="395"/>
      <c r="ULA252" s="395"/>
      <c r="ULB252" s="395"/>
      <c r="ULC252" s="374"/>
      <c r="ULD252" s="373"/>
      <c r="ULE252" s="373"/>
      <c r="ULF252" s="373"/>
      <c r="ULG252" s="320"/>
      <c r="ULH252" s="374"/>
      <c r="ULI252" s="374"/>
      <c r="ULJ252" s="374"/>
      <c r="ULK252" s="395"/>
      <c r="ULL252" s="395"/>
      <c r="ULM252" s="395"/>
      <c r="ULN252" s="395"/>
      <c r="ULO252" s="395"/>
      <c r="ULP252" s="395"/>
      <c r="ULQ252" s="395"/>
      <c r="ULR252" s="395"/>
      <c r="ULS252" s="374"/>
      <c r="ULT252" s="373"/>
      <c r="ULU252" s="373"/>
      <c r="ULV252" s="373"/>
      <c r="ULW252" s="320"/>
      <c r="ULX252" s="374"/>
      <c r="ULY252" s="374"/>
      <c r="ULZ252" s="374"/>
      <c r="UMA252" s="395"/>
      <c r="UMB252" s="395"/>
      <c r="UMC252" s="395"/>
      <c r="UMD252" s="395"/>
      <c r="UME252" s="395"/>
      <c r="UMF252" s="395"/>
      <c r="UMG252" s="395"/>
      <c r="UMH252" s="395"/>
      <c r="UMI252" s="374"/>
      <c r="UMJ252" s="373"/>
      <c r="UMK252" s="373"/>
      <c r="UML252" s="373"/>
      <c r="UMM252" s="320"/>
      <c r="UMN252" s="374"/>
      <c r="UMO252" s="374"/>
      <c r="UMP252" s="374"/>
      <c r="UMQ252" s="395"/>
      <c r="UMR252" s="395"/>
      <c r="UMS252" s="395"/>
      <c r="UMT252" s="395"/>
      <c r="UMU252" s="395"/>
      <c r="UMV252" s="395"/>
      <c r="UMW252" s="395"/>
      <c r="UMX252" s="395"/>
      <c r="UMY252" s="374"/>
      <c r="UMZ252" s="373"/>
      <c r="UNA252" s="373"/>
      <c r="UNB252" s="373"/>
      <c r="UNC252" s="320"/>
      <c r="UND252" s="374"/>
      <c r="UNE252" s="374"/>
      <c r="UNF252" s="374"/>
      <c r="UNG252" s="395"/>
      <c r="UNH252" s="395"/>
      <c r="UNI252" s="395"/>
      <c r="UNJ252" s="395"/>
      <c r="UNK252" s="395"/>
      <c r="UNL252" s="395"/>
      <c r="UNM252" s="395"/>
      <c r="UNN252" s="395"/>
      <c r="UNO252" s="374"/>
      <c r="UNP252" s="373"/>
      <c r="UNQ252" s="373"/>
      <c r="UNR252" s="373"/>
      <c r="UNS252" s="320"/>
      <c r="UNT252" s="374"/>
      <c r="UNU252" s="374"/>
      <c r="UNV252" s="374"/>
      <c r="UNW252" s="395"/>
      <c r="UNX252" s="395"/>
      <c r="UNY252" s="395"/>
      <c r="UNZ252" s="395"/>
      <c r="UOA252" s="395"/>
      <c r="UOB252" s="395"/>
      <c r="UOC252" s="395"/>
      <c r="UOD252" s="395"/>
      <c r="UOE252" s="374"/>
      <c r="UOF252" s="373"/>
      <c r="UOG252" s="373"/>
      <c r="UOH252" s="373"/>
      <c r="UOI252" s="320"/>
      <c r="UOJ252" s="374"/>
      <c r="UOK252" s="374"/>
      <c r="UOL252" s="374"/>
      <c r="UOM252" s="395"/>
      <c r="UON252" s="395"/>
      <c r="UOO252" s="395"/>
      <c r="UOP252" s="395"/>
      <c r="UOQ252" s="395"/>
      <c r="UOR252" s="395"/>
      <c r="UOS252" s="395"/>
      <c r="UOT252" s="395"/>
      <c r="UOU252" s="374"/>
      <c r="UOV252" s="373"/>
      <c r="UOW252" s="373"/>
      <c r="UOX252" s="373"/>
      <c r="UOY252" s="320"/>
      <c r="UOZ252" s="374"/>
      <c r="UPA252" s="374"/>
      <c r="UPB252" s="374"/>
      <c r="UPC252" s="395"/>
      <c r="UPD252" s="395"/>
      <c r="UPE252" s="395"/>
      <c r="UPF252" s="395"/>
      <c r="UPG252" s="395"/>
      <c r="UPH252" s="395"/>
      <c r="UPI252" s="395"/>
      <c r="UPJ252" s="395"/>
      <c r="UPK252" s="374"/>
      <c r="UPL252" s="373"/>
      <c r="UPM252" s="373"/>
      <c r="UPN252" s="373"/>
      <c r="UPO252" s="320"/>
      <c r="UPP252" s="374"/>
      <c r="UPQ252" s="374"/>
      <c r="UPR252" s="374"/>
      <c r="UPS252" s="395"/>
      <c r="UPT252" s="395"/>
      <c r="UPU252" s="395"/>
      <c r="UPV252" s="395"/>
      <c r="UPW252" s="395"/>
      <c r="UPX252" s="395"/>
      <c r="UPY252" s="395"/>
      <c r="UPZ252" s="395"/>
      <c r="UQA252" s="374"/>
      <c r="UQB252" s="373"/>
      <c r="UQC252" s="373"/>
      <c r="UQD252" s="373"/>
      <c r="UQE252" s="320"/>
      <c r="UQF252" s="374"/>
      <c r="UQG252" s="374"/>
      <c r="UQH252" s="374"/>
      <c r="UQI252" s="395"/>
      <c r="UQJ252" s="395"/>
      <c r="UQK252" s="395"/>
      <c r="UQL252" s="395"/>
      <c r="UQM252" s="395"/>
      <c r="UQN252" s="395"/>
      <c r="UQO252" s="395"/>
      <c r="UQP252" s="395"/>
      <c r="UQQ252" s="374"/>
      <c r="UQR252" s="373"/>
      <c r="UQS252" s="373"/>
      <c r="UQT252" s="373"/>
      <c r="UQU252" s="320"/>
      <c r="UQV252" s="374"/>
      <c r="UQW252" s="374"/>
      <c r="UQX252" s="374"/>
      <c r="UQY252" s="395"/>
      <c r="UQZ252" s="395"/>
      <c r="URA252" s="395"/>
      <c r="URB252" s="395"/>
      <c r="URC252" s="395"/>
      <c r="URD252" s="395"/>
      <c r="URE252" s="395"/>
      <c r="URF252" s="395"/>
      <c r="URG252" s="374"/>
      <c r="URH252" s="373"/>
      <c r="URI252" s="373"/>
      <c r="URJ252" s="373"/>
      <c r="URK252" s="320"/>
      <c r="URL252" s="374"/>
      <c r="URM252" s="374"/>
      <c r="URN252" s="374"/>
      <c r="URO252" s="395"/>
      <c r="URP252" s="395"/>
      <c r="URQ252" s="395"/>
      <c r="URR252" s="395"/>
      <c r="URS252" s="395"/>
      <c r="URT252" s="395"/>
      <c r="URU252" s="395"/>
      <c r="URV252" s="395"/>
      <c r="URW252" s="374"/>
      <c r="URX252" s="373"/>
      <c r="URY252" s="373"/>
      <c r="URZ252" s="373"/>
      <c r="USA252" s="320"/>
      <c r="USB252" s="374"/>
      <c r="USC252" s="374"/>
      <c r="USD252" s="374"/>
      <c r="USE252" s="395"/>
      <c r="USF252" s="395"/>
      <c r="USG252" s="395"/>
      <c r="USH252" s="395"/>
      <c r="USI252" s="395"/>
      <c r="USJ252" s="395"/>
      <c r="USK252" s="395"/>
      <c r="USL252" s="395"/>
      <c r="USM252" s="374"/>
      <c r="USN252" s="373"/>
      <c r="USO252" s="373"/>
      <c r="USP252" s="373"/>
      <c r="USQ252" s="320"/>
      <c r="USR252" s="374"/>
      <c r="USS252" s="374"/>
      <c r="UST252" s="374"/>
      <c r="USU252" s="395"/>
      <c r="USV252" s="395"/>
      <c r="USW252" s="395"/>
      <c r="USX252" s="395"/>
      <c r="USY252" s="395"/>
      <c r="USZ252" s="395"/>
      <c r="UTA252" s="395"/>
      <c r="UTB252" s="395"/>
      <c r="UTC252" s="374"/>
      <c r="UTD252" s="373"/>
      <c r="UTE252" s="373"/>
      <c r="UTF252" s="373"/>
      <c r="UTG252" s="320"/>
      <c r="UTH252" s="374"/>
      <c r="UTI252" s="374"/>
      <c r="UTJ252" s="374"/>
      <c r="UTK252" s="395"/>
      <c r="UTL252" s="395"/>
      <c r="UTM252" s="395"/>
      <c r="UTN252" s="395"/>
      <c r="UTO252" s="395"/>
      <c r="UTP252" s="395"/>
      <c r="UTQ252" s="395"/>
      <c r="UTR252" s="395"/>
      <c r="UTS252" s="374"/>
      <c r="UTT252" s="373"/>
      <c r="UTU252" s="373"/>
      <c r="UTV252" s="373"/>
      <c r="UTW252" s="320"/>
      <c r="UTX252" s="374"/>
      <c r="UTY252" s="374"/>
      <c r="UTZ252" s="374"/>
      <c r="UUA252" s="395"/>
      <c r="UUB252" s="395"/>
      <c r="UUC252" s="395"/>
      <c r="UUD252" s="395"/>
      <c r="UUE252" s="395"/>
      <c r="UUF252" s="395"/>
      <c r="UUG252" s="395"/>
      <c r="UUH252" s="395"/>
      <c r="UUI252" s="374"/>
      <c r="UUJ252" s="373"/>
      <c r="UUK252" s="373"/>
      <c r="UUL252" s="373"/>
      <c r="UUM252" s="320"/>
      <c r="UUN252" s="374"/>
      <c r="UUO252" s="374"/>
      <c r="UUP252" s="374"/>
      <c r="UUQ252" s="395"/>
      <c r="UUR252" s="395"/>
      <c r="UUS252" s="395"/>
      <c r="UUT252" s="395"/>
      <c r="UUU252" s="395"/>
      <c r="UUV252" s="395"/>
      <c r="UUW252" s="395"/>
      <c r="UUX252" s="395"/>
      <c r="UUY252" s="374"/>
      <c r="UUZ252" s="373"/>
      <c r="UVA252" s="373"/>
      <c r="UVB252" s="373"/>
      <c r="UVC252" s="320"/>
      <c r="UVD252" s="374"/>
      <c r="UVE252" s="374"/>
      <c r="UVF252" s="374"/>
      <c r="UVG252" s="395"/>
      <c r="UVH252" s="395"/>
      <c r="UVI252" s="395"/>
      <c r="UVJ252" s="395"/>
      <c r="UVK252" s="395"/>
      <c r="UVL252" s="395"/>
      <c r="UVM252" s="395"/>
      <c r="UVN252" s="395"/>
      <c r="UVO252" s="374"/>
      <c r="UVP252" s="373"/>
      <c r="UVQ252" s="373"/>
      <c r="UVR252" s="373"/>
      <c r="UVS252" s="320"/>
      <c r="UVT252" s="374"/>
      <c r="UVU252" s="374"/>
      <c r="UVV252" s="374"/>
      <c r="UVW252" s="395"/>
      <c r="UVX252" s="395"/>
      <c r="UVY252" s="395"/>
      <c r="UVZ252" s="395"/>
      <c r="UWA252" s="395"/>
      <c r="UWB252" s="395"/>
      <c r="UWC252" s="395"/>
      <c r="UWD252" s="395"/>
      <c r="UWE252" s="374"/>
      <c r="UWF252" s="373"/>
      <c r="UWG252" s="373"/>
      <c r="UWH252" s="373"/>
      <c r="UWI252" s="320"/>
      <c r="UWJ252" s="374"/>
      <c r="UWK252" s="374"/>
      <c r="UWL252" s="374"/>
      <c r="UWM252" s="395"/>
      <c r="UWN252" s="395"/>
      <c r="UWO252" s="395"/>
      <c r="UWP252" s="395"/>
      <c r="UWQ252" s="395"/>
      <c r="UWR252" s="395"/>
      <c r="UWS252" s="395"/>
      <c r="UWT252" s="395"/>
      <c r="UWU252" s="374"/>
      <c r="UWV252" s="373"/>
      <c r="UWW252" s="373"/>
      <c r="UWX252" s="373"/>
      <c r="UWY252" s="320"/>
      <c r="UWZ252" s="374"/>
      <c r="UXA252" s="374"/>
      <c r="UXB252" s="374"/>
      <c r="UXC252" s="395"/>
      <c r="UXD252" s="395"/>
      <c r="UXE252" s="395"/>
      <c r="UXF252" s="395"/>
      <c r="UXG252" s="395"/>
      <c r="UXH252" s="395"/>
      <c r="UXI252" s="395"/>
      <c r="UXJ252" s="395"/>
      <c r="UXK252" s="374"/>
      <c r="UXL252" s="373"/>
      <c r="UXM252" s="373"/>
      <c r="UXN252" s="373"/>
      <c r="UXO252" s="320"/>
      <c r="UXP252" s="374"/>
      <c r="UXQ252" s="374"/>
      <c r="UXR252" s="374"/>
      <c r="UXS252" s="395"/>
      <c r="UXT252" s="395"/>
      <c r="UXU252" s="395"/>
      <c r="UXV252" s="395"/>
      <c r="UXW252" s="395"/>
      <c r="UXX252" s="395"/>
      <c r="UXY252" s="395"/>
      <c r="UXZ252" s="395"/>
      <c r="UYA252" s="374"/>
      <c r="UYB252" s="373"/>
      <c r="UYC252" s="373"/>
      <c r="UYD252" s="373"/>
      <c r="UYE252" s="320"/>
      <c r="UYF252" s="374"/>
      <c r="UYG252" s="374"/>
      <c r="UYH252" s="374"/>
      <c r="UYI252" s="395"/>
      <c r="UYJ252" s="395"/>
      <c r="UYK252" s="395"/>
      <c r="UYL252" s="395"/>
      <c r="UYM252" s="395"/>
      <c r="UYN252" s="395"/>
      <c r="UYO252" s="395"/>
      <c r="UYP252" s="395"/>
      <c r="UYQ252" s="374"/>
      <c r="UYR252" s="373"/>
      <c r="UYS252" s="373"/>
      <c r="UYT252" s="373"/>
      <c r="UYU252" s="320"/>
      <c r="UYV252" s="374"/>
      <c r="UYW252" s="374"/>
      <c r="UYX252" s="374"/>
      <c r="UYY252" s="395"/>
      <c r="UYZ252" s="395"/>
      <c r="UZA252" s="395"/>
      <c r="UZB252" s="395"/>
      <c r="UZC252" s="395"/>
      <c r="UZD252" s="395"/>
      <c r="UZE252" s="395"/>
      <c r="UZF252" s="395"/>
      <c r="UZG252" s="374"/>
      <c r="UZH252" s="373"/>
      <c r="UZI252" s="373"/>
      <c r="UZJ252" s="373"/>
      <c r="UZK252" s="320"/>
      <c r="UZL252" s="374"/>
      <c r="UZM252" s="374"/>
      <c r="UZN252" s="374"/>
      <c r="UZO252" s="395"/>
      <c r="UZP252" s="395"/>
      <c r="UZQ252" s="395"/>
      <c r="UZR252" s="395"/>
      <c r="UZS252" s="395"/>
      <c r="UZT252" s="395"/>
      <c r="UZU252" s="395"/>
      <c r="UZV252" s="395"/>
      <c r="UZW252" s="374"/>
      <c r="UZX252" s="373"/>
      <c r="UZY252" s="373"/>
      <c r="UZZ252" s="373"/>
      <c r="VAA252" s="320"/>
      <c r="VAB252" s="374"/>
      <c r="VAC252" s="374"/>
      <c r="VAD252" s="374"/>
      <c r="VAE252" s="395"/>
      <c r="VAF252" s="395"/>
      <c r="VAG252" s="395"/>
      <c r="VAH252" s="395"/>
      <c r="VAI252" s="395"/>
      <c r="VAJ252" s="395"/>
      <c r="VAK252" s="395"/>
      <c r="VAL252" s="395"/>
      <c r="VAM252" s="374"/>
      <c r="VAN252" s="373"/>
      <c r="VAO252" s="373"/>
      <c r="VAP252" s="373"/>
      <c r="VAQ252" s="320"/>
      <c r="VAR252" s="374"/>
      <c r="VAS252" s="374"/>
      <c r="VAT252" s="374"/>
      <c r="VAU252" s="395"/>
      <c r="VAV252" s="395"/>
      <c r="VAW252" s="395"/>
      <c r="VAX252" s="395"/>
      <c r="VAY252" s="395"/>
      <c r="VAZ252" s="395"/>
      <c r="VBA252" s="395"/>
      <c r="VBB252" s="395"/>
      <c r="VBC252" s="374"/>
      <c r="VBD252" s="373"/>
      <c r="VBE252" s="373"/>
      <c r="VBF252" s="373"/>
      <c r="VBG252" s="320"/>
      <c r="VBH252" s="374"/>
      <c r="VBI252" s="374"/>
      <c r="VBJ252" s="374"/>
      <c r="VBK252" s="395"/>
      <c r="VBL252" s="395"/>
      <c r="VBM252" s="395"/>
      <c r="VBN252" s="395"/>
      <c r="VBO252" s="395"/>
      <c r="VBP252" s="395"/>
      <c r="VBQ252" s="395"/>
      <c r="VBR252" s="395"/>
      <c r="VBS252" s="374"/>
      <c r="VBT252" s="373"/>
      <c r="VBU252" s="373"/>
      <c r="VBV252" s="373"/>
      <c r="VBW252" s="320"/>
      <c r="VBX252" s="374"/>
      <c r="VBY252" s="374"/>
      <c r="VBZ252" s="374"/>
      <c r="VCA252" s="395"/>
      <c r="VCB252" s="395"/>
      <c r="VCC252" s="395"/>
      <c r="VCD252" s="395"/>
      <c r="VCE252" s="395"/>
      <c r="VCF252" s="395"/>
      <c r="VCG252" s="395"/>
      <c r="VCH252" s="395"/>
      <c r="VCI252" s="374"/>
      <c r="VCJ252" s="373"/>
      <c r="VCK252" s="373"/>
      <c r="VCL252" s="373"/>
      <c r="VCM252" s="320"/>
      <c r="VCN252" s="374"/>
      <c r="VCO252" s="374"/>
      <c r="VCP252" s="374"/>
      <c r="VCQ252" s="395"/>
      <c r="VCR252" s="395"/>
      <c r="VCS252" s="395"/>
      <c r="VCT252" s="395"/>
      <c r="VCU252" s="395"/>
      <c r="VCV252" s="395"/>
      <c r="VCW252" s="395"/>
      <c r="VCX252" s="395"/>
      <c r="VCY252" s="374"/>
      <c r="VCZ252" s="373"/>
      <c r="VDA252" s="373"/>
      <c r="VDB252" s="373"/>
      <c r="VDC252" s="320"/>
      <c r="VDD252" s="374"/>
      <c r="VDE252" s="374"/>
      <c r="VDF252" s="374"/>
      <c r="VDG252" s="395"/>
      <c r="VDH252" s="395"/>
      <c r="VDI252" s="395"/>
      <c r="VDJ252" s="395"/>
      <c r="VDK252" s="395"/>
      <c r="VDL252" s="395"/>
      <c r="VDM252" s="395"/>
      <c r="VDN252" s="395"/>
      <c r="VDO252" s="374"/>
      <c r="VDP252" s="373"/>
      <c r="VDQ252" s="373"/>
      <c r="VDR252" s="373"/>
      <c r="VDS252" s="320"/>
      <c r="VDT252" s="374"/>
      <c r="VDU252" s="374"/>
      <c r="VDV252" s="374"/>
      <c r="VDW252" s="395"/>
      <c r="VDX252" s="395"/>
      <c r="VDY252" s="395"/>
      <c r="VDZ252" s="395"/>
      <c r="VEA252" s="395"/>
      <c r="VEB252" s="395"/>
      <c r="VEC252" s="395"/>
      <c r="VED252" s="395"/>
      <c r="VEE252" s="374"/>
      <c r="VEF252" s="373"/>
      <c r="VEG252" s="373"/>
      <c r="VEH252" s="373"/>
      <c r="VEI252" s="320"/>
      <c r="VEJ252" s="374"/>
      <c r="VEK252" s="374"/>
      <c r="VEL252" s="374"/>
      <c r="VEM252" s="395"/>
      <c r="VEN252" s="395"/>
      <c r="VEO252" s="395"/>
      <c r="VEP252" s="395"/>
      <c r="VEQ252" s="395"/>
      <c r="VER252" s="395"/>
      <c r="VES252" s="395"/>
      <c r="VET252" s="395"/>
      <c r="VEU252" s="374"/>
      <c r="VEV252" s="373"/>
      <c r="VEW252" s="373"/>
      <c r="VEX252" s="373"/>
      <c r="VEY252" s="320"/>
      <c r="VEZ252" s="374"/>
      <c r="VFA252" s="374"/>
      <c r="VFB252" s="374"/>
      <c r="VFC252" s="395"/>
      <c r="VFD252" s="395"/>
      <c r="VFE252" s="395"/>
      <c r="VFF252" s="395"/>
      <c r="VFG252" s="395"/>
      <c r="VFH252" s="395"/>
      <c r="VFI252" s="395"/>
      <c r="VFJ252" s="395"/>
      <c r="VFK252" s="374"/>
      <c r="VFL252" s="373"/>
      <c r="VFM252" s="373"/>
      <c r="VFN252" s="373"/>
      <c r="VFO252" s="320"/>
      <c r="VFP252" s="374"/>
      <c r="VFQ252" s="374"/>
      <c r="VFR252" s="374"/>
      <c r="VFS252" s="395"/>
      <c r="VFT252" s="395"/>
      <c r="VFU252" s="395"/>
      <c r="VFV252" s="395"/>
      <c r="VFW252" s="395"/>
      <c r="VFX252" s="395"/>
      <c r="VFY252" s="395"/>
      <c r="VFZ252" s="395"/>
      <c r="VGA252" s="374"/>
      <c r="VGB252" s="373"/>
      <c r="VGC252" s="373"/>
      <c r="VGD252" s="373"/>
      <c r="VGE252" s="320"/>
      <c r="VGF252" s="374"/>
      <c r="VGG252" s="374"/>
      <c r="VGH252" s="374"/>
      <c r="VGI252" s="395"/>
      <c r="VGJ252" s="395"/>
      <c r="VGK252" s="395"/>
      <c r="VGL252" s="395"/>
      <c r="VGM252" s="395"/>
      <c r="VGN252" s="395"/>
      <c r="VGO252" s="395"/>
      <c r="VGP252" s="395"/>
      <c r="VGQ252" s="374"/>
      <c r="VGR252" s="373"/>
      <c r="VGS252" s="373"/>
      <c r="VGT252" s="373"/>
      <c r="VGU252" s="320"/>
      <c r="VGV252" s="374"/>
      <c r="VGW252" s="374"/>
      <c r="VGX252" s="374"/>
      <c r="VGY252" s="395"/>
      <c r="VGZ252" s="395"/>
      <c r="VHA252" s="395"/>
      <c r="VHB252" s="395"/>
      <c r="VHC252" s="395"/>
      <c r="VHD252" s="395"/>
      <c r="VHE252" s="395"/>
      <c r="VHF252" s="395"/>
      <c r="VHG252" s="374"/>
      <c r="VHH252" s="373"/>
      <c r="VHI252" s="373"/>
      <c r="VHJ252" s="373"/>
      <c r="VHK252" s="320"/>
      <c r="VHL252" s="374"/>
      <c r="VHM252" s="374"/>
      <c r="VHN252" s="374"/>
      <c r="VHO252" s="395"/>
      <c r="VHP252" s="395"/>
      <c r="VHQ252" s="395"/>
      <c r="VHR252" s="395"/>
      <c r="VHS252" s="395"/>
      <c r="VHT252" s="395"/>
      <c r="VHU252" s="395"/>
      <c r="VHV252" s="395"/>
      <c r="VHW252" s="374"/>
      <c r="VHX252" s="373"/>
      <c r="VHY252" s="373"/>
      <c r="VHZ252" s="373"/>
      <c r="VIA252" s="320"/>
      <c r="VIB252" s="374"/>
      <c r="VIC252" s="374"/>
      <c r="VID252" s="374"/>
      <c r="VIE252" s="395"/>
      <c r="VIF252" s="395"/>
      <c r="VIG252" s="395"/>
      <c r="VIH252" s="395"/>
      <c r="VII252" s="395"/>
      <c r="VIJ252" s="395"/>
      <c r="VIK252" s="395"/>
      <c r="VIL252" s="395"/>
      <c r="VIM252" s="374"/>
      <c r="VIN252" s="373"/>
      <c r="VIO252" s="373"/>
      <c r="VIP252" s="373"/>
      <c r="VIQ252" s="320"/>
      <c r="VIR252" s="374"/>
      <c r="VIS252" s="374"/>
      <c r="VIT252" s="374"/>
      <c r="VIU252" s="395"/>
      <c r="VIV252" s="395"/>
      <c r="VIW252" s="395"/>
      <c r="VIX252" s="395"/>
      <c r="VIY252" s="395"/>
      <c r="VIZ252" s="395"/>
      <c r="VJA252" s="395"/>
      <c r="VJB252" s="395"/>
      <c r="VJC252" s="374"/>
      <c r="VJD252" s="373"/>
      <c r="VJE252" s="373"/>
      <c r="VJF252" s="373"/>
      <c r="VJG252" s="320"/>
      <c r="VJH252" s="374"/>
      <c r="VJI252" s="374"/>
      <c r="VJJ252" s="374"/>
      <c r="VJK252" s="395"/>
      <c r="VJL252" s="395"/>
      <c r="VJM252" s="395"/>
      <c r="VJN252" s="395"/>
      <c r="VJO252" s="395"/>
      <c r="VJP252" s="395"/>
      <c r="VJQ252" s="395"/>
      <c r="VJR252" s="395"/>
      <c r="VJS252" s="374"/>
      <c r="VJT252" s="373"/>
      <c r="VJU252" s="373"/>
      <c r="VJV252" s="373"/>
      <c r="VJW252" s="320"/>
      <c r="VJX252" s="374"/>
      <c r="VJY252" s="374"/>
      <c r="VJZ252" s="374"/>
      <c r="VKA252" s="395"/>
      <c r="VKB252" s="395"/>
      <c r="VKC252" s="395"/>
      <c r="VKD252" s="395"/>
      <c r="VKE252" s="395"/>
      <c r="VKF252" s="395"/>
      <c r="VKG252" s="395"/>
      <c r="VKH252" s="395"/>
      <c r="VKI252" s="374"/>
      <c r="VKJ252" s="373"/>
      <c r="VKK252" s="373"/>
      <c r="VKL252" s="373"/>
      <c r="VKM252" s="320"/>
      <c r="VKN252" s="374"/>
      <c r="VKO252" s="374"/>
      <c r="VKP252" s="374"/>
      <c r="VKQ252" s="395"/>
      <c r="VKR252" s="395"/>
      <c r="VKS252" s="395"/>
      <c r="VKT252" s="395"/>
      <c r="VKU252" s="395"/>
      <c r="VKV252" s="395"/>
      <c r="VKW252" s="395"/>
      <c r="VKX252" s="395"/>
      <c r="VKY252" s="374"/>
      <c r="VKZ252" s="373"/>
      <c r="VLA252" s="373"/>
      <c r="VLB252" s="373"/>
      <c r="VLC252" s="320"/>
      <c r="VLD252" s="374"/>
      <c r="VLE252" s="374"/>
      <c r="VLF252" s="374"/>
      <c r="VLG252" s="395"/>
      <c r="VLH252" s="395"/>
      <c r="VLI252" s="395"/>
      <c r="VLJ252" s="395"/>
      <c r="VLK252" s="395"/>
      <c r="VLL252" s="395"/>
      <c r="VLM252" s="395"/>
      <c r="VLN252" s="395"/>
      <c r="VLO252" s="374"/>
      <c r="VLP252" s="373"/>
      <c r="VLQ252" s="373"/>
      <c r="VLR252" s="373"/>
      <c r="VLS252" s="320"/>
      <c r="VLT252" s="374"/>
      <c r="VLU252" s="374"/>
      <c r="VLV252" s="374"/>
      <c r="VLW252" s="395"/>
      <c r="VLX252" s="395"/>
      <c r="VLY252" s="395"/>
      <c r="VLZ252" s="395"/>
      <c r="VMA252" s="395"/>
      <c r="VMB252" s="395"/>
      <c r="VMC252" s="395"/>
      <c r="VMD252" s="395"/>
      <c r="VME252" s="374"/>
      <c r="VMF252" s="373"/>
      <c r="VMG252" s="373"/>
      <c r="VMH252" s="373"/>
      <c r="VMI252" s="320"/>
      <c r="VMJ252" s="374"/>
      <c r="VMK252" s="374"/>
      <c r="VML252" s="374"/>
      <c r="VMM252" s="395"/>
      <c r="VMN252" s="395"/>
      <c r="VMO252" s="395"/>
      <c r="VMP252" s="395"/>
      <c r="VMQ252" s="395"/>
      <c r="VMR252" s="395"/>
      <c r="VMS252" s="395"/>
      <c r="VMT252" s="395"/>
      <c r="VMU252" s="374"/>
      <c r="VMV252" s="373"/>
      <c r="VMW252" s="373"/>
      <c r="VMX252" s="373"/>
      <c r="VMY252" s="320"/>
      <c r="VMZ252" s="374"/>
      <c r="VNA252" s="374"/>
      <c r="VNB252" s="374"/>
      <c r="VNC252" s="395"/>
      <c r="VND252" s="395"/>
      <c r="VNE252" s="395"/>
      <c r="VNF252" s="395"/>
      <c r="VNG252" s="395"/>
      <c r="VNH252" s="395"/>
      <c r="VNI252" s="395"/>
      <c r="VNJ252" s="395"/>
      <c r="VNK252" s="374"/>
      <c r="VNL252" s="373"/>
      <c r="VNM252" s="373"/>
      <c r="VNN252" s="373"/>
      <c r="VNO252" s="320"/>
      <c r="VNP252" s="374"/>
      <c r="VNQ252" s="374"/>
      <c r="VNR252" s="374"/>
      <c r="VNS252" s="395"/>
      <c r="VNT252" s="395"/>
      <c r="VNU252" s="395"/>
      <c r="VNV252" s="395"/>
      <c r="VNW252" s="395"/>
      <c r="VNX252" s="395"/>
      <c r="VNY252" s="395"/>
      <c r="VNZ252" s="395"/>
      <c r="VOA252" s="374"/>
      <c r="VOB252" s="373"/>
      <c r="VOC252" s="373"/>
      <c r="VOD252" s="373"/>
      <c r="VOE252" s="320"/>
      <c r="VOF252" s="374"/>
      <c r="VOG252" s="374"/>
      <c r="VOH252" s="374"/>
      <c r="VOI252" s="395"/>
      <c r="VOJ252" s="395"/>
      <c r="VOK252" s="395"/>
      <c r="VOL252" s="395"/>
      <c r="VOM252" s="395"/>
      <c r="VON252" s="395"/>
      <c r="VOO252" s="395"/>
      <c r="VOP252" s="395"/>
      <c r="VOQ252" s="374"/>
      <c r="VOR252" s="373"/>
      <c r="VOS252" s="373"/>
      <c r="VOT252" s="373"/>
      <c r="VOU252" s="320"/>
      <c r="VOV252" s="374"/>
      <c r="VOW252" s="374"/>
      <c r="VOX252" s="374"/>
      <c r="VOY252" s="395"/>
      <c r="VOZ252" s="395"/>
      <c r="VPA252" s="395"/>
      <c r="VPB252" s="395"/>
      <c r="VPC252" s="395"/>
      <c r="VPD252" s="395"/>
      <c r="VPE252" s="395"/>
      <c r="VPF252" s="395"/>
      <c r="VPG252" s="374"/>
      <c r="VPH252" s="373"/>
      <c r="VPI252" s="373"/>
      <c r="VPJ252" s="373"/>
      <c r="VPK252" s="320"/>
      <c r="VPL252" s="374"/>
      <c r="VPM252" s="374"/>
      <c r="VPN252" s="374"/>
      <c r="VPO252" s="395"/>
      <c r="VPP252" s="395"/>
      <c r="VPQ252" s="395"/>
      <c r="VPR252" s="395"/>
      <c r="VPS252" s="395"/>
      <c r="VPT252" s="395"/>
      <c r="VPU252" s="395"/>
      <c r="VPV252" s="395"/>
      <c r="VPW252" s="374"/>
      <c r="VPX252" s="373"/>
      <c r="VPY252" s="373"/>
      <c r="VPZ252" s="373"/>
      <c r="VQA252" s="320"/>
      <c r="VQB252" s="374"/>
      <c r="VQC252" s="374"/>
      <c r="VQD252" s="374"/>
      <c r="VQE252" s="395"/>
      <c r="VQF252" s="395"/>
      <c r="VQG252" s="395"/>
      <c r="VQH252" s="395"/>
      <c r="VQI252" s="395"/>
      <c r="VQJ252" s="395"/>
      <c r="VQK252" s="395"/>
      <c r="VQL252" s="395"/>
      <c r="VQM252" s="374"/>
      <c r="VQN252" s="373"/>
      <c r="VQO252" s="373"/>
      <c r="VQP252" s="373"/>
      <c r="VQQ252" s="320"/>
      <c r="VQR252" s="374"/>
      <c r="VQS252" s="374"/>
      <c r="VQT252" s="374"/>
      <c r="VQU252" s="395"/>
      <c r="VQV252" s="395"/>
      <c r="VQW252" s="395"/>
      <c r="VQX252" s="395"/>
      <c r="VQY252" s="395"/>
      <c r="VQZ252" s="395"/>
      <c r="VRA252" s="395"/>
      <c r="VRB252" s="395"/>
      <c r="VRC252" s="374"/>
      <c r="VRD252" s="373"/>
      <c r="VRE252" s="373"/>
      <c r="VRF252" s="373"/>
      <c r="VRG252" s="320"/>
      <c r="VRH252" s="374"/>
      <c r="VRI252" s="374"/>
      <c r="VRJ252" s="374"/>
      <c r="VRK252" s="395"/>
      <c r="VRL252" s="395"/>
      <c r="VRM252" s="395"/>
      <c r="VRN252" s="395"/>
      <c r="VRO252" s="395"/>
      <c r="VRP252" s="395"/>
      <c r="VRQ252" s="395"/>
      <c r="VRR252" s="395"/>
      <c r="VRS252" s="374"/>
      <c r="VRT252" s="373"/>
      <c r="VRU252" s="373"/>
      <c r="VRV252" s="373"/>
      <c r="VRW252" s="320"/>
      <c r="VRX252" s="374"/>
      <c r="VRY252" s="374"/>
      <c r="VRZ252" s="374"/>
      <c r="VSA252" s="395"/>
      <c r="VSB252" s="395"/>
      <c r="VSC252" s="395"/>
      <c r="VSD252" s="395"/>
      <c r="VSE252" s="395"/>
      <c r="VSF252" s="395"/>
      <c r="VSG252" s="395"/>
      <c r="VSH252" s="395"/>
      <c r="VSI252" s="374"/>
      <c r="VSJ252" s="373"/>
      <c r="VSK252" s="373"/>
      <c r="VSL252" s="373"/>
      <c r="VSM252" s="320"/>
      <c r="VSN252" s="374"/>
      <c r="VSO252" s="374"/>
      <c r="VSP252" s="374"/>
      <c r="VSQ252" s="395"/>
      <c r="VSR252" s="395"/>
      <c r="VSS252" s="395"/>
      <c r="VST252" s="395"/>
      <c r="VSU252" s="395"/>
      <c r="VSV252" s="395"/>
      <c r="VSW252" s="395"/>
      <c r="VSX252" s="395"/>
      <c r="VSY252" s="374"/>
      <c r="VSZ252" s="373"/>
      <c r="VTA252" s="373"/>
      <c r="VTB252" s="373"/>
      <c r="VTC252" s="320"/>
      <c r="VTD252" s="374"/>
      <c r="VTE252" s="374"/>
      <c r="VTF252" s="374"/>
      <c r="VTG252" s="395"/>
      <c r="VTH252" s="395"/>
      <c r="VTI252" s="395"/>
      <c r="VTJ252" s="395"/>
      <c r="VTK252" s="395"/>
      <c r="VTL252" s="395"/>
      <c r="VTM252" s="395"/>
      <c r="VTN252" s="395"/>
      <c r="VTO252" s="374"/>
      <c r="VTP252" s="373"/>
      <c r="VTQ252" s="373"/>
      <c r="VTR252" s="373"/>
      <c r="VTS252" s="320"/>
      <c r="VTT252" s="374"/>
      <c r="VTU252" s="374"/>
      <c r="VTV252" s="374"/>
      <c r="VTW252" s="395"/>
      <c r="VTX252" s="395"/>
      <c r="VTY252" s="395"/>
      <c r="VTZ252" s="395"/>
      <c r="VUA252" s="395"/>
      <c r="VUB252" s="395"/>
      <c r="VUC252" s="395"/>
      <c r="VUD252" s="395"/>
      <c r="VUE252" s="374"/>
      <c r="VUF252" s="373"/>
      <c r="VUG252" s="373"/>
      <c r="VUH252" s="373"/>
      <c r="VUI252" s="320"/>
      <c r="VUJ252" s="374"/>
      <c r="VUK252" s="374"/>
      <c r="VUL252" s="374"/>
      <c r="VUM252" s="395"/>
      <c r="VUN252" s="395"/>
      <c r="VUO252" s="395"/>
      <c r="VUP252" s="395"/>
      <c r="VUQ252" s="395"/>
      <c r="VUR252" s="395"/>
      <c r="VUS252" s="395"/>
      <c r="VUT252" s="395"/>
      <c r="VUU252" s="374"/>
      <c r="VUV252" s="373"/>
      <c r="VUW252" s="373"/>
      <c r="VUX252" s="373"/>
      <c r="VUY252" s="320"/>
      <c r="VUZ252" s="374"/>
      <c r="VVA252" s="374"/>
      <c r="VVB252" s="374"/>
      <c r="VVC252" s="395"/>
      <c r="VVD252" s="395"/>
      <c r="VVE252" s="395"/>
      <c r="VVF252" s="395"/>
      <c r="VVG252" s="395"/>
      <c r="VVH252" s="395"/>
      <c r="VVI252" s="395"/>
      <c r="VVJ252" s="395"/>
      <c r="VVK252" s="374"/>
      <c r="VVL252" s="373"/>
      <c r="VVM252" s="373"/>
      <c r="VVN252" s="373"/>
      <c r="VVO252" s="320"/>
      <c r="VVP252" s="374"/>
      <c r="VVQ252" s="374"/>
      <c r="VVR252" s="374"/>
      <c r="VVS252" s="395"/>
      <c r="VVT252" s="395"/>
      <c r="VVU252" s="395"/>
      <c r="VVV252" s="395"/>
      <c r="VVW252" s="395"/>
      <c r="VVX252" s="395"/>
      <c r="VVY252" s="395"/>
      <c r="VVZ252" s="395"/>
      <c r="VWA252" s="374"/>
      <c r="VWB252" s="373"/>
      <c r="VWC252" s="373"/>
      <c r="VWD252" s="373"/>
      <c r="VWE252" s="320"/>
      <c r="VWF252" s="374"/>
      <c r="VWG252" s="374"/>
      <c r="VWH252" s="374"/>
      <c r="VWI252" s="395"/>
      <c r="VWJ252" s="395"/>
      <c r="VWK252" s="395"/>
      <c r="VWL252" s="395"/>
      <c r="VWM252" s="395"/>
      <c r="VWN252" s="395"/>
      <c r="VWO252" s="395"/>
      <c r="VWP252" s="395"/>
      <c r="VWQ252" s="374"/>
      <c r="VWR252" s="373"/>
      <c r="VWS252" s="373"/>
      <c r="VWT252" s="373"/>
      <c r="VWU252" s="320"/>
      <c r="VWV252" s="374"/>
      <c r="VWW252" s="374"/>
      <c r="VWX252" s="374"/>
      <c r="VWY252" s="395"/>
      <c r="VWZ252" s="395"/>
      <c r="VXA252" s="395"/>
      <c r="VXB252" s="395"/>
      <c r="VXC252" s="395"/>
      <c r="VXD252" s="395"/>
      <c r="VXE252" s="395"/>
      <c r="VXF252" s="395"/>
      <c r="VXG252" s="374"/>
      <c r="VXH252" s="373"/>
      <c r="VXI252" s="373"/>
      <c r="VXJ252" s="373"/>
      <c r="VXK252" s="320"/>
      <c r="VXL252" s="374"/>
      <c r="VXM252" s="374"/>
      <c r="VXN252" s="374"/>
      <c r="VXO252" s="395"/>
      <c r="VXP252" s="395"/>
      <c r="VXQ252" s="395"/>
      <c r="VXR252" s="395"/>
      <c r="VXS252" s="395"/>
      <c r="VXT252" s="395"/>
      <c r="VXU252" s="395"/>
      <c r="VXV252" s="395"/>
      <c r="VXW252" s="374"/>
      <c r="VXX252" s="373"/>
      <c r="VXY252" s="373"/>
      <c r="VXZ252" s="373"/>
      <c r="VYA252" s="320"/>
      <c r="VYB252" s="374"/>
      <c r="VYC252" s="374"/>
      <c r="VYD252" s="374"/>
      <c r="VYE252" s="395"/>
      <c r="VYF252" s="395"/>
      <c r="VYG252" s="395"/>
      <c r="VYH252" s="395"/>
      <c r="VYI252" s="395"/>
      <c r="VYJ252" s="395"/>
      <c r="VYK252" s="395"/>
      <c r="VYL252" s="395"/>
      <c r="VYM252" s="374"/>
      <c r="VYN252" s="373"/>
      <c r="VYO252" s="373"/>
      <c r="VYP252" s="373"/>
      <c r="VYQ252" s="320"/>
      <c r="VYR252" s="374"/>
      <c r="VYS252" s="374"/>
      <c r="VYT252" s="374"/>
      <c r="VYU252" s="395"/>
      <c r="VYV252" s="395"/>
      <c r="VYW252" s="395"/>
      <c r="VYX252" s="395"/>
      <c r="VYY252" s="395"/>
      <c r="VYZ252" s="395"/>
      <c r="VZA252" s="395"/>
      <c r="VZB252" s="395"/>
      <c r="VZC252" s="374"/>
      <c r="VZD252" s="373"/>
      <c r="VZE252" s="373"/>
      <c r="VZF252" s="373"/>
      <c r="VZG252" s="320"/>
      <c r="VZH252" s="374"/>
      <c r="VZI252" s="374"/>
      <c r="VZJ252" s="374"/>
      <c r="VZK252" s="395"/>
      <c r="VZL252" s="395"/>
      <c r="VZM252" s="395"/>
      <c r="VZN252" s="395"/>
      <c r="VZO252" s="395"/>
      <c r="VZP252" s="395"/>
      <c r="VZQ252" s="395"/>
      <c r="VZR252" s="395"/>
      <c r="VZS252" s="374"/>
      <c r="VZT252" s="373"/>
      <c r="VZU252" s="373"/>
      <c r="VZV252" s="373"/>
      <c r="VZW252" s="320"/>
      <c r="VZX252" s="374"/>
      <c r="VZY252" s="374"/>
      <c r="VZZ252" s="374"/>
      <c r="WAA252" s="395"/>
      <c r="WAB252" s="395"/>
      <c r="WAC252" s="395"/>
      <c r="WAD252" s="395"/>
      <c r="WAE252" s="395"/>
      <c r="WAF252" s="395"/>
      <c r="WAG252" s="395"/>
      <c r="WAH252" s="395"/>
      <c r="WAI252" s="374"/>
      <c r="WAJ252" s="373"/>
      <c r="WAK252" s="373"/>
      <c r="WAL252" s="373"/>
      <c r="WAM252" s="320"/>
      <c r="WAN252" s="374"/>
      <c r="WAO252" s="374"/>
      <c r="WAP252" s="374"/>
      <c r="WAQ252" s="395"/>
      <c r="WAR252" s="395"/>
      <c r="WAS252" s="395"/>
      <c r="WAT252" s="395"/>
      <c r="WAU252" s="395"/>
      <c r="WAV252" s="395"/>
      <c r="WAW252" s="395"/>
      <c r="WAX252" s="395"/>
      <c r="WAY252" s="374"/>
      <c r="WAZ252" s="373"/>
      <c r="WBA252" s="373"/>
      <c r="WBB252" s="373"/>
      <c r="WBC252" s="320"/>
      <c r="WBD252" s="374"/>
      <c r="WBE252" s="374"/>
      <c r="WBF252" s="374"/>
      <c r="WBG252" s="395"/>
      <c r="WBH252" s="395"/>
      <c r="WBI252" s="395"/>
      <c r="WBJ252" s="395"/>
      <c r="WBK252" s="395"/>
      <c r="WBL252" s="395"/>
      <c r="WBM252" s="395"/>
      <c r="WBN252" s="395"/>
      <c r="WBO252" s="374"/>
      <c r="WBP252" s="373"/>
      <c r="WBQ252" s="373"/>
      <c r="WBR252" s="373"/>
      <c r="WBS252" s="320"/>
      <c r="WBT252" s="374"/>
      <c r="WBU252" s="374"/>
      <c r="WBV252" s="374"/>
      <c r="WBW252" s="395"/>
      <c r="WBX252" s="395"/>
      <c r="WBY252" s="395"/>
      <c r="WBZ252" s="395"/>
      <c r="WCA252" s="395"/>
      <c r="WCB252" s="395"/>
      <c r="WCC252" s="395"/>
      <c r="WCD252" s="395"/>
      <c r="WCE252" s="374"/>
      <c r="WCF252" s="373"/>
      <c r="WCG252" s="373"/>
      <c r="WCH252" s="373"/>
      <c r="WCI252" s="320"/>
      <c r="WCJ252" s="374"/>
      <c r="WCK252" s="374"/>
      <c r="WCL252" s="374"/>
      <c r="WCM252" s="395"/>
      <c r="WCN252" s="395"/>
      <c r="WCO252" s="395"/>
      <c r="WCP252" s="395"/>
      <c r="WCQ252" s="395"/>
      <c r="WCR252" s="395"/>
      <c r="WCS252" s="395"/>
      <c r="WCT252" s="395"/>
      <c r="WCU252" s="374"/>
      <c r="WCV252" s="373"/>
      <c r="WCW252" s="373"/>
      <c r="WCX252" s="373"/>
      <c r="WCY252" s="320"/>
      <c r="WCZ252" s="374"/>
      <c r="WDA252" s="374"/>
      <c r="WDB252" s="374"/>
      <c r="WDC252" s="395"/>
      <c r="WDD252" s="395"/>
      <c r="WDE252" s="395"/>
      <c r="WDF252" s="395"/>
      <c r="WDG252" s="395"/>
      <c r="WDH252" s="395"/>
      <c r="WDI252" s="395"/>
      <c r="WDJ252" s="395"/>
      <c r="WDK252" s="374"/>
      <c r="WDL252" s="373"/>
      <c r="WDM252" s="373"/>
      <c r="WDN252" s="373"/>
      <c r="WDO252" s="320"/>
      <c r="WDP252" s="374"/>
      <c r="WDQ252" s="374"/>
      <c r="WDR252" s="374"/>
      <c r="WDS252" s="395"/>
      <c r="WDT252" s="395"/>
      <c r="WDU252" s="395"/>
      <c r="WDV252" s="395"/>
      <c r="WDW252" s="395"/>
      <c r="WDX252" s="395"/>
      <c r="WDY252" s="395"/>
      <c r="WDZ252" s="395"/>
      <c r="WEA252" s="374"/>
      <c r="WEB252" s="373"/>
      <c r="WEC252" s="373"/>
      <c r="WED252" s="373"/>
      <c r="WEE252" s="320"/>
      <c r="WEF252" s="374"/>
      <c r="WEG252" s="374"/>
      <c r="WEH252" s="374"/>
      <c r="WEI252" s="395"/>
      <c r="WEJ252" s="395"/>
      <c r="WEK252" s="395"/>
      <c r="WEL252" s="395"/>
      <c r="WEM252" s="395"/>
      <c r="WEN252" s="395"/>
      <c r="WEO252" s="395"/>
      <c r="WEP252" s="395"/>
      <c r="WEQ252" s="374"/>
      <c r="WER252" s="373"/>
      <c r="WES252" s="373"/>
      <c r="WET252" s="373"/>
      <c r="WEU252" s="320"/>
      <c r="WEV252" s="374"/>
      <c r="WEW252" s="374"/>
      <c r="WEX252" s="374"/>
      <c r="WEY252" s="395"/>
      <c r="WEZ252" s="395"/>
      <c r="WFA252" s="395"/>
      <c r="WFB252" s="395"/>
      <c r="WFC252" s="395"/>
      <c r="WFD252" s="395"/>
      <c r="WFE252" s="395"/>
      <c r="WFF252" s="395"/>
      <c r="WFG252" s="374"/>
      <c r="WFH252" s="373"/>
      <c r="WFI252" s="373"/>
      <c r="WFJ252" s="373"/>
      <c r="WFK252" s="320"/>
      <c r="WFL252" s="374"/>
      <c r="WFM252" s="374"/>
      <c r="WFN252" s="374"/>
      <c r="WFO252" s="395"/>
      <c r="WFP252" s="395"/>
      <c r="WFQ252" s="395"/>
      <c r="WFR252" s="395"/>
      <c r="WFS252" s="395"/>
      <c r="WFT252" s="395"/>
      <c r="WFU252" s="395"/>
      <c r="WFV252" s="395"/>
      <c r="WFW252" s="374"/>
      <c r="WFX252" s="373"/>
      <c r="WFY252" s="373"/>
      <c r="WFZ252" s="373"/>
      <c r="WGA252" s="320"/>
      <c r="WGB252" s="374"/>
      <c r="WGC252" s="374"/>
      <c r="WGD252" s="374"/>
      <c r="WGE252" s="395"/>
      <c r="WGF252" s="395"/>
      <c r="WGG252" s="395"/>
      <c r="WGH252" s="395"/>
      <c r="WGI252" s="395"/>
      <c r="WGJ252" s="395"/>
      <c r="WGK252" s="395"/>
      <c r="WGL252" s="395"/>
      <c r="WGM252" s="374"/>
      <c r="WGN252" s="373"/>
      <c r="WGO252" s="373"/>
      <c r="WGP252" s="373"/>
      <c r="WGQ252" s="320"/>
      <c r="WGR252" s="374"/>
      <c r="WGS252" s="374"/>
      <c r="WGT252" s="374"/>
      <c r="WGU252" s="395"/>
      <c r="WGV252" s="395"/>
      <c r="WGW252" s="395"/>
      <c r="WGX252" s="395"/>
      <c r="WGY252" s="395"/>
      <c r="WGZ252" s="395"/>
      <c r="WHA252" s="395"/>
      <c r="WHB252" s="395"/>
      <c r="WHC252" s="374"/>
      <c r="WHD252" s="373"/>
      <c r="WHE252" s="373"/>
      <c r="WHF252" s="373"/>
      <c r="WHG252" s="320"/>
      <c r="WHH252" s="374"/>
      <c r="WHI252" s="374"/>
      <c r="WHJ252" s="374"/>
      <c r="WHK252" s="395"/>
      <c r="WHL252" s="395"/>
      <c r="WHM252" s="395"/>
      <c r="WHN252" s="395"/>
      <c r="WHO252" s="395"/>
      <c r="WHP252" s="395"/>
      <c r="WHQ252" s="395"/>
      <c r="WHR252" s="395"/>
      <c r="WHS252" s="374"/>
      <c r="WHT252" s="373"/>
      <c r="WHU252" s="373"/>
      <c r="WHV252" s="373"/>
      <c r="WHW252" s="320"/>
      <c r="WHX252" s="374"/>
      <c r="WHY252" s="374"/>
      <c r="WHZ252" s="374"/>
      <c r="WIA252" s="395"/>
      <c r="WIB252" s="395"/>
      <c r="WIC252" s="395"/>
      <c r="WID252" s="395"/>
      <c r="WIE252" s="395"/>
      <c r="WIF252" s="395"/>
      <c r="WIG252" s="395"/>
      <c r="WIH252" s="395"/>
      <c r="WII252" s="374"/>
      <c r="WIJ252" s="373"/>
      <c r="WIK252" s="373"/>
      <c r="WIL252" s="373"/>
      <c r="WIM252" s="320"/>
      <c r="WIN252" s="374"/>
      <c r="WIO252" s="374"/>
      <c r="WIP252" s="374"/>
      <c r="WIQ252" s="395"/>
      <c r="WIR252" s="395"/>
      <c r="WIS252" s="395"/>
      <c r="WIT252" s="395"/>
      <c r="WIU252" s="395"/>
      <c r="WIV252" s="395"/>
      <c r="WIW252" s="395"/>
      <c r="WIX252" s="395"/>
      <c r="WIY252" s="374"/>
      <c r="WIZ252" s="373"/>
      <c r="WJA252" s="373"/>
      <c r="WJB252" s="373"/>
      <c r="WJC252" s="320"/>
      <c r="WJD252" s="374"/>
      <c r="WJE252" s="374"/>
      <c r="WJF252" s="374"/>
      <c r="WJG252" s="395"/>
      <c r="WJH252" s="395"/>
      <c r="WJI252" s="395"/>
      <c r="WJJ252" s="395"/>
      <c r="WJK252" s="395"/>
      <c r="WJL252" s="395"/>
      <c r="WJM252" s="395"/>
      <c r="WJN252" s="395"/>
      <c r="WJO252" s="374"/>
      <c r="WJP252" s="373"/>
      <c r="WJQ252" s="373"/>
      <c r="WJR252" s="373"/>
      <c r="WJS252" s="320"/>
      <c r="WJT252" s="374"/>
      <c r="WJU252" s="374"/>
      <c r="WJV252" s="374"/>
      <c r="WJW252" s="395"/>
      <c r="WJX252" s="395"/>
      <c r="WJY252" s="395"/>
      <c r="WJZ252" s="395"/>
      <c r="WKA252" s="395"/>
      <c r="WKB252" s="395"/>
      <c r="WKC252" s="395"/>
      <c r="WKD252" s="395"/>
      <c r="WKE252" s="374"/>
      <c r="WKF252" s="373"/>
      <c r="WKG252" s="373"/>
      <c r="WKH252" s="373"/>
      <c r="WKI252" s="320"/>
      <c r="WKJ252" s="374"/>
      <c r="WKK252" s="374"/>
      <c r="WKL252" s="374"/>
      <c r="WKM252" s="395"/>
      <c r="WKN252" s="395"/>
      <c r="WKO252" s="395"/>
      <c r="WKP252" s="395"/>
      <c r="WKQ252" s="395"/>
      <c r="WKR252" s="395"/>
      <c r="WKS252" s="395"/>
      <c r="WKT252" s="395"/>
      <c r="WKU252" s="374"/>
      <c r="WKV252" s="373"/>
      <c r="WKW252" s="373"/>
      <c r="WKX252" s="373"/>
      <c r="WKY252" s="320"/>
      <c r="WKZ252" s="374"/>
      <c r="WLA252" s="374"/>
      <c r="WLB252" s="374"/>
      <c r="WLC252" s="395"/>
      <c r="WLD252" s="395"/>
      <c r="WLE252" s="395"/>
      <c r="WLF252" s="395"/>
      <c r="WLG252" s="395"/>
      <c r="WLH252" s="395"/>
      <c r="WLI252" s="395"/>
      <c r="WLJ252" s="395"/>
      <c r="WLK252" s="374"/>
      <c r="WLL252" s="373"/>
      <c r="WLM252" s="373"/>
      <c r="WLN252" s="373"/>
      <c r="WLO252" s="320"/>
      <c r="WLP252" s="374"/>
      <c r="WLQ252" s="374"/>
      <c r="WLR252" s="374"/>
      <c r="WLS252" s="395"/>
      <c r="WLT252" s="395"/>
      <c r="WLU252" s="395"/>
      <c r="WLV252" s="395"/>
      <c r="WLW252" s="395"/>
      <c r="WLX252" s="395"/>
      <c r="WLY252" s="395"/>
      <c r="WLZ252" s="395"/>
      <c r="WMA252" s="374"/>
      <c r="WMB252" s="373"/>
      <c r="WMC252" s="373"/>
      <c r="WMD252" s="373"/>
      <c r="WME252" s="320"/>
      <c r="WMF252" s="374"/>
      <c r="WMG252" s="374"/>
      <c r="WMH252" s="374"/>
      <c r="WMI252" s="395"/>
      <c r="WMJ252" s="395"/>
      <c r="WMK252" s="395"/>
      <c r="WML252" s="395"/>
      <c r="WMM252" s="395"/>
      <c r="WMN252" s="395"/>
      <c r="WMO252" s="395"/>
      <c r="WMP252" s="395"/>
      <c r="WMQ252" s="374"/>
      <c r="WMR252" s="373"/>
      <c r="WMS252" s="373"/>
      <c r="WMT252" s="373"/>
      <c r="WMU252" s="320"/>
      <c r="WMV252" s="374"/>
      <c r="WMW252" s="374"/>
      <c r="WMX252" s="374"/>
      <c r="WMY252" s="395"/>
      <c r="WMZ252" s="395"/>
      <c r="WNA252" s="395"/>
      <c r="WNB252" s="395"/>
      <c r="WNC252" s="395"/>
      <c r="WND252" s="395"/>
      <c r="WNE252" s="395"/>
      <c r="WNF252" s="395"/>
      <c r="WNG252" s="374"/>
      <c r="WNH252" s="373"/>
      <c r="WNI252" s="373"/>
      <c r="WNJ252" s="373"/>
      <c r="WNK252" s="320"/>
      <c r="WNL252" s="374"/>
      <c r="WNM252" s="374"/>
      <c r="WNN252" s="374"/>
      <c r="WNO252" s="395"/>
      <c r="WNP252" s="395"/>
      <c r="WNQ252" s="395"/>
      <c r="WNR252" s="395"/>
      <c r="WNS252" s="395"/>
      <c r="WNT252" s="395"/>
      <c r="WNU252" s="395"/>
      <c r="WNV252" s="395"/>
      <c r="WNW252" s="374"/>
      <c r="WNX252" s="373"/>
      <c r="WNY252" s="373"/>
      <c r="WNZ252" s="373"/>
      <c r="WOA252" s="320"/>
      <c r="WOB252" s="374"/>
      <c r="WOC252" s="374"/>
      <c r="WOD252" s="374"/>
      <c r="WOE252" s="395"/>
      <c r="WOF252" s="395"/>
      <c r="WOG252" s="395"/>
      <c r="WOH252" s="395"/>
      <c r="WOI252" s="395"/>
      <c r="WOJ252" s="395"/>
      <c r="WOK252" s="395"/>
      <c r="WOL252" s="395"/>
      <c r="WOM252" s="374"/>
      <c r="WON252" s="373"/>
      <c r="WOO252" s="373"/>
      <c r="WOP252" s="373"/>
      <c r="WOQ252" s="320"/>
      <c r="WOR252" s="374"/>
      <c r="WOS252" s="374"/>
      <c r="WOT252" s="374"/>
      <c r="WOU252" s="395"/>
      <c r="WOV252" s="395"/>
      <c r="WOW252" s="395"/>
      <c r="WOX252" s="395"/>
      <c r="WOY252" s="395"/>
      <c r="WOZ252" s="395"/>
      <c r="WPA252" s="395"/>
      <c r="WPB252" s="395"/>
      <c r="WPC252" s="374"/>
      <c r="WPD252" s="373"/>
      <c r="WPE252" s="373"/>
      <c r="WPF252" s="373"/>
      <c r="WPG252" s="320"/>
      <c r="WPH252" s="374"/>
      <c r="WPI252" s="374"/>
      <c r="WPJ252" s="374"/>
      <c r="WPK252" s="395"/>
      <c r="WPL252" s="395"/>
      <c r="WPM252" s="395"/>
      <c r="WPN252" s="395"/>
      <c r="WPO252" s="395"/>
      <c r="WPP252" s="395"/>
      <c r="WPQ252" s="395"/>
      <c r="WPR252" s="395"/>
      <c r="WPS252" s="374"/>
      <c r="WPT252" s="373"/>
      <c r="WPU252" s="373"/>
      <c r="WPV252" s="373"/>
      <c r="WPW252" s="320"/>
      <c r="WPX252" s="374"/>
      <c r="WPY252" s="374"/>
      <c r="WPZ252" s="374"/>
      <c r="WQA252" s="395"/>
      <c r="WQB252" s="395"/>
      <c r="WQC252" s="395"/>
      <c r="WQD252" s="395"/>
      <c r="WQE252" s="395"/>
      <c r="WQF252" s="395"/>
      <c r="WQG252" s="395"/>
      <c r="WQH252" s="395"/>
      <c r="WQI252" s="374"/>
      <c r="WQJ252" s="373"/>
      <c r="WQK252" s="373"/>
      <c r="WQL252" s="373"/>
      <c r="WQM252" s="320"/>
      <c r="WQN252" s="374"/>
      <c r="WQO252" s="374"/>
      <c r="WQP252" s="374"/>
      <c r="WQQ252" s="395"/>
      <c r="WQR252" s="395"/>
      <c r="WQS252" s="395"/>
      <c r="WQT252" s="395"/>
      <c r="WQU252" s="395"/>
      <c r="WQV252" s="395"/>
      <c r="WQW252" s="395"/>
      <c r="WQX252" s="395"/>
      <c r="WQY252" s="374"/>
      <c r="WQZ252" s="373"/>
      <c r="WRA252" s="373"/>
      <c r="WRB252" s="373"/>
      <c r="WRC252" s="320"/>
      <c r="WRD252" s="374"/>
      <c r="WRE252" s="374"/>
      <c r="WRF252" s="374"/>
      <c r="WRG252" s="395"/>
      <c r="WRH252" s="395"/>
      <c r="WRI252" s="395"/>
      <c r="WRJ252" s="395"/>
      <c r="WRK252" s="395"/>
      <c r="WRL252" s="395"/>
      <c r="WRM252" s="395"/>
      <c r="WRN252" s="395"/>
      <c r="WRO252" s="374"/>
      <c r="WRP252" s="373"/>
      <c r="WRQ252" s="373"/>
      <c r="WRR252" s="373"/>
      <c r="WRS252" s="320"/>
      <c r="WRT252" s="374"/>
      <c r="WRU252" s="374"/>
      <c r="WRV252" s="374"/>
      <c r="WRW252" s="395"/>
      <c r="WRX252" s="395"/>
      <c r="WRY252" s="395"/>
      <c r="WRZ252" s="395"/>
      <c r="WSA252" s="395"/>
      <c r="WSB252" s="395"/>
      <c r="WSC252" s="395"/>
      <c r="WSD252" s="395"/>
      <c r="WSE252" s="374"/>
      <c r="WSF252" s="373"/>
      <c r="WSG252" s="373"/>
      <c r="WSH252" s="373"/>
      <c r="WSI252" s="320"/>
      <c r="WSJ252" s="374"/>
      <c r="WSK252" s="374"/>
      <c r="WSL252" s="374"/>
      <c r="WSM252" s="395"/>
      <c r="WSN252" s="395"/>
      <c r="WSO252" s="395"/>
      <c r="WSP252" s="395"/>
      <c r="WSQ252" s="395"/>
      <c r="WSR252" s="395"/>
      <c r="WSS252" s="395"/>
      <c r="WST252" s="395"/>
      <c r="WSU252" s="374"/>
      <c r="WSV252" s="373"/>
      <c r="WSW252" s="373"/>
      <c r="WSX252" s="373"/>
      <c r="WSY252" s="320"/>
      <c r="WSZ252" s="374"/>
      <c r="WTA252" s="374"/>
      <c r="WTB252" s="374"/>
      <c r="WTC252" s="395"/>
      <c r="WTD252" s="395"/>
      <c r="WTE252" s="395"/>
      <c r="WTF252" s="395"/>
      <c r="WTG252" s="395"/>
      <c r="WTH252" s="395"/>
      <c r="WTI252" s="395"/>
      <c r="WTJ252" s="395"/>
      <c r="WTK252" s="374"/>
      <c r="WTL252" s="373"/>
      <c r="WTM252" s="373"/>
      <c r="WTN252" s="373"/>
      <c r="WTO252" s="320"/>
      <c r="WTP252" s="374"/>
      <c r="WTQ252" s="374"/>
      <c r="WTR252" s="374"/>
      <c r="WTS252" s="395"/>
      <c r="WTT252" s="395"/>
      <c r="WTU252" s="395"/>
      <c r="WTV252" s="395"/>
      <c r="WTW252" s="395"/>
      <c r="WTX252" s="395"/>
      <c r="WTY252" s="395"/>
      <c r="WTZ252" s="395"/>
      <c r="WUA252" s="374"/>
      <c r="WUB252" s="373"/>
      <c r="WUC252" s="373"/>
      <c r="WUD252" s="373"/>
      <c r="WUE252" s="320"/>
      <c r="WUF252" s="374"/>
      <c r="WUG252" s="374"/>
      <c r="WUH252" s="374"/>
      <c r="WUI252" s="395"/>
      <c r="WUJ252" s="395"/>
      <c r="WUK252" s="395"/>
      <c r="WUL252" s="395"/>
      <c r="WUM252" s="395"/>
      <c r="WUN252" s="395"/>
      <c r="WUO252" s="395"/>
      <c r="WUP252" s="395"/>
      <c r="WUQ252" s="374"/>
      <c r="WUR252" s="373"/>
      <c r="WUS252" s="373"/>
      <c r="WUT252" s="373"/>
      <c r="WUU252" s="320"/>
      <c r="WUV252" s="374"/>
      <c r="WUW252" s="374"/>
      <c r="WUX252" s="374"/>
      <c r="WUY252" s="395"/>
      <c r="WUZ252" s="395"/>
      <c r="WVA252" s="395"/>
      <c r="WVB252" s="395"/>
      <c r="WVC252" s="395"/>
      <c r="WVD252" s="395"/>
      <c r="WVE252" s="395"/>
      <c r="WVF252" s="395"/>
      <c r="WVG252" s="374"/>
      <c r="WVH252" s="373"/>
      <c r="WVI252" s="373"/>
      <c r="WVJ252" s="373"/>
      <c r="WVK252" s="320"/>
      <c r="WVL252" s="374"/>
      <c r="WVM252" s="374"/>
      <c r="WVN252" s="374"/>
      <c r="WVO252" s="395"/>
      <c r="WVP252" s="395"/>
      <c r="WVQ252" s="395"/>
      <c r="WVR252" s="395"/>
      <c r="WVS252" s="395"/>
      <c r="WVT252" s="395"/>
      <c r="WVU252" s="395"/>
      <c r="WVV252" s="395"/>
      <c r="WVW252" s="374"/>
      <c r="WVX252" s="373"/>
      <c r="WVY252" s="373"/>
      <c r="WVZ252" s="373"/>
      <c r="WWA252" s="320"/>
      <c r="WWB252" s="374"/>
      <c r="WWC252" s="374"/>
      <c r="WWD252" s="374"/>
      <c r="WWE252" s="395"/>
      <c r="WWF252" s="395"/>
      <c r="WWG252" s="395"/>
      <c r="WWH252" s="395"/>
      <c r="WWI252" s="395"/>
      <c r="WWJ252" s="395"/>
      <c r="WWK252" s="395"/>
      <c r="WWL252" s="395"/>
      <c r="WWM252" s="374"/>
      <c r="WWN252" s="373"/>
      <c r="WWO252" s="373"/>
      <c r="WWP252" s="373"/>
      <c r="WWQ252" s="320"/>
      <c r="WWR252" s="374"/>
      <c r="WWS252" s="374"/>
      <c r="WWT252" s="374"/>
      <c r="WWU252" s="395"/>
      <c r="WWV252" s="395"/>
      <c r="WWW252" s="395"/>
      <c r="WWX252" s="395"/>
      <c r="WWY252" s="395"/>
      <c r="WWZ252" s="395"/>
      <c r="WXA252" s="395"/>
      <c r="WXB252" s="395"/>
      <c r="WXC252" s="374"/>
      <c r="WXD252" s="373"/>
      <c r="WXE252" s="373"/>
      <c r="WXF252" s="373"/>
      <c r="WXG252" s="320"/>
      <c r="WXH252" s="374"/>
      <c r="WXI252" s="374"/>
      <c r="WXJ252" s="374"/>
      <c r="WXK252" s="395"/>
      <c r="WXL252" s="395"/>
      <c r="WXM252" s="395"/>
      <c r="WXN252" s="395"/>
      <c r="WXO252" s="395"/>
      <c r="WXP252" s="395"/>
      <c r="WXQ252" s="395"/>
      <c r="WXR252" s="395"/>
      <c r="WXS252" s="374"/>
      <c r="WXT252" s="373"/>
      <c r="WXU252" s="373"/>
      <c r="WXV252" s="373"/>
      <c r="WXW252" s="320"/>
      <c r="WXX252" s="374"/>
      <c r="WXY252" s="374"/>
      <c r="WXZ252" s="374"/>
      <c r="WYA252" s="395"/>
      <c r="WYB252" s="395"/>
      <c r="WYC252" s="395"/>
      <c r="WYD252" s="395"/>
      <c r="WYE252" s="395"/>
      <c r="WYF252" s="395"/>
      <c r="WYG252" s="395"/>
      <c r="WYH252" s="395"/>
      <c r="WYI252" s="374"/>
      <c r="WYJ252" s="373"/>
      <c r="WYK252" s="373"/>
      <c r="WYL252" s="373"/>
      <c r="WYM252" s="320"/>
      <c r="WYN252" s="374"/>
      <c r="WYO252" s="374"/>
      <c r="WYP252" s="374"/>
      <c r="WYQ252" s="395"/>
      <c r="WYR252" s="395"/>
      <c r="WYS252" s="395"/>
      <c r="WYT252" s="395"/>
      <c r="WYU252" s="395"/>
      <c r="WYV252" s="395"/>
      <c r="WYW252" s="395"/>
      <c r="WYX252" s="395"/>
      <c r="WYY252" s="374"/>
      <c r="WYZ252" s="373"/>
      <c r="WZA252" s="373"/>
      <c r="WZB252" s="373"/>
      <c r="WZC252" s="320"/>
      <c r="WZD252" s="374"/>
      <c r="WZE252" s="374"/>
      <c r="WZF252" s="374"/>
      <c r="WZG252" s="395"/>
      <c r="WZH252" s="395"/>
      <c r="WZI252" s="395"/>
      <c r="WZJ252" s="395"/>
      <c r="WZK252" s="395"/>
      <c r="WZL252" s="395"/>
      <c r="WZM252" s="395"/>
      <c r="WZN252" s="395"/>
      <c r="WZO252" s="374"/>
      <c r="WZP252" s="373"/>
      <c r="WZQ252" s="373"/>
      <c r="WZR252" s="373"/>
      <c r="WZS252" s="320"/>
      <c r="WZT252" s="374"/>
      <c r="WZU252" s="374"/>
      <c r="WZV252" s="374"/>
      <c r="WZW252" s="395"/>
      <c r="WZX252" s="395"/>
      <c r="WZY252" s="395"/>
      <c r="WZZ252" s="395"/>
      <c r="XAA252" s="395"/>
      <c r="XAB252" s="395"/>
      <c r="XAC252" s="395"/>
      <c r="XAD252" s="395"/>
      <c r="XAE252" s="374"/>
      <c r="XAF252" s="373"/>
      <c r="XAG252" s="373"/>
      <c r="XAH252" s="373"/>
      <c r="XAI252" s="320"/>
      <c r="XAJ252" s="374"/>
      <c r="XAK252" s="374"/>
      <c r="XAL252" s="374"/>
      <c r="XAM252" s="395"/>
      <c r="XAN252" s="395"/>
      <c r="XAO252" s="395"/>
      <c r="XAP252" s="395"/>
      <c r="XAQ252" s="395"/>
      <c r="XAR252" s="395"/>
      <c r="XAS252" s="395"/>
      <c r="XAT252" s="395"/>
      <c r="XAU252" s="374"/>
      <c r="XAV252" s="373"/>
      <c r="XAW252" s="373"/>
      <c r="XAX252" s="373"/>
      <c r="XAY252" s="320"/>
      <c r="XAZ252" s="374"/>
      <c r="XBA252" s="374"/>
      <c r="XBB252" s="374"/>
      <c r="XBC252" s="395"/>
      <c r="XBD252" s="395"/>
      <c r="XBE252" s="395"/>
      <c r="XBF252" s="395"/>
      <c r="XBG252" s="395"/>
      <c r="XBH252" s="395"/>
      <c r="XBI252" s="395"/>
      <c r="XBJ252" s="395"/>
      <c r="XBK252" s="374"/>
      <c r="XBL252" s="373"/>
      <c r="XBM252" s="373"/>
      <c r="XBN252" s="373"/>
      <c r="XBO252" s="320"/>
      <c r="XBP252" s="374"/>
      <c r="XBQ252" s="374"/>
      <c r="XBR252" s="374"/>
      <c r="XBS252" s="395"/>
      <c r="XBT252" s="395"/>
      <c r="XBU252" s="395"/>
      <c r="XBV252" s="395"/>
      <c r="XBW252" s="395"/>
      <c r="XBX252" s="395"/>
      <c r="XBY252" s="395"/>
      <c r="XBZ252" s="395"/>
      <c r="XCA252" s="374"/>
      <c r="XCB252" s="373"/>
      <c r="XCC252" s="373"/>
      <c r="XCD252" s="373"/>
      <c r="XCE252" s="320"/>
      <c r="XCF252" s="374"/>
      <c r="XCG252" s="374"/>
      <c r="XCH252" s="374"/>
      <c r="XCI252" s="395"/>
      <c r="XCJ252" s="395"/>
      <c r="XCK252" s="395"/>
      <c r="XCL252" s="395"/>
      <c r="XCM252" s="395"/>
      <c r="XCN252" s="395"/>
      <c r="XCO252" s="395"/>
      <c r="XCP252" s="395"/>
      <c r="XCQ252" s="374"/>
      <c r="XCR252" s="373"/>
      <c r="XCS252" s="373"/>
      <c r="XCT252" s="373"/>
      <c r="XCU252" s="320"/>
      <c r="XCV252" s="374"/>
      <c r="XCW252" s="374"/>
      <c r="XCX252" s="374"/>
      <c r="XCY252" s="395"/>
      <c r="XCZ252" s="395"/>
      <c r="XDA252" s="395"/>
      <c r="XDB252" s="395"/>
      <c r="XDC252" s="395"/>
      <c r="XDD252" s="395"/>
      <c r="XDE252" s="395"/>
      <c r="XDF252" s="395"/>
      <c r="XDG252" s="374"/>
      <c r="XDH252" s="373"/>
      <c r="XDI252" s="373"/>
      <c r="XDJ252" s="373"/>
      <c r="XDK252" s="320"/>
      <c r="XDL252" s="374"/>
      <c r="XDM252" s="374"/>
      <c r="XDN252" s="374"/>
      <c r="XDO252" s="395"/>
      <c r="XDP252" s="395"/>
      <c r="XDQ252" s="395"/>
      <c r="XDR252" s="395"/>
      <c r="XDS252" s="395"/>
      <c r="XDT252" s="395"/>
      <c r="XDU252" s="395"/>
      <c r="XDV252" s="395"/>
      <c r="XDW252" s="374"/>
      <c r="XDX252" s="373"/>
      <c r="XDY252" s="373"/>
      <c r="XDZ252" s="373"/>
      <c r="XEA252" s="320"/>
      <c r="XEB252" s="374"/>
      <c r="XEC252" s="374"/>
      <c r="XED252" s="374"/>
      <c r="XEE252" s="395"/>
      <c r="XEF252" s="395"/>
      <c r="XEG252" s="395"/>
      <c r="XEH252" s="395"/>
      <c r="XEI252" s="395"/>
      <c r="XEJ252" s="395"/>
      <c r="XEK252" s="395"/>
      <c r="XEL252" s="395"/>
      <c r="XEM252" s="374"/>
      <c r="XEN252" s="373"/>
      <c r="XEO252" s="373"/>
      <c r="XEP252" s="373"/>
      <c r="XEQ252" s="320"/>
      <c r="XER252" s="374"/>
      <c r="XES252" s="374"/>
      <c r="XET252" s="374"/>
      <c r="XEU252" s="395"/>
      <c r="XEV252" s="395"/>
      <c r="XEW252" s="395"/>
      <c r="XEX252" s="395"/>
      <c r="XEY252" s="395"/>
      <c r="XEZ252" s="395"/>
      <c r="XFA252" s="395"/>
      <c r="XFB252" s="395"/>
      <c r="XFC252" s="374"/>
    </row>
    <row r="253" spans="1:16383" s="258" customFormat="1" ht="30">
      <c r="A253" s="358" t="s">
        <v>798</v>
      </c>
      <c r="B253" s="359" t="s">
        <v>799</v>
      </c>
      <c r="C253" s="358" t="s">
        <v>177</v>
      </c>
      <c r="D253" s="396" t="s">
        <v>800</v>
      </c>
      <c r="E253" s="399">
        <v>159192500</v>
      </c>
      <c r="F253" s="399">
        <f>E253-I253</f>
        <v>159192500</v>
      </c>
      <c r="G253" s="399">
        <v>0</v>
      </c>
      <c r="H253" s="550">
        <v>0</v>
      </c>
      <c r="I253" s="550">
        <v>0</v>
      </c>
      <c r="J253" s="550">
        <v>0</v>
      </c>
      <c r="K253" s="551">
        <v>0</v>
      </c>
      <c r="L253" s="318">
        <f t="shared" si="110"/>
        <v>0</v>
      </c>
      <c r="M253" s="399">
        <v>0</v>
      </c>
      <c r="N253" s="399">
        <v>0</v>
      </c>
      <c r="O253" s="550">
        <v>0</v>
      </c>
      <c r="P253" s="318">
        <f t="shared" si="80"/>
        <v>159192500</v>
      </c>
      <c r="Q253" s="373"/>
      <c r="R253" s="373"/>
      <c r="S253" s="320"/>
      <c r="T253" s="374"/>
      <c r="U253" s="374"/>
      <c r="V253" s="374"/>
      <c r="W253" s="395"/>
      <c r="X253" s="395"/>
      <c r="Y253" s="395"/>
      <c r="Z253" s="395"/>
      <c r="AA253" s="395"/>
      <c r="AB253" s="395"/>
      <c r="AC253" s="395"/>
      <c r="AD253" s="395"/>
      <c r="AE253" s="374"/>
      <c r="AF253" s="373"/>
      <c r="AG253" s="373"/>
      <c r="AH253" s="373"/>
      <c r="AI253" s="320"/>
      <c r="AJ253" s="374"/>
      <c r="AK253" s="374"/>
      <c r="AL253" s="374"/>
      <c r="AM253" s="395"/>
      <c r="AN253" s="395"/>
      <c r="AO253" s="395"/>
      <c r="AP253" s="395"/>
      <c r="AQ253" s="395"/>
      <c r="AR253" s="395"/>
      <c r="AS253" s="395"/>
      <c r="AT253" s="395"/>
      <c r="AU253" s="374"/>
      <c r="AV253" s="373"/>
      <c r="AW253" s="373"/>
      <c r="AX253" s="373"/>
      <c r="AY253" s="320"/>
      <c r="AZ253" s="374"/>
      <c r="BA253" s="374"/>
      <c r="BB253" s="374"/>
      <c r="BC253" s="395"/>
      <c r="BD253" s="395"/>
      <c r="BE253" s="395"/>
      <c r="BF253" s="395"/>
      <c r="BG253" s="395"/>
      <c r="BH253" s="395"/>
      <c r="BI253" s="395"/>
      <c r="BJ253" s="395"/>
      <c r="BK253" s="374"/>
      <c r="BL253" s="373"/>
      <c r="BM253" s="373"/>
      <c r="BN253" s="373"/>
      <c r="BO253" s="320"/>
      <c r="BP253" s="374"/>
      <c r="BQ253" s="374"/>
      <c r="BR253" s="374"/>
      <c r="BS253" s="395"/>
      <c r="BT253" s="395"/>
      <c r="BU253" s="395"/>
      <c r="BV253" s="395"/>
      <c r="BW253" s="395"/>
      <c r="BX253" s="395"/>
      <c r="BY253" s="395"/>
      <c r="BZ253" s="395"/>
      <c r="CA253" s="374"/>
      <c r="CB253" s="373"/>
      <c r="CC253" s="373"/>
      <c r="CD253" s="373"/>
      <c r="CE253" s="320"/>
      <c r="CF253" s="374"/>
      <c r="CG253" s="374"/>
      <c r="CH253" s="374"/>
      <c r="CI253" s="395"/>
      <c r="CJ253" s="395"/>
      <c r="CK253" s="395"/>
      <c r="CL253" s="395"/>
      <c r="CM253" s="395"/>
      <c r="CN253" s="395"/>
      <c r="CO253" s="395"/>
      <c r="CP253" s="395"/>
      <c r="CQ253" s="374"/>
      <c r="CR253" s="373"/>
      <c r="CS253" s="373"/>
      <c r="CT253" s="373"/>
      <c r="CU253" s="320"/>
      <c r="CV253" s="374"/>
      <c r="CW253" s="374"/>
      <c r="CX253" s="374"/>
      <c r="CY253" s="395"/>
      <c r="CZ253" s="395"/>
      <c r="DA253" s="395"/>
      <c r="DB253" s="395"/>
      <c r="DC253" s="395"/>
      <c r="DD253" s="395"/>
      <c r="DE253" s="395"/>
      <c r="DF253" s="395"/>
      <c r="DG253" s="374"/>
      <c r="DH253" s="373"/>
      <c r="DI253" s="373"/>
      <c r="DJ253" s="373"/>
      <c r="DK253" s="320"/>
      <c r="DL253" s="374"/>
      <c r="DM253" s="374"/>
      <c r="DN253" s="374"/>
      <c r="DO253" s="395"/>
      <c r="DP253" s="395"/>
      <c r="DQ253" s="395"/>
      <c r="DR253" s="395"/>
      <c r="DS253" s="395"/>
      <c r="DT253" s="395"/>
      <c r="DU253" s="395"/>
      <c r="DV253" s="395"/>
      <c r="DW253" s="374"/>
      <c r="DX253" s="373"/>
      <c r="DY253" s="373"/>
      <c r="DZ253" s="373"/>
      <c r="EA253" s="320"/>
      <c r="EB253" s="374"/>
      <c r="EC253" s="374"/>
      <c r="ED253" s="374"/>
      <c r="EE253" s="395"/>
      <c r="EF253" s="395"/>
      <c r="EG253" s="395"/>
      <c r="EH253" s="395"/>
      <c r="EI253" s="395"/>
      <c r="EJ253" s="395"/>
      <c r="EK253" s="395"/>
      <c r="EL253" s="395"/>
      <c r="EM253" s="374"/>
      <c r="EN253" s="373"/>
      <c r="EO253" s="373"/>
      <c r="EP253" s="373"/>
      <c r="EQ253" s="320"/>
      <c r="ER253" s="374"/>
      <c r="ES253" s="374"/>
      <c r="ET253" s="374"/>
      <c r="EU253" s="395"/>
      <c r="EV253" s="395"/>
      <c r="EW253" s="395"/>
      <c r="EX253" s="395"/>
      <c r="EY253" s="395"/>
      <c r="EZ253" s="395"/>
      <c r="FA253" s="395"/>
      <c r="FB253" s="395"/>
      <c r="FC253" s="374"/>
      <c r="FD253" s="373"/>
      <c r="FE253" s="373"/>
      <c r="FF253" s="373"/>
      <c r="FG253" s="320"/>
      <c r="FH253" s="374"/>
      <c r="FI253" s="374"/>
      <c r="FJ253" s="374"/>
      <c r="FK253" s="395"/>
      <c r="FL253" s="395"/>
      <c r="FM253" s="395"/>
      <c r="FN253" s="395"/>
      <c r="FO253" s="395"/>
      <c r="FP253" s="395"/>
      <c r="FQ253" s="395"/>
      <c r="FR253" s="395"/>
      <c r="FS253" s="374"/>
      <c r="FT253" s="373"/>
      <c r="FU253" s="373"/>
      <c r="FV253" s="373"/>
      <c r="FW253" s="320"/>
      <c r="FX253" s="374"/>
      <c r="FY253" s="374"/>
      <c r="FZ253" s="374"/>
      <c r="GA253" s="395"/>
      <c r="GB253" s="395"/>
      <c r="GC253" s="395"/>
      <c r="GD253" s="395"/>
      <c r="GE253" s="395"/>
      <c r="GF253" s="395"/>
      <c r="GG253" s="395"/>
      <c r="GH253" s="395"/>
      <c r="GI253" s="374"/>
      <c r="GJ253" s="373"/>
      <c r="GK253" s="373"/>
      <c r="GL253" s="373"/>
      <c r="GM253" s="320"/>
      <c r="GN253" s="374"/>
      <c r="GO253" s="374"/>
      <c r="GP253" s="374"/>
      <c r="GQ253" s="395"/>
      <c r="GR253" s="395"/>
      <c r="GS253" s="395"/>
      <c r="GT253" s="395"/>
      <c r="GU253" s="395"/>
      <c r="GV253" s="395"/>
      <c r="GW253" s="395"/>
      <c r="GX253" s="395"/>
      <c r="GY253" s="374"/>
      <c r="GZ253" s="373"/>
      <c r="HA253" s="373"/>
      <c r="HB253" s="373"/>
      <c r="HC253" s="320"/>
      <c r="HD253" s="374"/>
      <c r="HE253" s="374"/>
      <c r="HF253" s="374"/>
      <c r="HG253" s="395"/>
      <c r="HH253" s="395"/>
      <c r="HI253" s="395"/>
      <c r="HJ253" s="395"/>
      <c r="HK253" s="395"/>
      <c r="HL253" s="395"/>
      <c r="HM253" s="395"/>
      <c r="HN253" s="395"/>
      <c r="HO253" s="374"/>
      <c r="HP253" s="373"/>
      <c r="HQ253" s="373"/>
      <c r="HR253" s="373"/>
      <c r="HS253" s="320"/>
      <c r="HT253" s="374"/>
      <c r="HU253" s="374"/>
      <c r="HV253" s="374"/>
      <c r="HW253" s="395"/>
      <c r="HX253" s="395"/>
      <c r="HY253" s="395"/>
      <c r="HZ253" s="395"/>
      <c r="IA253" s="395"/>
      <c r="IB253" s="395"/>
      <c r="IC253" s="395"/>
      <c r="ID253" s="395"/>
      <c r="IE253" s="374"/>
      <c r="IF253" s="373"/>
      <c r="IG253" s="373"/>
      <c r="IH253" s="373"/>
      <c r="II253" s="320"/>
      <c r="IJ253" s="374"/>
      <c r="IK253" s="374"/>
      <c r="IL253" s="374"/>
      <c r="IM253" s="395"/>
      <c r="IN253" s="395"/>
      <c r="IO253" s="395"/>
      <c r="IP253" s="395"/>
      <c r="IQ253" s="395"/>
      <c r="IR253" s="395"/>
      <c r="IS253" s="395"/>
      <c r="IT253" s="395"/>
      <c r="IU253" s="374"/>
      <c r="IV253" s="373"/>
      <c r="IW253" s="373"/>
      <c r="IX253" s="373"/>
      <c r="IY253" s="320"/>
      <c r="IZ253" s="374"/>
      <c r="JA253" s="374"/>
      <c r="JB253" s="374"/>
      <c r="JC253" s="395"/>
      <c r="JD253" s="395"/>
      <c r="JE253" s="395"/>
      <c r="JF253" s="395"/>
      <c r="JG253" s="395"/>
      <c r="JH253" s="395"/>
      <c r="JI253" s="395"/>
      <c r="JJ253" s="395"/>
      <c r="JK253" s="374"/>
      <c r="JL253" s="373"/>
      <c r="JM253" s="373"/>
      <c r="JN253" s="373"/>
      <c r="JO253" s="320"/>
      <c r="JP253" s="374"/>
      <c r="JQ253" s="374"/>
      <c r="JR253" s="374"/>
      <c r="JS253" s="395"/>
      <c r="JT253" s="395"/>
      <c r="JU253" s="395"/>
      <c r="JV253" s="395"/>
      <c r="JW253" s="395"/>
      <c r="JX253" s="395"/>
      <c r="JY253" s="395"/>
      <c r="JZ253" s="395"/>
      <c r="KA253" s="374"/>
      <c r="KB253" s="373"/>
      <c r="KC253" s="373"/>
      <c r="KD253" s="373"/>
      <c r="KE253" s="320"/>
      <c r="KF253" s="374"/>
      <c r="KG253" s="374"/>
      <c r="KH253" s="374"/>
      <c r="KI253" s="395"/>
      <c r="KJ253" s="395"/>
      <c r="KK253" s="395"/>
      <c r="KL253" s="395"/>
      <c r="KM253" s="395"/>
      <c r="KN253" s="395"/>
      <c r="KO253" s="395"/>
      <c r="KP253" s="395"/>
      <c r="KQ253" s="374"/>
      <c r="KR253" s="373"/>
      <c r="KS253" s="373"/>
      <c r="KT253" s="373"/>
      <c r="KU253" s="320"/>
      <c r="KV253" s="374"/>
      <c r="KW253" s="374"/>
      <c r="KX253" s="374"/>
      <c r="KY253" s="395"/>
      <c r="KZ253" s="395"/>
      <c r="LA253" s="395"/>
      <c r="LB253" s="395"/>
      <c r="LC253" s="395"/>
      <c r="LD253" s="395"/>
      <c r="LE253" s="395"/>
      <c r="LF253" s="395"/>
      <c r="LG253" s="374"/>
      <c r="LH253" s="373"/>
      <c r="LI253" s="373"/>
      <c r="LJ253" s="373"/>
      <c r="LK253" s="320"/>
      <c r="LL253" s="374"/>
      <c r="LM253" s="374"/>
      <c r="LN253" s="374"/>
      <c r="LO253" s="395"/>
      <c r="LP253" s="395"/>
      <c r="LQ253" s="395"/>
      <c r="LR253" s="395"/>
      <c r="LS253" s="395"/>
      <c r="LT253" s="395"/>
      <c r="LU253" s="395"/>
      <c r="LV253" s="395"/>
      <c r="LW253" s="374"/>
      <c r="LX253" s="373"/>
      <c r="LY253" s="373"/>
      <c r="LZ253" s="373"/>
      <c r="MA253" s="320"/>
      <c r="MB253" s="374"/>
      <c r="MC253" s="374"/>
      <c r="MD253" s="374"/>
      <c r="ME253" s="395"/>
      <c r="MF253" s="395"/>
      <c r="MG253" s="395"/>
      <c r="MH253" s="395"/>
      <c r="MI253" s="395"/>
      <c r="MJ253" s="395"/>
      <c r="MK253" s="395"/>
      <c r="ML253" s="395"/>
      <c r="MM253" s="374"/>
      <c r="MN253" s="373"/>
      <c r="MO253" s="373"/>
      <c r="MP253" s="373"/>
      <c r="MQ253" s="320"/>
      <c r="MR253" s="374"/>
      <c r="MS253" s="374"/>
      <c r="MT253" s="374"/>
      <c r="MU253" s="395"/>
      <c r="MV253" s="395"/>
      <c r="MW253" s="395"/>
      <c r="MX253" s="395"/>
      <c r="MY253" s="395"/>
      <c r="MZ253" s="395"/>
      <c r="NA253" s="395"/>
      <c r="NB253" s="395"/>
      <c r="NC253" s="374"/>
      <c r="ND253" s="373"/>
      <c r="NE253" s="373"/>
      <c r="NF253" s="373"/>
      <c r="NG253" s="320"/>
      <c r="NH253" s="374"/>
      <c r="NI253" s="374"/>
      <c r="NJ253" s="374"/>
      <c r="NK253" s="395"/>
      <c r="NL253" s="395"/>
      <c r="NM253" s="395"/>
      <c r="NN253" s="395"/>
      <c r="NO253" s="395"/>
      <c r="NP253" s="395"/>
      <c r="NQ253" s="395"/>
      <c r="NR253" s="395"/>
      <c r="NS253" s="374"/>
      <c r="NT253" s="373"/>
      <c r="NU253" s="373"/>
      <c r="NV253" s="373"/>
      <c r="NW253" s="320"/>
      <c r="NX253" s="374"/>
      <c r="NY253" s="374"/>
      <c r="NZ253" s="374"/>
      <c r="OA253" s="395"/>
      <c r="OB253" s="395"/>
      <c r="OC253" s="395"/>
      <c r="OD253" s="395"/>
      <c r="OE253" s="395"/>
      <c r="OF253" s="395"/>
      <c r="OG253" s="395"/>
      <c r="OH253" s="395"/>
      <c r="OI253" s="374"/>
      <c r="OJ253" s="373"/>
      <c r="OK253" s="373"/>
      <c r="OL253" s="373"/>
      <c r="OM253" s="320"/>
      <c r="ON253" s="374"/>
      <c r="OO253" s="374"/>
      <c r="OP253" s="374"/>
      <c r="OQ253" s="395"/>
      <c r="OR253" s="395"/>
      <c r="OS253" s="395"/>
      <c r="OT253" s="395"/>
      <c r="OU253" s="395"/>
      <c r="OV253" s="395"/>
      <c r="OW253" s="395"/>
      <c r="OX253" s="395"/>
      <c r="OY253" s="374"/>
      <c r="OZ253" s="373"/>
      <c r="PA253" s="373"/>
      <c r="PB253" s="373"/>
      <c r="PC253" s="320"/>
      <c r="PD253" s="374"/>
      <c r="PE253" s="374"/>
      <c r="PF253" s="374"/>
      <c r="PG253" s="395"/>
      <c r="PH253" s="395"/>
      <c r="PI253" s="395"/>
      <c r="PJ253" s="395"/>
      <c r="PK253" s="395"/>
      <c r="PL253" s="395"/>
      <c r="PM253" s="395"/>
      <c r="PN253" s="395"/>
      <c r="PO253" s="374"/>
      <c r="PP253" s="373"/>
      <c r="PQ253" s="373"/>
      <c r="PR253" s="373"/>
      <c r="PS253" s="320"/>
      <c r="PT253" s="374"/>
      <c r="PU253" s="374"/>
      <c r="PV253" s="374"/>
      <c r="PW253" s="395"/>
      <c r="PX253" s="395"/>
      <c r="PY253" s="395"/>
      <c r="PZ253" s="395"/>
      <c r="QA253" s="395"/>
      <c r="QB253" s="395"/>
      <c r="QC253" s="395"/>
      <c r="QD253" s="395"/>
      <c r="QE253" s="374"/>
      <c r="QF253" s="373"/>
      <c r="QG253" s="373"/>
      <c r="QH253" s="373"/>
      <c r="QI253" s="320"/>
      <c r="QJ253" s="374"/>
      <c r="QK253" s="374"/>
      <c r="QL253" s="374"/>
      <c r="QM253" s="395"/>
      <c r="QN253" s="395"/>
      <c r="QO253" s="395"/>
      <c r="QP253" s="395"/>
      <c r="QQ253" s="395"/>
      <c r="QR253" s="395"/>
      <c r="QS253" s="395"/>
      <c r="QT253" s="395"/>
      <c r="QU253" s="374"/>
      <c r="QV253" s="373"/>
      <c r="QW253" s="373"/>
      <c r="QX253" s="373"/>
      <c r="QY253" s="320"/>
      <c r="QZ253" s="374"/>
      <c r="RA253" s="374"/>
      <c r="RB253" s="374"/>
      <c r="RC253" s="395"/>
      <c r="RD253" s="395"/>
      <c r="RE253" s="395"/>
      <c r="RF253" s="395"/>
      <c r="RG253" s="395"/>
      <c r="RH253" s="395"/>
      <c r="RI253" s="395"/>
      <c r="RJ253" s="395"/>
      <c r="RK253" s="374"/>
      <c r="RL253" s="373"/>
      <c r="RM253" s="373"/>
      <c r="RN253" s="373"/>
      <c r="RO253" s="320"/>
      <c r="RP253" s="374"/>
      <c r="RQ253" s="374"/>
      <c r="RR253" s="374"/>
      <c r="RS253" s="395"/>
      <c r="RT253" s="395"/>
      <c r="RU253" s="395"/>
      <c r="RV253" s="395"/>
      <c r="RW253" s="395"/>
      <c r="RX253" s="395"/>
      <c r="RY253" s="395"/>
      <c r="RZ253" s="395"/>
      <c r="SA253" s="374"/>
      <c r="SB253" s="373"/>
      <c r="SC253" s="373"/>
      <c r="SD253" s="373"/>
      <c r="SE253" s="320"/>
      <c r="SF253" s="374"/>
      <c r="SG253" s="374"/>
      <c r="SH253" s="374"/>
      <c r="SI253" s="395"/>
      <c r="SJ253" s="395"/>
      <c r="SK253" s="395"/>
      <c r="SL253" s="395"/>
      <c r="SM253" s="395"/>
      <c r="SN253" s="395"/>
      <c r="SO253" s="395"/>
      <c r="SP253" s="395"/>
      <c r="SQ253" s="374"/>
      <c r="SR253" s="373"/>
      <c r="SS253" s="373"/>
      <c r="ST253" s="373"/>
      <c r="SU253" s="320"/>
      <c r="SV253" s="374"/>
      <c r="SW253" s="374"/>
      <c r="SX253" s="374"/>
      <c r="SY253" s="395"/>
      <c r="SZ253" s="395"/>
      <c r="TA253" s="395"/>
      <c r="TB253" s="395"/>
      <c r="TC253" s="395"/>
      <c r="TD253" s="395"/>
      <c r="TE253" s="395"/>
      <c r="TF253" s="395"/>
      <c r="TG253" s="374"/>
      <c r="TH253" s="373"/>
      <c r="TI253" s="373"/>
      <c r="TJ253" s="373"/>
      <c r="TK253" s="320"/>
      <c r="TL253" s="374"/>
      <c r="TM253" s="374"/>
      <c r="TN253" s="374"/>
      <c r="TO253" s="395"/>
      <c r="TP253" s="395"/>
      <c r="TQ253" s="395"/>
      <c r="TR253" s="395"/>
      <c r="TS253" s="395"/>
      <c r="TT253" s="395"/>
      <c r="TU253" s="395"/>
      <c r="TV253" s="395"/>
      <c r="TW253" s="374"/>
      <c r="TX253" s="373"/>
      <c r="TY253" s="373"/>
      <c r="TZ253" s="373"/>
      <c r="UA253" s="320"/>
      <c r="UB253" s="374"/>
      <c r="UC253" s="374"/>
      <c r="UD253" s="374"/>
      <c r="UE253" s="395"/>
      <c r="UF253" s="395"/>
      <c r="UG253" s="395"/>
      <c r="UH253" s="395"/>
      <c r="UI253" s="395"/>
      <c r="UJ253" s="395"/>
      <c r="UK253" s="395"/>
      <c r="UL253" s="395"/>
      <c r="UM253" s="374"/>
      <c r="UN253" s="373"/>
      <c r="UO253" s="373"/>
      <c r="UP253" s="373"/>
      <c r="UQ253" s="320"/>
      <c r="UR253" s="374"/>
      <c r="US253" s="374"/>
      <c r="UT253" s="374"/>
      <c r="UU253" s="395"/>
      <c r="UV253" s="395"/>
      <c r="UW253" s="395"/>
      <c r="UX253" s="395"/>
      <c r="UY253" s="395"/>
      <c r="UZ253" s="395"/>
      <c r="VA253" s="395"/>
      <c r="VB253" s="395"/>
      <c r="VC253" s="374"/>
      <c r="VD253" s="373"/>
      <c r="VE253" s="373"/>
      <c r="VF253" s="373"/>
      <c r="VG253" s="320"/>
      <c r="VH253" s="374"/>
      <c r="VI253" s="374"/>
      <c r="VJ253" s="374"/>
      <c r="VK253" s="395"/>
      <c r="VL253" s="395"/>
      <c r="VM253" s="395"/>
      <c r="VN253" s="395"/>
      <c r="VO253" s="395"/>
      <c r="VP253" s="395"/>
      <c r="VQ253" s="395"/>
      <c r="VR253" s="395"/>
      <c r="VS253" s="374"/>
      <c r="VT253" s="373"/>
      <c r="VU253" s="373"/>
      <c r="VV253" s="373"/>
      <c r="VW253" s="320"/>
      <c r="VX253" s="374"/>
      <c r="VY253" s="374"/>
      <c r="VZ253" s="374"/>
      <c r="WA253" s="395"/>
      <c r="WB253" s="395"/>
      <c r="WC253" s="395"/>
      <c r="WD253" s="395"/>
      <c r="WE253" s="395"/>
      <c r="WF253" s="395"/>
      <c r="WG253" s="395"/>
      <c r="WH253" s="395"/>
      <c r="WI253" s="374"/>
      <c r="WJ253" s="373"/>
      <c r="WK253" s="373"/>
      <c r="WL253" s="373"/>
      <c r="WM253" s="320"/>
      <c r="WN253" s="374"/>
      <c r="WO253" s="374"/>
      <c r="WP253" s="374"/>
      <c r="WQ253" s="395"/>
      <c r="WR253" s="395"/>
      <c r="WS253" s="395"/>
      <c r="WT253" s="395"/>
      <c r="WU253" s="395"/>
      <c r="WV253" s="395"/>
      <c r="WW253" s="395"/>
      <c r="WX253" s="395"/>
      <c r="WY253" s="374"/>
      <c r="WZ253" s="373"/>
      <c r="XA253" s="373"/>
      <c r="XB253" s="373"/>
      <c r="XC253" s="320"/>
      <c r="XD253" s="374"/>
      <c r="XE253" s="374"/>
      <c r="XF253" s="374"/>
      <c r="XG253" s="395"/>
      <c r="XH253" s="395"/>
      <c r="XI253" s="395"/>
      <c r="XJ253" s="395"/>
      <c r="XK253" s="395"/>
      <c r="XL253" s="395"/>
      <c r="XM253" s="395"/>
      <c r="XN253" s="395"/>
      <c r="XO253" s="374"/>
      <c r="XP253" s="373"/>
      <c r="XQ253" s="373"/>
      <c r="XR253" s="373"/>
      <c r="XS253" s="320"/>
      <c r="XT253" s="374"/>
      <c r="XU253" s="374"/>
      <c r="XV253" s="374"/>
      <c r="XW253" s="395"/>
      <c r="XX253" s="395"/>
      <c r="XY253" s="395"/>
      <c r="XZ253" s="395"/>
      <c r="YA253" s="395"/>
      <c r="YB253" s="395"/>
      <c r="YC253" s="395"/>
      <c r="YD253" s="395"/>
      <c r="YE253" s="374"/>
      <c r="YF253" s="373"/>
      <c r="YG253" s="373"/>
      <c r="YH253" s="373"/>
      <c r="YI253" s="320"/>
      <c r="YJ253" s="374"/>
      <c r="YK253" s="374"/>
      <c r="YL253" s="374"/>
      <c r="YM253" s="395"/>
      <c r="YN253" s="395"/>
      <c r="YO253" s="395"/>
      <c r="YP253" s="395"/>
      <c r="YQ253" s="395"/>
      <c r="YR253" s="395"/>
      <c r="YS253" s="395"/>
      <c r="YT253" s="395"/>
      <c r="YU253" s="374"/>
      <c r="YV253" s="373"/>
      <c r="YW253" s="373"/>
      <c r="YX253" s="373"/>
      <c r="YY253" s="320"/>
      <c r="YZ253" s="374"/>
      <c r="ZA253" s="374"/>
      <c r="ZB253" s="374"/>
      <c r="ZC253" s="395"/>
      <c r="ZD253" s="395"/>
      <c r="ZE253" s="395"/>
      <c r="ZF253" s="395"/>
      <c r="ZG253" s="395"/>
      <c r="ZH253" s="395"/>
      <c r="ZI253" s="395"/>
      <c r="ZJ253" s="395"/>
      <c r="ZK253" s="374"/>
      <c r="ZL253" s="373"/>
      <c r="ZM253" s="373"/>
      <c r="ZN253" s="373"/>
      <c r="ZO253" s="320"/>
      <c r="ZP253" s="374"/>
      <c r="ZQ253" s="374"/>
      <c r="ZR253" s="374"/>
      <c r="ZS253" s="395"/>
      <c r="ZT253" s="395"/>
      <c r="ZU253" s="395"/>
      <c r="ZV253" s="395"/>
      <c r="ZW253" s="395"/>
      <c r="ZX253" s="395"/>
      <c r="ZY253" s="395"/>
      <c r="ZZ253" s="395"/>
      <c r="AAA253" s="374"/>
      <c r="AAB253" s="373"/>
      <c r="AAC253" s="373"/>
      <c r="AAD253" s="373"/>
      <c r="AAE253" s="320"/>
      <c r="AAF253" s="374"/>
      <c r="AAG253" s="374"/>
      <c r="AAH253" s="374"/>
      <c r="AAI253" s="395"/>
      <c r="AAJ253" s="395"/>
      <c r="AAK253" s="395"/>
      <c r="AAL253" s="395"/>
      <c r="AAM253" s="395"/>
      <c r="AAN253" s="395"/>
      <c r="AAO253" s="395"/>
      <c r="AAP253" s="395"/>
      <c r="AAQ253" s="374"/>
      <c r="AAR253" s="373"/>
      <c r="AAS253" s="373"/>
      <c r="AAT253" s="373"/>
      <c r="AAU253" s="320"/>
      <c r="AAV253" s="374"/>
      <c r="AAW253" s="374"/>
      <c r="AAX253" s="374"/>
      <c r="AAY253" s="395"/>
      <c r="AAZ253" s="395"/>
      <c r="ABA253" s="395"/>
      <c r="ABB253" s="395"/>
      <c r="ABC253" s="395"/>
      <c r="ABD253" s="395"/>
      <c r="ABE253" s="395"/>
      <c r="ABF253" s="395"/>
      <c r="ABG253" s="374"/>
      <c r="ABH253" s="373"/>
      <c r="ABI253" s="373"/>
      <c r="ABJ253" s="373"/>
      <c r="ABK253" s="320"/>
      <c r="ABL253" s="374"/>
      <c r="ABM253" s="374"/>
      <c r="ABN253" s="374"/>
      <c r="ABO253" s="395"/>
      <c r="ABP253" s="395"/>
      <c r="ABQ253" s="395"/>
      <c r="ABR253" s="395"/>
      <c r="ABS253" s="395"/>
      <c r="ABT253" s="395"/>
      <c r="ABU253" s="395"/>
      <c r="ABV253" s="395"/>
      <c r="ABW253" s="374"/>
      <c r="ABX253" s="373"/>
      <c r="ABY253" s="373"/>
      <c r="ABZ253" s="373"/>
      <c r="ACA253" s="320"/>
      <c r="ACB253" s="374"/>
      <c r="ACC253" s="374"/>
      <c r="ACD253" s="374"/>
      <c r="ACE253" s="395"/>
      <c r="ACF253" s="395"/>
      <c r="ACG253" s="395"/>
      <c r="ACH253" s="395"/>
      <c r="ACI253" s="395"/>
      <c r="ACJ253" s="395"/>
      <c r="ACK253" s="395"/>
      <c r="ACL253" s="395"/>
      <c r="ACM253" s="374"/>
      <c r="ACN253" s="373"/>
      <c r="ACO253" s="373"/>
      <c r="ACP253" s="373"/>
      <c r="ACQ253" s="320"/>
      <c r="ACR253" s="374"/>
      <c r="ACS253" s="374"/>
      <c r="ACT253" s="374"/>
      <c r="ACU253" s="395"/>
      <c r="ACV253" s="395"/>
      <c r="ACW253" s="395"/>
      <c r="ACX253" s="395"/>
      <c r="ACY253" s="395"/>
      <c r="ACZ253" s="395"/>
      <c r="ADA253" s="395"/>
      <c r="ADB253" s="395"/>
      <c r="ADC253" s="374"/>
      <c r="ADD253" s="373"/>
      <c r="ADE253" s="373"/>
      <c r="ADF253" s="373"/>
      <c r="ADG253" s="320"/>
      <c r="ADH253" s="374"/>
      <c r="ADI253" s="374"/>
      <c r="ADJ253" s="374"/>
      <c r="ADK253" s="395"/>
      <c r="ADL253" s="395"/>
      <c r="ADM253" s="395"/>
      <c r="ADN253" s="395"/>
      <c r="ADO253" s="395"/>
      <c r="ADP253" s="395"/>
      <c r="ADQ253" s="395"/>
      <c r="ADR253" s="395"/>
      <c r="ADS253" s="374"/>
      <c r="ADT253" s="373"/>
      <c r="ADU253" s="373"/>
      <c r="ADV253" s="373"/>
      <c r="ADW253" s="320"/>
      <c r="ADX253" s="374"/>
      <c r="ADY253" s="374"/>
      <c r="ADZ253" s="374"/>
      <c r="AEA253" s="395"/>
      <c r="AEB253" s="395"/>
      <c r="AEC253" s="395"/>
      <c r="AED253" s="395"/>
      <c r="AEE253" s="395"/>
      <c r="AEF253" s="395"/>
      <c r="AEG253" s="395"/>
      <c r="AEH253" s="395"/>
      <c r="AEI253" s="374"/>
      <c r="AEJ253" s="373"/>
      <c r="AEK253" s="373"/>
      <c r="AEL253" s="373"/>
      <c r="AEM253" s="320"/>
      <c r="AEN253" s="374"/>
      <c r="AEO253" s="374"/>
      <c r="AEP253" s="374"/>
      <c r="AEQ253" s="395"/>
      <c r="AER253" s="395"/>
      <c r="AES253" s="395"/>
      <c r="AET253" s="395"/>
      <c r="AEU253" s="395"/>
      <c r="AEV253" s="395"/>
      <c r="AEW253" s="395"/>
      <c r="AEX253" s="395"/>
      <c r="AEY253" s="374"/>
      <c r="AEZ253" s="373"/>
      <c r="AFA253" s="373"/>
      <c r="AFB253" s="373"/>
      <c r="AFC253" s="320"/>
      <c r="AFD253" s="374"/>
      <c r="AFE253" s="374"/>
      <c r="AFF253" s="374"/>
      <c r="AFG253" s="395"/>
      <c r="AFH253" s="395"/>
      <c r="AFI253" s="395"/>
      <c r="AFJ253" s="395"/>
      <c r="AFK253" s="395"/>
      <c r="AFL253" s="395"/>
      <c r="AFM253" s="395"/>
      <c r="AFN253" s="395"/>
      <c r="AFO253" s="374"/>
      <c r="AFP253" s="373"/>
      <c r="AFQ253" s="373"/>
      <c r="AFR253" s="373"/>
      <c r="AFS253" s="320"/>
      <c r="AFT253" s="374"/>
      <c r="AFU253" s="374"/>
      <c r="AFV253" s="374"/>
      <c r="AFW253" s="395"/>
      <c r="AFX253" s="395"/>
      <c r="AFY253" s="395"/>
      <c r="AFZ253" s="395"/>
      <c r="AGA253" s="395"/>
      <c r="AGB253" s="395"/>
      <c r="AGC253" s="395"/>
      <c r="AGD253" s="395"/>
      <c r="AGE253" s="374"/>
      <c r="AGF253" s="373"/>
      <c r="AGG253" s="373"/>
      <c r="AGH253" s="373"/>
      <c r="AGI253" s="320"/>
      <c r="AGJ253" s="374"/>
      <c r="AGK253" s="374"/>
      <c r="AGL253" s="374"/>
      <c r="AGM253" s="395"/>
      <c r="AGN253" s="395"/>
      <c r="AGO253" s="395"/>
      <c r="AGP253" s="395"/>
      <c r="AGQ253" s="395"/>
      <c r="AGR253" s="395"/>
      <c r="AGS253" s="395"/>
      <c r="AGT253" s="395"/>
      <c r="AGU253" s="374"/>
      <c r="AGV253" s="373"/>
      <c r="AGW253" s="373"/>
      <c r="AGX253" s="373"/>
      <c r="AGY253" s="320"/>
      <c r="AGZ253" s="374"/>
      <c r="AHA253" s="374"/>
      <c r="AHB253" s="374"/>
      <c r="AHC253" s="395"/>
      <c r="AHD253" s="395"/>
      <c r="AHE253" s="395"/>
      <c r="AHF253" s="395"/>
      <c r="AHG253" s="395"/>
      <c r="AHH253" s="395"/>
      <c r="AHI253" s="395"/>
      <c r="AHJ253" s="395"/>
      <c r="AHK253" s="374"/>
      <c r="AHL253" s="373"/>
      <c r="AHM253" s="373"/>
      <c r="AHN253" s="373"/>
      <c r="AHO253" s="320"/>
      <c r="AHP253" s="374"/>
      <c r="AHQ253" s="374"/>
      <c r="AHR253" s="374"/>
      <c r="AHS253" s="395"/>
      <c r="AHT253" s="395"/>
      <c r="AHU253" s="395"/>
      <c r="AHV253" s="395"/>
      <c r="AHW253" s="395"/>
      <c r="AHX253" s="395"/>
      <c r="AHY253" s="395"/>
      <c r="AHZ253" s="395"/>
      <c r="AIA253" s="374"/>
      <c r="AIB253" s="373"/>
      <c r="AIC253" s="373"/>
      <c r="AID253" s="373"/>
      <c r="AIE253" s="320"/>
      <c r="AIF253" s="374"/>
      <c r="AIG253" s="374"/>
      <c r="AIH253" s="374"/>
      <c r="AII253" s="395"/>
      <c r="AIJ253" s="395"/>
      <c r="AIK253" s="395"/>
      <c r="AIL253" s="395"/>
      <c r="AIM253" s="395"/>
      <c r="AIN253" s="395"/>
      <c r="AIO253" s="395"/>
      <c r="AIP253" s="395"/>
      <c r="AIQ253" s="374"/>
      <c r="AIR253" s="373"/>
      <c r="AIS253" s="373"/>
      <c r="AIT253" s="373"/>
      <c r="AIU253" s="320"/>
      <c r="AIV253" s="374"/>
      <c r="AIW253" s="374"/>
      <c r="AIX253" s="374"/>
      <c r="AIY253" s="395"/>
      <c r="AIZ253" s="395"/>
      <c r="AJA253" s="395"/>
      <c r="AJB253" s="395"/>
      <c r="AJC253" s="395"/>
      <c r="AJD253" s="395"/>
      <c r="AJE253" s="395"/>
      <c r="AJF253" s="395"/>
      <c r="AJG253" s="374"/>
      <c r="AJH253" s="373"/>
      <c r="AJI253" s="373"/>
      <c r="AJJ253" s="373"/>
      <c r="AJK253" s="320"/>
      <c r="AJL253" s="374"/>
      <c r="AJM253" s="374"/>
      <c r="AJN253" s="374"/>
      <c r="AJO253" s="395"/>
      <c r="AJP253" s="395"/>
      <c r="AJQ253" s="395"/>
      <c r="AJR253" s="395"/>
      <c r="AJS253" s="395"/>
      <c r="AJT253" s="395"/>
      <c r="AJU253" s="395"/>
      <c r="AJV253" s="395"/>
      <c r="AJW253" s="374"/>
      <c r="AJX253" s="373"/>
      <c r="AJY253" s="373"/>
      <c r="AJZ253" s="373"/>
      <c r="AKA253" s="320"/>
      <c r="AKB253" s="374"/>
      <c r="AKC253" s="374"/>
      <c r="AKD253" s="374"/>
      <c r="AKE253" s="395"/>
      <c r="AKF253" s="395"/>
      <c r="AKG253" s="395"/>
      <c r="AKH253" s="395"/>
      <c r="AKI253" s="395"/>
      <c r="AKJ253" s="395"/>
      <c r="AKK253" s="395"/>
      <c r="AKL253" s="395"/>
      <c r="AKM253" s="374"/>
      <c r="AKN253" s="373"/>
      <c r="AKO253" s="373"/>
      <c r="AKP253" s="373"/>
      <c r="AKQ253" s="320"/>
      <c r="AKR253" s="374"/>
      <c r="AKS253" s="374"/>
      <c r="AKT253" s="374"/>
      <c r="AKU253" s="395"/>
      <c r="AKV253" s="395"/>
      <c r="AKW253" s="395"/>
      <c r="AKX253" s="395"/>
      <c r="AKY253" s="395"/>
      <c r="AKZ253" s="395"/>
      <c r="ALA253" s="395"/>
      <c r="ALB253" s="395"/>
      <c r="ALC253" s="374"/>
      <c r="ALD253" s="373"/>
      <c r="ALE253" s="373"/>
      <c r="ALF253" s="373"/>
      <c r="ALG253" s="320"/>
      <c r="ALH253" s="374"/>
      <c r="ALI253" s="374"/>
      <c r="ALJ253" s="374"/>
      <c r="ALK253" s="395"/>
      <c r="ALL253" s="395"/>
      <c r="ALM253" s="395"/>
      <c r="ALN253" s="395"/>
      <c r="ALO253" s="395"/>
      <c r="ALP253" s="395"/>
      <c r="ALQ253" s="395"/>
      <c r="ALR253" s="395"/>
      <c r="ALS253" s="374"/>
      <c r="ALT253" s="373"/>
      <c r="ALU253" s="373"/>
      <c r="ALV253" s="373"/>
      <c r="ALW253" s="320"/>
      <c r="ALX253" s="374"/>
      <c r="ALY253" s="374"/>
      <c r="ALZ253" s="374"/>
      <c r="AMA253" s="395"/>
      <c r="AMB253" s="395"/>
      <c r="AMC253" s="395"/>
      <c r="AMD253" s="395"/>
      <c r="AME253" s="395"/>
      <c r="AMF253" s="395"/>
      <c r="AMG253" s="395"/>
      <c r="AMH253" s="395"/>
      <c r="AMI253" s="374"/>
      <c r="AMJ253" s="373"/>
      <c r="AMK253" s="373"/>
      <c r="AML253" s="373"/>
      <c r="AMM253" s="320"/>
      <c r="AMN253" s="374"/>
      <c r="AMO253" s="374"/>
      <c r="AMP253" s="374"/>
      <c r="AMQ253" s="395"/>
      <c r="AMR253" s="395"/>
      <c r="AMS253" s="395"/>
      <c r="AMT253" s="395"/>
      <c r="AMU253" s="395"/>
      <c r="AMV253" s="395"/>
      <c r="AMW253" s="395"/>
      <c r="AMX253" s="395"/>
      <c r="AMY253" s="374"/>
      <c r="AMZ253" s="373"/>
      <c r="ANA253" s="373"/>
      <c r="ANB253" s="373"/>
      <c r="ANC253" s="320"/>
      <c r="AND253" s="374"/>
      <c r="ANE253" s="374"/>
      <c r="ANF253" s="374"/>
      <c r="ANG253" s="395"/>
      <c r="ANH253" s="395"/>
      <c r="ANI253" s="395"/>
      <c r="ANJ253" s="395"/>
      <c r="ANK253" s="395"/>
      <c r="ANL253" s="395"/>
      <c r="ANM253" s="395"/>
      <c r="ANN253" s="395"/>
      <c r="ANO253" s="374"/>
      <c r="ANP253" s="373"/>
      <c r="ANQ253" s="373"/>
      <c r="ANR253" s="373"/>
      <c r="ANS253" s="320"/>
      <c r="ANT253" s="374"/>
      <c r="ANU253" s="374"/>
      <c r="ANV253" s="374"/>
      <c r="ANW253" s="395"/>
      <c r="ANX253" s="395"/>
      <c r="ANY253" s="395"/>
      <c r="ANZ253" s="395"/>
      <c r="AOA253" s="395"/>
      <c r="AOB253" s="395"/>
      <c r="AOC253" s="395"/>
      <c r="AOD253" s="395"/>
      <c r="AOE253" s="374"/>
      <c r="AOF253" s="373"/>
      <c r="AOG253" s="373"/>
      <c r="AOH253" s="373"/>
      <c r="AOI253" s="320"/>
      <c r="AOJ253" s="374"/>
      <c r="AOK253" s="374"/>
      <c r="AOL253" s="374"/>
      <c r="AOM253" s="395"/>
      <c r="AON253" s="395"/>
      <c r="AOO253" s="395"/>
      <c r="AOP253" s="395"/>
      <c r="AOQ253" s="395"/>
      <c r="AOR253" s="395"/>
      <c r="AOS253" s="395"/>
      <c r="AOT253" s="395"/>
      <c r="AOU253" s="374"/>
      <c r="AOV253" s="373"/>
      <c r="AOW253" s="373"/>
      <c r="AOX253" s="373"/>
      <c r="AOY253" s="320"/>
      <c r="AOZ253" s="374"/>
      <c r="APA253" s="374"/>
      <c r="APB253" s="374"/>
      <c r="APC253" s="395"/>
      <c r="APD253" s="395"/>
      <c r="APE253" s="395"/>
      <c r="APF253" s="395"/>
      <c r="APG253" s="395"/>
      <c r="APH253" s="395"/>
      <c r="API253" s="395"/>
      <c r="APJ253" s="395"/>
      <c r="APK253" s="374"/>
      <c r="APL253" s="373"/>
      <c r="APM253" s="373"/>
      <c r="APN253" s="373"/>
      <c r="APO253" s="320"/>
      <c r="APP253" s="374"/>
      <c r="APQ253" s="374"/>
      <c r="APR253" s="374"/>
      <c r="APS253" s="395"/>
      <c r="APT253" s="395"/>
      <c r="APU253" s="395"/>
      <c r="APV253" s="395"/>
      <c r="APW253" s="395"/>
      <c r="APX253" s="395"/>
      <c r="APY253" s="395"/>
      <c r="APZ253" s="395"/>
      <c r="AQA253" s="374"/>
      <c r="AQB253" s="373"/>
      <c r="AQC253" s="373"/>
      <c r="AQD253" s="373"/>
      <c r="AQE253" s="320"/>
      <c r="AQF253" s="374"/>
      <c r="AQG253" s="374"/>
      <c r="AQH253" s="374"/>
      <c r="AQI253" s="395"/>
      <c r="AQJ253" s="395"/>
      <c r="AQK253" s="395"/>
      <c r="AQL253" s="395"/>
      <c r="AQM253" s="395"/>
      <c r="AQN253" s="395"/>
      <c r="AQO253" s="395"/>
      <c r="AQP253" s="395"/>
      <c r="AQQ253" s="374"/>
      <c r="AQR253" s="373"/>
      <c r="AQS253" s="373"/>
      <c r="AQT253" s="373"/>
      <c r="AQU253" s="320"/>
      <c r="AQV253" s="374"/>
      <c r="AQW253" s="374"/>
      <c r="AQX253" s="374"/>
      <c r="AQY253" s="395"/>
      <c r="AQZ253" s="395"/>
      <c r="ARA253" s="395"/>
      <c r="ARB253" s="395"/>
      <c r="ARC253" s="395"/>
      <c r="ARD253" s="395"/>
      <c r="ARE253" s="395"/>
      <c r="ARF253" s="395"/>
      <c r="ARG253" s="374"/>
      <c r="ARH253" s="373"/>
      <c r="ARI253" s="373"/>
      <c r="ARJ253" s="373"/>
      <c r="ARK253" s="320"/>
      <c r="ARL253" s="374"/>
      <c r="ARM253" s="374"/>
      <c r="ARN253" s="374"/>
      <c r="ARO253" s="395"/>
      <c r="ARP253" s="395"/>
      <c r="ARQ253" s="395"/>
      <c r="ARR253" s="395"/>
      <c r="ARS253" s="395"/>
      <c r="ART253" s="395"/>
      <c r="ARU253" s="395"/>
      <c r="ARV253" s="395"/>
      <c r="ARW253" s="374"/>
      <c r="ARX253" s="373"/>
      <c r="ARY253" s="373"/>
      <c r="ARZ253" s="373"/>
      <c r="ASA253" s="320"/>
      <c r="ASB253" s="374"/>
      <c r="ASC253" s="374"/>
      <c r="ASD253" s="374"/>
      <c r="ASE253" s="395"/>
      <c r="ASF253" s="395"/>
      <c r="ASG253" s="395"/>
      <c r="ASH253" s="395"/>
      <c r="ASI253" s="395"/>
      <c r="ASJ253" s="395"/>
      <c r="ASK253" s="395"/>
      <c r="ASL253" s="395"/>
      <c r="ASM253" s="374"/>
      <c r="ASN253" s="373"/>
      <c r="ASO253" s="373"/>
      <c r="ASP253" s="373"/>
      <c r="ASQ253" s="320"/>
      <c r="ASR253" s="374"/>
      <c r="ASS253" s="374"/>
      <c r="AST253" s="374"/>
      <c r="ASU253" s="395"/>
      <c r="ASV253" s="395"/>
      <c r="ASW253" s="395"/>
      <c r="ASX253" s="395"/>
      <c r="ASY253" s="395"/>
      <c r="ASZ253" s="395"/>
      <c r="ATA253" s="395"/>
      <c r="ATB253" s="395"/>
      <c r="ATC253" s="374"/>
      <c r="ATD253" s="373"/>
      <c r="ATE253" s="373"/>
      <c r="ATF253" s="373"/>
      <c r="ATG253" s="320"/>
      <c r="ATH253" s="374"/>
      <c r="ATI253" s="374"/>
      <c r="ATJ253" s="374"/>
      <c r="ATK253" s="395"/>
      <c r="ATL253" s="395"/>
      <c r="ATM253" s="395"/>
      <c r="ATN253" s="395"/>
      <c r="ATO253" s="395"/>
      <c r="ATP253" s="395"/>
      <c r="ATQ253" s="395"/>
      <c r="ATR253" s="395"/>
      <c r="ATS253" s="374"/>
      <c r="ATT253" s="373"/>
      <c r="ATU253" s="373"/>
      <c r="ATV253" s="373"/>
      <c r="ATW253" s="320"/>
      <c r="ATX253" s="374"/>
      <c r="ATY253" s="374"/>
      <c r="ATZ253" s="374"/>
      <c r="AUA253" s="395"/>
      <c r="AUB253" s="395"/>
      <c r="AUC253" s="395"/>
      <c r="AUD253" s="395"/>
      <c r="AUE253" s="395"/>
      <c r="AUF253" s="395"/>
      <c r="AUG253" s="395"/>
      <c r="AUH253" s="395"/>
      <c r="AUI253" s="374"/>
      <c r="AUJ253" s="373"/>
      <c r="AUK253" s="373"/>
      <c r="AUL253" s="373"/>
      <c r="AUM253" s="320"/>
      <c r="AUN253" s="374"/>
      <c r="AUO253" s="374"/>
      <c r="AUP253" s="374"/>
      <c r="AUQ253" s="395"/>
      <c r="AUR253" s="395"/>
      <c r="AUS253" s="395"/>
      <c r="AUT253" s="395"/>
      <c r="AUU253" s="395"/>
      <c r="AUV253" s="395"/>
      <c r="AUW253" s="395"/>
      <c r="AUX253" s="395"/>
      <c r="AUY253" s="374"/>
      <c r="AUZ253" s="373"/>
      <c r="AVA253" s="373"/>
      <c r="AVB253" s="373"/>
      <c r="AVC253" s="320"/>
      <c r="AVD253" s="374"/>
      <c r="AVE253" s="374"/>
      <c r="AVF253" s="374"/>
      <c r="AVG253" s="395"/>
      <c r="AVH253" s="395"/>
      <c r="AVI253" s="395"/>
      <c r="AVJ253" s="395"/>
      <c r="AVK253" s="395"/>
      <c r="AVL253" s="395"/>
      <c r="AVM253" s="395"/>
      <c r="AVN253" s="395"/>
      <c r="AVO253" s="374"/>
      <c r="AVP253" s="373"/>
      <c r="AVQ253" s="373"/>
      <c r="AVR253" s="373"/>
      <c r="AVS253" s="320"/>
      <c r="AVT253" s="374"/>
      <c r="AVU253" s="374"/>
      <c r="AVV253" s="374"/>
      <c r="AVW253" s="395"/>
      <c r="AVX253" s="395"/>
      <c r="AVY253" s="395"/>
      <c r="AVZ253" s="395"/>
      <c r="AWA253" s="395"/>
      <c r="AWB253" s="395"/>
      <c r="AWC253" s="395"/>
      <c r="AWD253" s="395"/>
      <c r="AWE253" s="374"/>
      <c r="AWF253" s="373"/>
      <c r="AWG253" s="373"/>
      <c r="AWH253" s="373"/>
      <c r="AWI253" s="320"/>
      <c r="AWJ253" s="374"/>
      <c r="AWK253" s="374"/>
      <c r="AWL253" s="374"/>
      <c r="AWM253" s="395"/>
      <c r="AWN253" s="395"/>
      <c r="AWO253" s="395"/>
      <c r="AWP253" s="395"/>
      <c r="AWQ253" s="395"/>
      <c r="AWR253" s="395"/>
      <c r="AWS253" s="395"/>
      <c r="AWT253" s="395"/>
      <c r="AWU253" s="374"/>
      <c r="AWV253" s="373"/>
      <c r="AWW253" s="373"/>
      <c r="AWX253" s="373"/>
      <c r="AWY253" s="320"/>
      <c r="AWZ253" s="374"/>
      <c r="AXA253" s="374"/>
      <c r="AXB253" s="374"/>
      <c r="AXC253" s="395"/>
      <c r="AXD253" s="395"/>
      <c r="AXE253" s="395"/>
      <c r="AXF253" s="395"/>
      <c r="AXG253" s="395"/>
      <c r="AXH253" s="395"/>
      <c r="AXI253" s="395"/>
      <c r="AXJ253" s="395"/>
      <c r="AXK253" s="374"/>
      <c r="AXL253" s="373"/>
      <c r="AXM253" s="373"/>
      <c r="AXN253" s="373"/>
      <c r="AXO253" s="320"/>
      <c r="AXP253" s="374"/>
      <c r="AXQ253" s="374"/>
      <c r="AXR253" s="374"/>
      <c r="AXS253" s="395"/>
      <c r="AXT253" s="395"/>
      <c r="AXU253" s="395"/>
      <c r="AXV253" s="395"/>
      <c r="AXW253" s="395"/>
      <c r="AXX253" s="395"/>
      <c r="AXY253" s="395"/>
      <c r="AXZ253" s="395"/>
      <c r="AYA253" s="374"/>
      <c r="AYB253" s="373"/>
      <c r="AYC253" s="373"/>
      <c r="AYD253" s="373"/>
      <c r="AYE253" s="320"/>
      <c r="AYF253" s="374"/>
      <c r="AYG253" s="374"/>
      <c r="AYH253" s="374"/>
      <c r="AYI253" s="395"/>
      <c r="AYJ253" s="395"/>
      <c r="AYK253" s="395"/>
      <c r="AYL253" s="395"/>
      <c r="AYM253" s="395"/>
      <c r="AYN253" s="395"/>
      <c r="AYO253" s="395"/>
      <c r="AYP253" s="395"/>
      <c r="AYQ253" s="374"/>
      <c r="AYR253" s="373"/>
      <c r="AYS253" s="373"/>
      <c r="AYT253" s="373"/>
      <c r="AYU253" s="320"/>
      <c r="AYV253" s="374"/>
      <c r="AYW253" s="374"/>
      <c r="AYX253" s="374"/>
      <c r="AYY253" s="395"/>
      <c r="AYZ253" s="395"/>
      <c r="AZA253" s="395"/>
      <c r="AZB253" s="395"/>
      <c r="AZC253" s="395"/>
      <c r="AZD253" s="395"/>
      <c r="AZE253" s="395"/>
      <c r="AZF253" s="395"/>
      <c r="AZG253" s="374"/>
      <c r="AZH253" s="373"/>
      <c r="AZI253" s="373"/>
      <c r="AZJ253" s="373"/>
      <c r="AZK253" s="320"/>
      <c r="AZL253" s="374"/>
      <c r="AZM253" s="374"/>
      <c r="AZN253" s="374"/>
      <c r="AZO253" s="395"/>
      <c r="AZP253" s="395"/>
      <c r="AZQ253" s="395"/>
      <c r="AZR253" s="395"/>
      <c r="AZS253" s="395"/>
      <c r="AZT253" s="395"/>
      <c r="AZU253" s="395"/>
      <c r="AZV253" s="395"/>
      <c r="AZW253" s="374"/>
      <c r="AZX253" s="373"/>
      <c r="AZY253" s="373"/>
      <c r="AZZ253" s="373"/>
      <c r="BAA253" s="320"/>
      <c r="BAB253" s="374"/>
      <c r="BAC253" s="374"/>
      <c r="BAD253" s="374"/>
      <c r="BAE253" s="395"/>
      <c r="BAF253" s="395"/>
      <c r="BAG253" s="395"/>
      <c r="BAH253" s="395"/>
      <c r="BAI253" s="395"/>
      <c r="BAJ253" s="395"/>
      <c r="BAK253" s="395"/>
      <c r="BAL253" s="395"/>
      <c r="BAM253" s="374"/>
      <c r="BAN253" s="373"/>
      <c r="BAO253" s="373"/>
      <c r="BAP253" s="373"/>
      <c r="BAQ253" s="320"/>
      <c r="BAR253" s="374"/>
      <c r="BAS253" s="374"/>
      <c r="BAT253" s="374"/>
      <c r="BAU253" s="395"/>
      <c r="BAV253" s="395"/>
      <c r="BAW253" s="395"/>
      <c r="BAX253" s="395"/>
      <c r="BAY253" s="395"/>
      <c r="BAZ253" s="395"/>
      <c r="BBA253" s="395"/>
      <c r="BBB253" s="395"/>
      <c r="BBC253" s="374"/>
      <c r="BBD253" s="373"/>
      <c r="BBE253" s="373"/>
      <c r="BBF253" s="373"/>
      <c r="BBG253" s="320"/>
      <c r="BBH253" s="374"/>
      <c r="BBI253" s="374"/>
      <c r="BBJ253" s="374"/>
      <c r="BBK253" s="395"/>
      <c r="BBL253" s="395"/>
      <c r="BBM253" s="395"/>
      <c r="BBN253" s="395"/>
      <c r="BBO253" s="395"/>
      <c r="BBP253" s="395"/>
      <c r="BBQ253" s="395"/>
      <c r="BBR253" s="395"/>
      <c r="BBS253" s="374"/>
      <c r="BBT253" s="373"/>
      <c r="BBU253" s="373"/>
      <c r="BBV253" s="373"/>
      <c r="BBW253" s="320"/>
      <c r="BBX253" s="374"/>
      <c r="BBY253" s="374"/>
      <c r="BBZ253" s="374"/>
      <c r="BCA253" s="395"/>
      <c r="BCB253" s="395"/>
      <c r="BCC253" s="395"/>
      <c r="BCD253" s="395"/>
      <c r="BCE253" s="395"/>
      <c r="BCF253" s="395"/>
      <c r="BCG253" s="395"/>
      <c r="BCH253" s="395"/>
      <c r="BCI253" s="374"/>
      <c r="BCJ253" s="373"/>
      <c r="BCK253" s="373"/>
      <c r="BCL253" s="373"/>
      <c r="BCM253" s="320"/>
      <c r="BCN253" s="374"/>
      <c r="BCO253" s="374"/>
      <c r="BCP253" s="374"/>
      <c r="BCQ253" s="395"/>
      <c r="BCR253" s="395"/>
      <c r="BCS253" s="395"/>
      <c r="BCT253" s="395"/>
      <c r="BCU253" s="395"/>
      <c r="BCV253" s="395"/>
      <c r="BCW253" s="395"/>
      <c r="BCX253" s="395"/>
      <c r="BCY253" s="374"/>
      <c r="BCZ253" s="373"/>
      <c r="BDA253" s="373"/>
      <c r="BDB253" s="373"/>
      <c r="BDC253" s="320"/>
      <c r="BDD253" s="374"/>
      <c r="BDE253" s="374"/>
      <c r="BDF253" s="374"/>
      <c r="BDG253" s="395"/>
      <c r="BDH253" s="395"/>
      <c r="BDI253" s="395"/>
      <c r="BDJ253" s="395"/>
      <c r="BDK253" s="395"/>
      <c r="BDL253" s="395"/>
      <c r="BDM253" s="395"/>
      <c r="BDN253" s="395"/>
      <c r="BDO253" s="374"/>
      <c r="BDP253" s="373"/>
      <c r="BDQ253" s="373"/>
      <c r="BDR253" s="373"/>
      <c r="BDS253" s="320"/>
      <c r="BDT253" s="374"/>
      <c r="BDU253" s="374"/>
      <c r="BDV253" s="374"/>
      <c r="BDW253" s="395"/>
      <c r="BDX253" s="395"/>
      <c r="BDY253" s="395"/>
      <c r="BDZ253" s="395"/>
      <c r="BEA253" s="395"/>
      <c r="BEB253" s="395"/>
      <c r="BEC253" s="395"/>
      <c r="BED253" s="395"/>
      <c r="BEE253" s="374"/>
      <c r="BEF253" s="373"/>
      <c r="BEG253" s="373"/>
      <c r="BEH253" s="373"/>
      <c r="BEI253" s="320"/>
      <c r="BEJ253" s="374"/>
      <c r="BEK253" s="374"/>
      <c r="BEL253" s="374"/>
      <c r="BEM253" s="395"/>
      <c r="BEN253" s="395"/>
      <c r="BEO253" s="395"/>
      <c r="BEP253" s="395"/>
      <c r="BEQ253" s="395"/>
      <c r="BER253" s="395"/>
      <c r="BES253" s="395"/>
      <c r="BET253" s="395"/>
      <c r="BEU253" s="374"/>
      <c r="BEV253" s="373"/>
      <c r="BEW253" s="373"/>
      <c r="BEX253" s="373"/>
      <c r="BEY253" s="320"/>
      <c r="BEZ253" s="374"/>
      <c r="BFA253" s="374"/>
      <c r="BFB253" s="374"/>
      <c r="BFC253" s="395"/>
      <c r="BFD253" s="395"/>
      <c r="BFE253" s="395"/>
      <c r="BFF253" s="395"/>
      <c r="BFG253" s="395"/>
      <c r="BFH253" s="395"/>
      <c r="BFI253" s="395"/>
      <c r="BFJ253" s="395"/>
      <c r="BFK253" s="374"/>
      <c r="BFL253" s="373"/>
      <c r="BFM253" s="373"/>
      <c r="BFN253" s="373"/>
      <c r="BFO253" s="320"/>
      <c r="BFP253" s="374"/>
      <c r="BFQ253" s="374"/>
      <c r="BFR253" s="374"/>
      <c r="BFS253" s="395"/>
      <c r="BFT253" s="395"/>
      <c r="BFU253" s="395"/>
      <c r="BFV253" s="395"/>
      <c r="BFW253" s="395"/>
      <c r="BFX253" s="395"/>
      <c r="BFY253" s="395"/>
      <c r="BFZ253" s="395"/>
      <c r="BGA253" s="374"/>
      <c r="BGB253" s="373"/>
      <c r="BGC253" s="373"/>
      <c r="BGD253" s="373"/>
      <c r="BGE253" s="320"/>
      <c r="BGF253" s="374"/>
      <c r="BGG253" s="374"/>
      <c r="BGH253" s="374"/>
      <c r="BGI253" s="395"/>
      <c r="BGJ253" s="395"/>
      <c r="BGK253" s="395"/>
      <c r="BGL253" s="395"/>
      <c r="BGM253" s="395"/>
      <c r="BGN253" s="395"/>
      <c r="BGO253" s="395"/>
      <c r="BGP253" s="395"/>
      <c r="BGQ253" s="374"/>
      <c r="BGR253" s="373"/>
      <c r="BGS253" s="373"/>
      <c r="BGT253" s="373"/>
      <c r="BGU253" s="320"/>
      <c r="BGV253" s="374"/>
      <c r="BGW253" s="374"/>
      <c r="BGX253" s="374"/>
      <c r="BGY253" s="395"/>
      <c r="BGZ253" s="395"/>
      <c r="BHA253" s="395"/>
      <c r="BHB253" s="395"/>
      <c r="BHC253" s="395"/>
      <c r="BHD253" s="395"/>
      <c r="BHE253" s="395"/>
      <c r="BHF253" s="395"/>
      <c r="BHG253" s="374"/>
      <c r="BHH253" s="373"/>
      <c r="BHI253" s="373"/>
      <c r="BHJ253" s="373"/>
      <c r="BHK253" s="320"/>
      <c r="BHL253" s="374"/>
      <c r="BHM253" s="374"/>
      <c r="BHN253" s="374"/>
      <c r="BHO253" s="395"/>
      <c r="BHP253" s="395"/>
      <c r="BHQ253" s="395"/>
      <c r="BHR253" s="395"/>
      <c r="BHS253" s="395"/>
      <c r="BHT253" s="395"/>
      <c r="BHU253" s="395"/>
      <c r="BHV253" s="395"/>
      <c r="BHW253" s="374"/>
      <c r="BHX253" s="373"/>
      <c r="BHY253" s="373"/>
      <c r="BHZ253" s="373"/>
      <c r="BIA253" s="320"/>
      <c r="BIB253" s="374"/>
      <c r="BIC253" s="374"/>
      <c r="BID253" s="374"/>
      <c r="BIE253" s="395"/>
      <c r="BIF253" s="395"/>
      <c r="BIG253" s="395"/>
      <c r="BIH253" s="395"/>
      <c r="BII253" s="395"/>
      <c r="BIJ253" s="395"/>
      <c r="BIK253" s="395"/>
      <c r="BIL253" s="395"/>
      <c r="BIM253" s="374"/>
      <c r="BIN253" s="373"/>
      <c r="BIO253" s="373"/>
      <c r="BIP253" s="373"/>
      <c r="BIQ253" s="320"/>
      <c r="BIR253" s="374"/>
      <c r="BIS253" s="374"/>
      <c r="BIT253" s="374"/>
      <c r="BIU253" s="395"/>
      <c r="BIV253" s="395"/>
      <c r="BIW253" s="395"/>
      <c r="BIX253" s="395"/>
      <c r="BIY253" s="395"/>
      <c r="BIZ253" s="395"/>
      <c r="BJA253" s="395"/>
      <c r="BJB253" s="395"/>
      <c r="BJC253" s="374"/>
      <c r="BJD253" s="373"/>
      <c r="BJE253" s="373"/>
      <c r="BJF253" s="373"/>
      <c r="BJG253" s="320"/>
      <c r="BJH253" s="374"/>
      <c r="BJI253" s="374"/>
      <c r="BJJ253" s="374"/>
      <c r="BJK253" s="395"/>
      <c r="BJL253" s="395"/>
      <c r="BJM253" s="395"/>
      <c r="BJN253" s="395"/>
      <c r="BJO253" s="395"/>
      <c r="BJP253" s="395"/>
      <c r="BJQ253" s="395"/>
      <c r="BJR253" s="395"/>
      <c r="BJS253" s="374"/>
      <c r="BJT253" s="373"/>
      <c r="BJU253" s="373"/>
      <c r="BJV253" s="373"/>
      <c r="BJW253" s="320"/>
      <c r="BJX253" s="374"/>
      <c r="BJY253" s="374"/>
      <c r="BJZ253" s="374"/>
      <c r="BKA253" s="395"/>
      <c r="BKB253" s="395"/>
      <c r="BKC253" s="395"/>
      <c r="BKD253" s="395"/>
      <c r="BKE253" s="395"/>
      <c r="BKF253" s="395"/>
      <c r="BKG253" s="395"/>
      <c r="BKH253" s="395"/>
      <c r="BKI253" s="374"/>
      <c r="BKJ253" s="373"/>
      <c r="BKK253" s="373"/>
      <c r="BKL253" s="373"/>
      <c r="BKM253" s="320"/>
      <c r="BKN253" s="374"/>
      <c r="BKO253" s="374"/>
      <c r="BKP253" s="374"/>
      <c r="BKQ253" s="395"/>
      <c r="BKR253" s="395"/>
      <c r="BKS253" s="395"/>
      <c r="BKT253" s="395"/>
      <c r="BKU253" s="395"/>
      <c r="BKV253" s="395"/>
      <c r="BKW253" s="395"/>
      <c r="BKX253" s="395"/>
      <c r="BKY253" s="374"/>
      <c r="BKZ253" s="373"/>
      <c r="BLA253" s="373"/>
      <c r="BLB253" s="373"/>
      <c r="BLC253" s="320"/>
      <c r="BLD253" s="374"/>
      <c r="BLE253" s="374"/>
      <c r="BLF253" s="374"/>
      <c r="BLG253" s="395"/>
      <c r="BLH253" s="395"/>
      <c r="BLI253" s="395"/>
      <c r="BLJ253" s="395"/>
      <c r="BLK253" s="395"/>
      <c r="BLL253" s="395"/>
      <c r="BLM253" s="395"/>
      <c r="BLN253" s="395"/>
      <c r="BLO253" s="374"/>
      <c r="BLP253" s="373"/>
      <c r="BLQ253" s="373"/>
      <c r="BLR253" s="373"/>
      <c r="BLS253" s="320"/>
      <c r="BLT253" s="374"/>
      <c r="BLU253" s="374"/>
      <c r="BLV253" s="374"/>
      <c r="BLW253" s="395"/>
      <c r="BLX253" s="395"/>
      <c r="BLY253" s="395"/>
      <c r="BLZ253" s="395"/>
      <c r="BMA253" s="395"/>
      <c r="BMB253" s="395"/>
      <c r="BMC253" s="395"/>
      <c r="BMD253" s="395"/>
      <c r="BME253" s="374"/>
      <c r="BMF253" s="373"/>
      <c r="BMG253" s="373"/>
      <c r="BMH253" s="373"/>
      <c r="BMI253" s="320"/>
      <c r="BMJ253" s="374"/>
      <c r="BMK253" s="374"/>
      <c r="BML253" s="374"/>
      <c r="BMM253" s="395"/>
      <c r="BMN253" s="395"/>
      <c r="BMO253" s="395"/>
      <c r="BMP253" s="395"/>
      <c r="BMQ253" s="395"/>
      <c r="BMR253" s="395"/>
      <c r="BMS253" s="395"/>
      <c r="BMT253" s="395"/>
      <c r="BMU253" s="374"/>
      <c r="BMV253" s="373"/>
      <c r="BMW253" s="373"/>
      <c r="BMX253" s="373"/>
      <c r="BMY253" s="320"/>
      <c r="BMZ253" s="374"/>
      <c r="BNA253" s="374"/>
      <c r="BNB253" s="374"/>
      <c r="BNC253" s="395"/>
      <c r="BND253" s="395"/>
      <c r="BNE253" s="395"/>
      <c r="BNF253" s="395"/>
      <c r="BNG253" s="395"/>
      <c r="BNH253" s="395"/>
      <c r="BNI253" s="395"/>
      <c r="BNJ253" s="395"/>
      <c r="BNK253" s="374"/>
      <c r="BNL253" s="373"/>
      <c r="BNM253" s="373"/>
      <c r="BNN253" s="373"/>
      <c r="BNO253" s="320"/>
      <c r="BNP253" s="374"/>
      <c r="BNQ253" s="374"/>
      <c r="BNR253" s="374"/>
      <c r="BNS253" s="395"/>
      <c r="BNT253" s="395"/>
      <c r="BNU253" s="395"/>
      <c r="BNV253" s="395"/>
      <c r="BNW253" s="395"/>
      <c r="BNX253" s="395"/>
      <c r="BNY253" s="395"/>
      <c r="BNZ253" s="395"/>
      <c r="BOA253" s="374"/>
      <c r="BOB253" s="373"/>
      <c r="BOC253" s="373"/>
      <c r="BOD253" s="373"/>
      <c r="BOE253" s="320"/>
      <c r="BOF253" s="374"/>
      <c r="BOG253" s="374"/>
      <c r="BOH253" s="374"/>
      <c r="BOI253" s="395"/>
      <c r="BOJ253" s="395"/>
      <c r="BOK253" s="395"/>
      <c r="BOL253" s="395"/>
      <c r="BOM253" s="395"/>
      <c r="BON253" s="395"/>
      <c r="BOO253" s="395"/>
      <c r="BOP253" s="395"/>
      <c r="BOQ253" s="374"/>
      <c r="BOR253" s="373"/>
      <c r="BOS253" s="373"/>
      <c r="BOT253" s="373"/>
      <c r="BOU253" s="320"/>
      <c r="BOV253" s="374"/>
      <c r="BOW253" s="374"/>
      <c r="BOX253" s="374"/>
      <c r="BOY253" s="395"/>
      <c r="BOZ253" s="395"/>
      <c r="BPA253" s="395"/>
      <c r="BPB253" s="395"/>
      <c r="BPC253" s="395"/>
      <c r="BPD253" s="395"/>
      <c r="BPE253" s="395"/>
      <c r="BPF253" s="395"/>
      <c r="BPG253" s="374"/>
      <c r="BPH253" s="373"/>
      <c r="BPI253" s="373"/>
      <c r="BPJ253" s="373"/>
      <c r="BPK253" s="320"/>
      <c r="BPL253" s="374"/>
      <c r="BPM253" s="374"/>
      <c r="BPN253" s="374"/>
      <c r="BPO253" s="395"/>
      <c r="BPP253" s="395"/>
      <c r="BPQ253" s="395"/>
      <c r="BPR253" s="395"/>
      <c r="BPS253" s="395"/>
      <c r="BPT253" s="395"/>
      <c r="BPU253" s="395"/>
      <c r="BPV253" s="395"/>
      <c r="BPW253" s="374"/>
      <c r="BPX253" s="373"/>
      <c r="BPY253" s="373"/>
      <c r="BPZ253" s="373"/>
      <c r="BQA253" s="320"/>
      <c r="BQB253" s="374"/>
      <c r="BQC253" s="374"/>
      <c r="BQD253" s="374"/>
      <c r="BQE253" s="395"/>
      <c r="BQF253" s="395"/>
      <c r="BQG253" s="395"/>
      <c r="BQH253" s="395"/>
      <c r="BQI253" s="395"/>
      <c r="BQJ253" s="395"/>
      <c r="BQK253" s="395"/>
      <c r="BQL253" s="395"/>
      <c r="BQM253" s="374"/>
      <c r="BQN253" s="373"/>
      <c r="BQO253" s="373"/>
      <c r="BQP253" s="373"/>
      <c r="BQQ253" s="320"/>
      <c r="BQR253" s="374"/>
      <c r="BQS253" s="374"/>
      <c r="BQT253" s="374"/>
      <c r="BQU253" s="395"/>
      <c r="BQV253" s="395"/>
      <c r="BQW253" s="395"/>
      <c r="BQX253" s="395"/>
      <c r="BQY253" s="395"/>
      <c r="BQZ253" s="395"/>
      <c r="BRA253" s="395"/>
      <c r="BRB253" s="395"/>
      <c r="BRC253" s="374"/>
      <c r="BRD253" s="373"/>
      <c r="BRE253" s="373"/>
      <c r="BRF253" s="373"/>
      <c r="BRG253" s="320"/>
      <c r="BRH253" s="374"/>
      <c r="BRI253" s="374"/>
      <c r="BRJ253" s="374"/>
      <c r="BRK253" s="395"/>
      <c r="BRL253" s="395"/>
      <c r="BRM253" s="395"/>
      <c r="BRN253" s="395"/>
      <c r="BRO253" s="395"/>
      <c r="BRP253" s="395"/>
      <c r="BRQ253" s="395"/>
      <c r="BRR253" s="395"/>
      <c r="BRS253" s="374"/>
      <c r="BRT253" s="373"/>
      <c r="BRU253" s="373"/>
      <c r="BRV253" s="373"/>
      <c r="BRW253" s="320"/>
      <c r="BRX253" s="374"/>
      <c r="BRY253" s="374"/>
      <c r="BRZ253" s="374"/>
      <c r="BSA253" s="395"/>
      <c r="BSB253" s="395"/>
      <c r="BSC253" s="395"/>
      <c r="BSD253" s="395"/>
      <c r="BSE253" s="395"/>
      <c r="BSF253" s="395"/>
      <c r="BSG253" s="395"/>
      <c r="BSH253" s="395"/>
      <c r="BSI253" s="374"/>
      <c r="BSJ253" s="373"/>
      <c r="BSK253" s="373"/>
      <c r="BSL253" s="373"/>
      <c r="BSM253" s="320"/>
      <c r="BSN253" s="374"/>
      <c r="BSO253" s="374"/>
      <c r="BSP253" s="374"/>
      <c r="BSQ253" s="395"/>
      <c r="BSR253" s="395"/>
      <c r="BSS253" s="395"/>
      <c r="BST253" s="395"/>
      <c r="BSU253" s="395"/>
      <c r="BSV253" s="395"/>
      <c r="BSW253" s="395"/>
      <c r="BSX253" s="395"/>
      <c r="BSY253" s="374"/>
      <c r="BSZ253" s="373"/>
      <c r="BTA253" s="373"/>
      <c r="BTB253" s="373"/>
      <c r="BTC253" s="320"/>
      <c r="BTD253" s="374"/>
      <c r="BTE253" s="374"/>
      <c r="BTF253" s="374"/>
      <c r="BTG253" s="395"/>
      <c r="BTH253" s="395"/>
      <c r="BTI253" s="395"/>
      <c r="BTJ253" s="395"/>
      <c r="BTK253" s="395"/>
      <c r="BTL253" s="395"/>
      <c r="BTM253" s="395"/>
      <c r="BTN253" s="395"/>
      <c r="BTO253" s="374"/>
      <c r="BTP253" s="373"/>
      <c r="BTQ253" s="373"/>
      <c r="BTR253" s="373"/>
      <c r="BTS253" s="320"/>
      <c r="BTT253" s="374"/>
      <c r="BTU253" s="374"/>
      <c r="BTV253" s="374"/>
      <c r="BTW253" s="395"/>
      <c r="BTX253" s="395"/>
      <c r="BTY253" s="395"/>
      <c r="BTZ253" s="395"/>
      <c r="BUA253" s="395"/>
      <c r="BUB253" s="395"/>
      <c r="BUC253" s="395"/>
      <c r="BUD253" s="395"/>
      <c r="BUE253" s="374"/>
      <c r="BUF253" s="373"/>
      <c r="BUG253" s="373"/>
      <c r="BUH253" s="373"/>
      <c r="BUI253" s="320"/>
      <c r="BUJ253" s="374"/>
      <c r="BUK253" s="374"/>
      <c r="BUL253" s="374"/>
      <c r="BUM253" s="395"/>
      <c r="BUN253" s="395"/>
      <c r="BUO253" s="395"/>
      <c r="BUP253" s="395"/>
      <c r="BUQ253" s="395"/>
      <c r="BUR253" s="395"/>
      <c r="BUS253" s="395"/>
      <c r="BUT253" s="395"/>
      <c r="BUU253" s="374"/>
      <c r="BUV253" s="373"/>
      <c r="BUW253" s="373"/>
      <c r="BUX253" s="373"/>
      <c r="BUY253" s="320"/>
      <c r="BUZ253" s="374"/>
      <c r="BVA253" s="374"/>
      <c r="BVB253" s="374"/>
      <c r="BVC253" s="395"/>
      <c r="BVD253" s="395"/>
      <c r="BVE253" s="395"/>
      <c r="BVF253" s="395"/>
      <c r="BVG253" s="395"/>
      <c r="BVH253" s="395"/>
      <c r="BVI253" s="395"/>
      <c r="BVJ253" s="395"/>
      <c r="BVK253" s="374"/>
      <c r="BVL253" s="373"/>
      <c r="BVM253" s="373"/>
      <c r="BVN253" s="373"/>
      <c r="BVO253" s="320"/>
      <c r="BVP253" s="374"/>
      <c r="BVQ253" s="374"/>
      <c r="BVR253" s="374"/>
      <c r="BVS253" s="395"/>
      <c r="BVT253" s="395"/>
      <c r="BVU253" s="395"/>
      <c r="BVV253" s="395"/>
      <c r="BVW253" s="395"/>
      <c r="BVX253" s="395"/>
      <c r="BVY253" s="395"/>
      <c r="BVZ253" s="395"/>
      <c r="BWA253" s="374"/>
      <c r="BWB253" s="373"/>
      <c r="BWC253" s="373"/>
      <c r="BWD253" s="373"/>
      <c r="BWE253" s="320"/>
      <c r="BWF253" s="374"/>
      <c r="BWG253" s="374"/>
      <c r="BWH253" s="374"/>
      <c r="BWI253" s="395"/>
      <c r="BWJ253" s="395"/>
      <c r="BWK253" s="395"/>
      <c r="BWL253" s="395"/>
      <c r="BWM253" s="395"/>
      <c r="BWN253" s="395"/>
      <c r="BWO253" s="395"/>
      <c r="BWP253" s="395"/>
      <c r="BWQ253" s="374"/>
      <c r="BWR253" s="373"/>
      <c r="BWS253" s="373"/>
      <c r="BWT253" s="373"/>
      <c r="BWU253" s="320"/>
      <c r="BWV253" s="374"/>
      <c r="BWW253" s="374"/>
      <c r="BWX253" s="374"/>
      <c r="BWY253" s="395"/>
      <c r="BWZ253" s="395"/>
      <c r="BXA253" s="395"/>
      <c r="BXB253" s="395"/>
      <c r="BXC253" s="395"/>
      <c r="BXD253" s="395"/>
      <c r="BXE253" s="395"/>
      <c r="BXF253" s="395"/>
      <c r="BXG253" s="374"/>
      <c r="BXH253" s="373"/>
      <c r="BXI253" s="373"/>
      <c r="BXJ253" s="373"/>
      <c r="BXK253" s="320"/>
      <c r="BXL253" s="374"/>
      <c r="BXM253" s="374"/>
      <c r="BXN253" s="374"/>
      <c r="BXO253" s="395"/>
      <c r="BXP253" s="395"/>
      <c r="BXQ253" s="395"/>
      <c r="BXR253" s="395"/>
      <c r="BXS253" s="395"/>
      <c r="BXT253" s="395"/>
      <c r="BXU253" s="395"/>
      <c r="BXV253" s="395"/>
      <c r="BXW253" s="374"/>
      <c r="BXX253" s="373"/>
      <c r="BXY253" s="373"/>
      <c r="BXZ253" s="373"/>
      <c r="BYA253" s="320"/>
      <c r="BYB253" s="374"/>
      <c r="BYC253" s="374"/>
      <c r="BYD253" s="374"/>
      <c r="BYE253" s="395"/>
      <c r="BYF253" s="395"/>
      <c r="BYG253" s="395"/>
      <c r="BYH253" s="395"/>
      <c r="BYI253" s="395"/>
      <c r="BYJ253" s="395"/>
      <c r="BYK253" s="395"/>
      <c r="BYL253" s="395"/>
      <c r="BYM253" s="374"/>
      <c r="BYN253" s="373"/>
      <c r="BYO253" s="373"/>
      <c r="BYP253" s="373"/>
      <c r="BYQ253" s="320"/>
      <c r="BYR253" s="374"/>
      <c r="BYS253" s="374"/>
      <c r="BYT253" s="374"/>
      <c r="BYU253" s="395"/>
      <c r="BYV253" s="395"/>
      <c r="BYW253" s="395"/>
      <c r="BYX253" s="395"/>
      <c r="BYY253" s="395"/>
      <c r="BYZ253" s="395"/>
      <c r="BZA253" s="395"/>
      <c r="BZB253" s="395"/>
      <c r="BZC253" s="374"/>
      <c r="BZD253" s="373"/>
      <c r="BZE253" s="373"/>
      <c r="BZF253" s="373"/>
      <c r="BZG253" s="320"/>
      <c r="BZH253" s="374"/>
      <c r="BZI253" s="374"/>
      <c r="BZJ253" s="374"/>
      <c r="BZK253" s="395"/>
      <c r="BZL253" s="395"/>
      <c r="BZM253" s="395"/>
      <c r="BZN253" s="395"/>
      <c r="BZO253" s="395"/>
      <c r="BZP253" s="395"/>
      <c r="BZQ253" s="395"/>
      <c r="BZR253" s="395"/>
      <c r="BZS253" s="374"/>
      <c r="BZT253" s="373"/>
      <c r="BZU253" s="373"/>
      <c r="BZV253" s="373"/>
      <c r="BZW253" s="320"/>
      <c r="BZX253" s="374"/>
      <c r="BZY253" s="374"/>
      <c r="BZZ253" s="374"/>
      <c r="CAA253" s="395"/>
      <c r="CAB253" s="395"/>
      <c r="CAC253" s="395"/>
      <c r="CAD253" s="395"/>
      <c r="CAE253" s="395"/>
      <c r="CAF253" s="395"/>
      <c r="CAG253" s="395"/>
      <c r="CAH253" s="395"/>
      <c r="CAI253" s="374"/>
      <c r="CAJ253" s="373"/>
      <c r="CAK253" s="373"/>
      <c r="CAL253" s="373"/>
      <c r="CAM253" s="320"/>
      <c r="CAN253" s="374"/>
      <c r="CAO253" s="374"/>
      <c r="CAP253" s="374"/>
      <c r="CAQ253" s="395"/>
      <c r="CAR253" s="395"/>
      <c r="CAS253" s="395"/>
      <c r="CAT253" s="395"/>
      <c r="CAU253" s="395"/>
      <c r="CAV253" s="395"/>
      <c r="CAW253" s="395"/>
      <c r="CAX253" s="395"/>
      <c r="CAY253" s="374"/>
      <c r="CAZ253" s="373"/>
      <c r="CBA253" s="373"/>
      <c r="CBB253" s="373"/>
      <c r="CBC253" s="320"/>
      <c r="CBD253" s="374"/>
      <c r="CBE253" s="374"/>
      <c r="CBF253" s="374"/>
      <c r="CBG253" s="395"/>
      <c r="CBH253" s="395"/>
      <c r="CBI253" s="395"/>
      <c r="CBJ253" s="395"/>
      <c r="CBK253" s="395"/>
      <c r="CBL253" s="395"/>
      <c r="CBM253" s="395"/>
      <c r="CBN253" s="395"/>
      <c r="CBO253" s="374"/>
      <c r="CBP253" s="373"/>
      <c r="CBQ253" s="373"/>
      <c r="CBR253" s="373"/>
      <c r="CBS253" s="320"/>
      <c r="CBT253" s="374"/>
      <c r="CBU253" s="374"/>
      <c r="CBV253" s="374"/>
      <c r="CBW253" s="395"/>
      <c r="CBX253" s="395"/>
      <c r="CBY253" s="395"/>
      <c r="CBZ253" s="395"/>
      <c r="CCA253" s="395"/>
      <c r="CCB253" s="395"/>
      <c r="CCC253" s="395"/>
      <c r="CCD253" s="395"/>
      <c r="CCE253" s="374"/>
      <c r="CCF253" s="373"/>
      <c r="CCG253" s="373"/>
      <c r="CCH253" s="373"/>
      <c r="CCI253" s="320"/>
      <c r="CCJ253" s="374"/>
      <c r="CCK253" s="374"/>
      <c r="CCL253" s="374"/>
      <c r="CCM253" s="395"/>
      <c r="CCN253" s="395"/>
      <c r="CCO253" s="395"/>
      <c r="CCP253" s="395"/>
      <c r="CCQ253" s="395"/>
      <c r="CCR253" s="395"/>
      <c r="CCS253" s="395"/>
      <c r="CCT253" s="395"/>
      <c r="CCU253" s="374"/>
      <c r="CCV253" s="373"/>
      <c r="CCW253" s="373"/>
      <c r="CCX253" s="373"/>
      <c r="CCY253" s="320"/>
      <c r="CCZ253" s="374"/>
      <c r="CDA253" s="374"/>
      <c r="CDB253" s="374"/>
      <c r="CDC253" s="395"/>
      <c r="CDD253" s="395"/>
      <c r="CDE253" s="395"/>
      <c r="CDF253" s="395"/>
      <c r="CDG253" s="395"/>
      <c r="CDH253" s="395"/>
      <c r="CDI253" s="395"/>
      <c r="CDJ253" s="395"/>
      <c r="CDK253" s="374"/>
      <c r="CDL253" s="373"/>
      <c r="CDM253" s="373"/>
      <c r="CDN253" s="373"/>
      <c r="CDO253" s="320"/>
      <c r="CDP253" s="374"/>
      <c r="CDQ253" s="374"/>
      <c r="CDR253" s="374"/>
      <c r="CDS253" s="395"/>
      <c r="CDT253" s="395"/>
      <c r="CDU253" s="395"/>
      <c r="CDV253" s="395"/>
      <c r="CDW253" s="395"/>
      <c r="CDX253" s="395"/>
      <c r="CDY253" s="395"/>
      <c r="CDZ253" s="395"/>
      <c r="CEA253" s="374"/>
      <c r="CEB253" s="373"/>
      <c r="CEC253" s="373"/>
      <c r="CED253" s="373"/>
      <c r="CEE253" s="320"/>
      <c r="CEF253" s="374"/>
      <c r="CEG253" s="374"/>
      <c r="CEH253" s="374"/>
      <c r="CEI253" s="395"/>
      <c r="CEJ253" s="395"/>
      <c r="CEK253" s="395"/>
      <c r="CEL253" s="395"/>
      <c r="CEM253" s="395"/>
      <c r="CEN253" s="395"/>
      <c r="CEO253" s="395"/>
      <c r="CEP253" s="395"/>
      <c r="CEQ253" s="374"/>
      <c r="CER253" s="373"/>
      <c r="CES253" s="373"/>
      <c r="CET253" s="373"/>
      <c r="CEU253" s="320"/>
      <c r="CEV253" s="374"/>
      <c r="CEW253" s="374"/>
      <c r="CEX253" s="374"/>
      <c r="CEY253" s="395"/>
      <c r="CEZ253" s="395"/>
      <c r="CFA253" s="395"/>
      <c r="CFB253" s="395"/>
      <c r="CFC253" s="395"/>
      <c r="CFD253" s="395"/>
      <c r="CFE253" s="395"/>
      <c r="CFF253" s="395"/>
      <c r="CFG253" s="374"/>
      <c r="CFH253" s="373"/>
      <c r="CFI253" s="373"/>
      <c r="CFJ253" s="373"/>
      <c r="CFK253" s="320"/>
      <c r="CFL253" s="374"/>
      <c r="CFM253" s="374"/>
      <c r="CFN253" s="374"/>
      <c r="CFO253" s="395"/>
      <c r="CFP253" s="395"/>
      <c r="CFQ253" s="395"/>
      <c r="CFR253" s="395"/>
      <c r="CFS253" s="395"/>
      <c r="CFT253" s="395"/>
      <c r="CFU253" s="395"/>
      <c r="CFV253" s="395"/>
      <c r="CFW253" s="374"/>
      <c r="CFX253" s="373"/>
      <c r="CFY253" s="373"/>
      <c r="CFZ253" s="373"/>
      <c r="CGA253" s="320"/>
      <c r="CGB253" s="374"/>
      <c r="CGC253" s="374"/>
      <c r="CGD253" s="374"/>
      <c r="CGE253" s="395"/>
      <c r="CGF253" s="395"/>
      <c r="CGG253" s="395"/>
      <c r="CGH253" s="395"/>
      <c r="CGI253" s="395"/>
      <c r="CGJ253" s="395"/>
      <c r="CGK253" s="395"/>
      <c r="CGL253" s="395"/>
      <c r="CGM253" s="374"/>
      <c r="CGN253" s="373"/>
      <c r="CGO253" s="373"/>
      <c r="CGP253" s="373"/>
      <c r="CGQ253" s="320"/>
      <c r="CGR253" s="374"/>
      <c r="CGS253" s="374"/>
      <c r="CGT253" s="374"/>
      <c r="CGU253" s="395"/>
      <c r="CGV253" s="395"/>
      <c r="CGW253" s="395"/>
      <c r="CGX253" s="395"/>
      <c r="CGY253" s="395"/>
      <c r="CGZ253" s="395"/>
      <c r="CHA253" s="395"/>
      <c r="CHB253" s="395"/>
      <c r="CHC253" s="374"/>
      <c r="CHD253" s="373"/>
      <c r="CHE253" s="373"/>
      <c r="CHF253" s="373"/>
      <c r="CHG253" s="320"/>
      <c r="CHH253" s="374"/>
      <c r="CHI253" s="374"/>
      <c r="CHJ253" s="374"/>
      <c r="CHK253" s="395"/>
      <c r="CHL253" s="395"/>
      <c r="CHM253" s="395"/>
      <c r="CHN253" s="395"/>
      <c r="CHO253" s="395"/>
      <c r="CHP253" s="395"/>
      <c r="CHQ253" s="395"/>
      <c r="CHR253" s="395"/>
      <c r="CHS253" s="374"/>
      <c r="CHT253" s="373"/>
      <c r="CHU253" s="373"/>
      <c r="CHV253" s="373"/>
      <c r="CHW253" s="320"/>
      <c r="CHX253" s="374"/>
      <c r="CHY253" s="374"/>
      <c r="CHZ253" s="374"/>
      <c r="CIA253" s="395"/>
      <c r="CIB253" s="395"/>
      <c r="CIC253" s="395"/>
      <c r="CID253" s="395"/>
      <c r="CIE253" s="395"/>
      <c r="CIF253" s="395"/>
      <c r="CIG253" s="395"/>
      <c r="CIH253" s="395"/>
      <c r="CII253" s="374"/>
      <c r="CIJ253" s="373"/>
      <c r="CIK253" s="373"/>
      <c r="CIL253" s="373"/>
      <c r="CIM253" s="320"/>
      <c r="CIN253" s="374"/>
      <c r="CIO253" s="374"/>
      <c r="CIP253" s="374"/>
      <c r="CIQ253" s="395"/>
      <c r="CIR253" s="395"/>
      <c r="CIS253" s="395"/>
      <c r="CIT253" s="395"/>
      <c r="CIU253" s="395"/>
      <c r="CIV253" s="395"/>
      <c r="CIW253" s="395"/>
      <c r="CIX253" s="395"/>
      <c r="CIY253" s="374"/>
      <c r="CIZ253" s="373"/>
      <c r="CJA253" s="373"/>
      <c r="CJB253" s="373"/>
      <c r="CJC253" s="320"/>
      <c r="CJD253" s="374"/>
      <c r="CJE253" s="374"/>
      <c r="CJF253" s="374"/>
      <c r="CJG253" s="395"/>
      <c r="CJH253" s="395"/>
      <c r="CJI253" s="395"/>
      <c r="CJJ253" s="395"/>
      <c r="CJK253" s="395"/>
      <c r="CJL253" s="395"/>
      <c r="CJM253" s="395"/>
      <c r="CJN253" s="395"/>
      <c r="CJO253" s="374"/>
      <c r="CJP253" s="373"/>
      <c r="CJQ253" s="373"/>
      <c r="CJR253" s="373"/>
      <c r="CJS253" s="320"/>
      <c r="CJT253" s="374"/>
      <c r="CJU253" s="374"/>
      <c r="CJV253" s="374"/>
      <c r="CJW253" s="395"/>
      <c r="CJX253" s="395"/>
      <c r="CJY253" s="395"/>
      <c r="CJZ253" s="395"/>
      <c r="CKA253" s="395"/>
      <c r="CKB253" s="395"/>
      <c r="CKC253" s="395"/>
      <c r="CKD253" s="395"/>
      <c r="CKE253" s="374"/>
      <c r="CKF253" s="373"/>
      <c r="CKG253" s="373"/>
      <c r="CKH253" s="373"/>
      <c r="CKI253" s="320"/>
      <c r="CKJ253" s="374"/>
      <c r="CKK253" s="374"/>
      <c r="CKL253" s="374"/>
      <c r="CKM253" s="395"/>
      <c r="CKN253" s="395"/>
      <c r="CKO253" s="395"/>
      <c r="CKP253" s="395"/>
      <c r="CKQ253" s="395"/>
      <c r="CKR253" s="395"/>
      <c r="CKS253" s="395"/>
      <c r="CKT253" s="395"/>
      <c r="CKU253" s="374"/>
      <c r="CKV253" s="373"/>
      <c r="CKW253" s="373"/>
      <c r="CKX253" s="373"/>
      <c r="CKY253" s="320"/>
      <c r="CKZ253" s="374"/>
      <c r="CLA253" s="374"/>
      <c r="CLB253" s="374"/>
      <c r="CLC253" s="395"/>
      <c r="CLD253" s="395"/>
      <c r="CLE253" s="395"/>
      <c r="CLF253" s="395"/>
      <c r="CLG253" s="395"/>
      <c r="CLH253" s="395"/>
      <c r="CLI253" s="395"/>
      <c r="CLJ253" s="395"/>
      <c r="CLK253" s="374"/>
      <c r="CLL253" s="373"/>
      <c r="CLM253" s="373"/>
      <c r="CLN253" s="373"/>
      <c r="CLO253" s="320"/>
      <c r="CLP253" s="374"/>
      <c r="CLQ253" s="374"/>
      <c r="CLR253" s="374"/>
      <c r="CLS253" s="395"/>
      <c r="CLT253" s="395"/>
      <c r="CLU253" s="395"/>
      <c r="CLV253" s="395"/>
      <c r="CLW253" s="395"/>
      <c r="CLX253" s="395"/>
      <c r="CLY253" s="395"/>
      <c r="CLZ253" s="395"/>
      <c r="CMA253" s="374"/>
      <c r="CMB253" s="373"/>
      <c r="CMC253" s="373"/>
      <c r="CMD253" s="373"/>
      <c r="CME253" s="320"/>
      <c r="CMF253" s="374"/>
      <c r="CMG253" s="374"/>
      <c r="CMH253" s="374"/>
      <c r="CMI253" s="395"/>
      <c r="CMJ253" s="395"/>
      <c r="CMK253" s="395"/>
      <c r="CML253" s="395"/>
      <c r="CMM253" s="395"/>
      <c r="CMN253" s="395"/>
      <c r="CMO253" s="395"/>
      <c r="CMP253" s="395"/>
      <c r="CMQ253" s="374"/>
      <c r="CMR253" s="373"/>
      <c r="CMS253" s="373"/>
      <c r="CMT253" s="373"/>
      <c r="CMU253" s="320"/>
      <c r="CMV253" s="374"/>
      <c r="CMW253" s="374"/>
      <c r="CMX253" s="374"/>
      <c r="CMY253" s="395"/>
      <c r="CMZ253" s="395"/>
      <c r="CNA253" s="395"/>
      <c r="CNB253" s="395"/>
      <c r="CNC253" s="395"/>
      <c r="CND253" s="395"/>
      <c r="CNE253" s="395"/>
      <c r="CNF253" s="395"/>
      <c r="CNG253" s="374"/>
      <c r="CNH253" s="373"/>
      <c r="CNI253" s="373"/>
      <c r="CNJ253" s="373"/>
      <c r="CNK253" s="320"/>
      <c r="CNL253" s="374"/>
      <c r="CNM253" s="374"/>
      <c r="CNN253" s="374"/>
      <c r="CNO253" s="395"/>
      <c r="CNP253" s="395"/>
      <c r="CNQ253" s="395"/>
      <c r="CNR253" s="395"/>
      <c r="CNS253" s="395"/>
      <c r="CNT253" s="395"/>
      <c r="CNU253" s="395"/>
      <c r="CNV253" s="395"/>
      <c r="CNW253" s="374"/>
      <c r="CNX253" s="373"/>
      <c r="CNY253" s="373"/>
      <c r="CNZ253" s="373"/>
      <c r="COA253" s="320"/>
      <c r="COB253" s="374"/>
      <c r="COC253" s="374"/>
      <c r="COD253" s="374"/>
      <c r="COE253" s="395"/>
      <c r="COF253" s="395"/>
      <c r="COG253" s="395"/>
      <c r="COH253" s="395"/>
      <c r="COI253" s="395"/>
      <c r="COJ253" s="395"/>
      <c r="COK253" s="395"/>
      <c r="COL253" s="395"/>
      <c r="COM253" s="374"/>
      <c r="CON253" s="373"/>
      <c r="COO253" s="373"/>
      <c r="COP253" s="373"/>
      <c r="COQ253" s="320"/>
      <c r="COR253" s="374"/>
      <c r="COS253" s="374"/>
      <c r="COT253" s="374"/>
      <c r="COU253" s="395"/>
      <c r="COV253" s="395"/>
      <c r="COW253" s="395"/>
      <c r="COX253" s="395"/>
      <c r="COY253" s="395"/>
      <c r="COZ253" s="395"/>
      <c r="CPA253" s="395"/>
      <c r="CPB253" s="395"/>
      <c r="CPC253" s="374"/>
      <c r="CPD253" s="373"/>
      <c r="CPE253" s="373"/>
      <c r="CPF253" s="373"/>
      <c r="CPG253" s="320"/>
      <c r="CPH253" s="374"/>
      <c r="CPI253" s="374"/>
      <c r="CPJ253" s="374"/>
      <c r="CPK253" s="395"/>
      <c r="CPL253" s="395"/>
      <c r="CPM253" s="395"/>
      <c r="CPN253" s="395"/>
      <c r="CPO253" s="395"/>
      <c r="CPP253" s="395"/>
      <c r="CPQ253" s="395"/>
      <c r="CPR253" s="395"/>
      <c r="CPS253" s="374"/>
      <c r="CPT253" s="373"/>
      <c r="CPU253" s="373"/>
      <c r="CPV253" s="373"/>
      <c r="CPW253" s="320"/>
      <c r="CPX253" s="374"/>
      <c r="CPY253" s="374"/>
      <c r="CPZ253" s="374"/>
      <c r="CQA253" s="395"/>
      <c r="CQB253" s="395"/>
      <c r="CQC253" s="395"/>
      <c r="CQD253" s="395"/>
      <c r="CQE253" s="395"/>
      <c r="CQF253" s="395"/>
      <c r="CQG253" s="395"/>
      <c r="CQH253" s="395"/>
      <c r="CQI253" s="374"/>
      <c r="CQJ253" s="373"/>
      <c r="CQK253" s="373"/>
      <c r="CQL253" s="373"/>
      <c r="CQM253" s="320"/>
      <c r="CQN253" s="374"/>
      <c r="CQO253" s="374"/>
      <c r="CQP253" s="374"/>
      <c r="CQQ253" s="395"/>
      <c r="CQR253" s="395"/>
      <c r="CQS253" s="395"/>
      <c r="CQT253" s="395"/>
      <c r="CQU253" s="395"/>
      <c r="CQV253" s="395"/>
      <c r="CQW253" s="395"/>
      <c r="CQX253" s="395"/>
      <c r="CQY253" s="374"/>
      <c r="CQZ253" s="373"/>
      <c r="CRA253" s="373"/>
      <c r="CRB253" s="373"/>
      <c r="CRC253" s="320"/>
      <c r="CRD253" s="374"/>
      <c r="CRE253" s="374"/>
      <c r="CRF253" s="374"/>
      <c r="CRG253" s="395"/>
      <c r="CRH253" s="395"/>
      <c r="CRI253" s="395"/>
      <c r="CRJ253" s="395"/>
      <c r="CRK253" s="395"/>
      <c r="CRL253" s="395"/>
      <c r="CRM253" s="395"/>
      <c r="CRN253" s="395"/>
      <c r="CRO253" s="374"/>
      <c r="CRP253" s="373"/>
      <c r="CRQ253" s="373"/>
      <c r="CRR253" s="373"/>
      <c r="CRS253" s="320"/>
      <c r="CRT253" s="374"/>
      <c r="CRU253" s="374"/>
      <c r="CRV253" s="374"/>
      <c r="CRW253" s="395"/>
      <c r="CRX253" s="395"/>
      <c r="CRY253" s="395"/>
      <c r="CRZ253" s="395"/>
      <c r="CSA253" s="395"/>
      <c r="CSB253" s="395"/>
      <c r="CSC253" s="395"/>
      <c r="CSD253" s="395"/>
      <c r="CSE253" s="374"/>
      <c r="CSF253" s="373"/>
      <c r="CSG253" s="373"/>
      <c r="CSH253" s="373"/>
      <c r="CSI253" s="320"/>
      <c r="CSJ253" s="374"/>
      <c r="CSK253" s="374"/>
      <c r="CSL253" s="374"/>
      <c r="CSM253" s="395"/>
      <c r="CSN253" s="395"/>
      <c r="CSO253" s="395"/>
      <c r="CSP253" s="395"/>
      <c r="CSQ253" s="395"/>
      <c r="CSR253" s="395"/>
      <c r="CSS253" s="395"/>
      <c r="CST253" s="395"/>
      <c r="CSU253" s="374"/>
      <c r="CSV253" s="373"/>
      <c r="CSW253" s="373"/>
      <c r="CSX253" s="373"/>
      <c r="CSY253" s="320"/>
      <c r="CSZ253" s="374"/>
      <c r="CTA253" s="374"/>
      <c r="CTB253" s="374"/>
      <c r="CTC253" s="395"/>
      <c r="CTD253" s="395"/>
      <c r="CTE253" s="395"/>
      <c r="CTF253" s="395"/>
      <c r="CTG253" s="395"/>
      <c r="CTH253" s="395"/>
      <c r="CTI253" s="395"/>
      <c r="CTJ253" s="395"/>
      <c r="CTK253" s="374"/>
      <c r="CTL253" s="373"/>
      <c r="CTM253" s="373"/>
      <c r="CTN253" s="373"/>
      <c r="CTO253" s="320"/>
      <c r="CTP253" s="374"/>
      <c r="CTQ253" s="374"/>
      <c r="CTR253" s="374"/>
      <c r="CTS253" s="395"/>
      <c r="CTT253" s="395"/>
      <c r="CTU253" s="395"/>
      <c r="CTV253" s="395"/>
      <c r="CTW253" s="395"/>
      <c r="CTX253" s="395"/>
      <c r="CTY253" s="395"/>
      <c r="CTZ253" s="395"/>
      <c r="CUA253" s="374"/>
      <c r="CUB253" s="373"/>
      <c r="CUC253" s="373"/>
      <c r="CUD253" s="373"/>
      <c r="CUE253" s="320"/>
      <c r="CUF253" s="374"/>
      <c r="CUG253" s="374"/>
      <c r="CUH253" s="374"/>
      <c r="CUI253" s="395"/>
      <c r="CUJ253" s="395"/>
      <c r="CUK253" s="395"/>
      <c r="CUL253" s="395"/>
      <c r="CUM253" s="395"/>
      <c r="CUN253" s="395"/>
      <c r="CUO253" s="395"/>
      <c r="CUP253" s="395"/>
      <c r="CUQ253" s="374"/>
      <c r="CUR253" s="373"/>
      <c r="CUS253" s="373"/>
      <c r="CUT253" s="373"/>
      <c r="CUU253" s="320"/>
      <c r="CUV253" s="374"/>
      <c r="CUW253" s="374"/>
      <c r="CUX253" s="374"/>
      <c r="CUY253" s="395"/>
      <c r="CUZ253" s="395"/>
      <c r="CVA253" s="395"/>
      <c r="CVB253" s="395"/>
      <c r="CVC253" s="395"/>
      <c r="CVD253" s="395"/>
      <c r="CVE253" s="395"/>
      <c r="CVF253" s="395"/>
      <c r="CVG253" s="374"/>
      <c r="CVH253" s="373"/>
      <c r="CVI253" s="373"/>
      <c r="CVJ253" s="373"/>
      <c r="CVK253" s="320"/>
      <c r="CVL253" s="374"/>
      <c r="CVM253" s="374"/>
      <c r="CVN253" s="374"/>
      <c r="CVO253" s="395"/>
      <c r="CVP253" s="395"/>
      <c r="CVQ253" s="395"/>
      <c r="CVR253" s="395"/>
      <c r="CVS253" s="395"/>
      <c r="CVT253" s="395"/>
      <c r="CVU253" s="395"/>
      <c r="CVV253" s="395"/>
      <c r="CVW253" s="374"/>
      <c r="CVX253" s="373"/>
      <c r="CVY253" s="373"/>
      <c r="CVZ253" s="373"/>
      <c r="CWA253" s="320"/>
      <c r="CWB253" s="374"/>
      <c r="CWC253" s="374"/>
      <c r="CWD253" s="374"/>
      <c r="CWE253" s="395"/>
      <c r="CWF253" s="395"/>
      <c r="CWG253" s="395"/>
      <c r="CWH253" s="395"/>
      <c r="CWI253" s="395"/>
      <c r="CWJ253" s="395"/>
      <c r="CWK253" s="395"/>
      <c r="CWL253" s="395"/>
      <c r="CWM253" s="374"/>
      <c r="CWN253" s="373"/>
      <c r="CWO253" s="373"/>
      <c r="CWP253" s="373"/>
      <c r="CWQ253" s="320"/>
      <c r="CWR253" s="374"/>
      <c r="CWS253" s="374"/>
      <c r="CWT253" s="374"/>
      <c r="CWU253" s="395"/>
      <c r="CWV253" s="395"/>
      <c r="CWW253" s="395"/>
      <c r="CWX253" s="395"/>
      <c r="CWY253" s="395"/>
      <c r="CWZ253" s="395"/>
      <c r="CXA253" s="395"/>
      <c r="CXB253" s="395"/>
      <c r="CXC253" s="374"/>
      <c r="CXD253" s="373"/>
      <c r="CXE253" s="373"/>
      <c r="CXF253" s="373"/>
      <c r="CXG253" s="320"/>
      <c r="CXH253" s="374"/>
      <c r="CXI253" s="374"/>
      <c r="CXJ253" s="374"/>
      <c r="CXK253" s="395"/>
      <c r="CXL253" s="395"/>
      <c r="CXM253" s="395"/>
      <c r="CXN253" s="395"/>
      <c r="CXO253" s="395"/>
      <c r="CXP253" s="395"/>
      <c r="CXQ253" s="395"/>
      <c r="CXR253" s="395"/>
      <c r="CXS253" s="374"/>
      <c r="CXT253" s="373"/>
      <c r="CXU253" s="373"/>
      <c r="CXV253" s="373"/>
      <c r="CXW253" s="320"/>
      <c r="CXX253" s="374"/>
      <c r="CXY253" s="374"/>
      <c r="CXZ253" s="374"/>
      <c r="CYA253" s="395"/>
      <c r="CYB253" s="395"/>
      <c r="CYC253" s="395"/>
      <c r="CYD253" s="395"/>
      <c r="CYE253" s="395"/>
      <c r="CYF253" s="395"/>
      <c r="CYG253" s="395"/>
      <c r="CYH253" s="395"/>
      <c r="CYI253" s="374"/>
      <c r="CYJ253" s="373"/>
      <c r="CYK253" s="373"/>
      <c r="CYL253" s="373"/>
      <c r="CYM253" s="320"/>
      <c r="CYN253" s="374"/>
      <c r="CYO253" s="374"/>
      <c r="CYP253" s="374"/>
      <c r="CYQ253" s="395"/>
      <c r="CYR253" s="395"/>
      <c r="CYS253" s="395"/>
      <c r="CYT253" s="395"/>
      <c r="CYU253" s="395"/>
      <c r="CYV253" s="395"/>
      <c r="CYW253" s="395"/>
      <c r="CYX253" s="395"/>
      <c r="CYY253" s="374"/>
      <c r="CYZ253" s="373"/>
      <c r="CZA253" s="373"/>
      <c r="CZB253" s="373"/>
      <c r="CZC253" s="320"/>
      <c r="CZD253" s="374"/>
      <c r="CZE253" s="374"/>
      <c r="CZF253" s="374"/>
      <c r="CZG253" s="395"/>
      <c r="CZH253" s="395"/>
      <c r="CZI253" s="395"/>
      <c r="CZJ253" s="395"/>
      <c r="CZK253" s="395"/>
      <c r="CZL253" s="395"/>
      <c r="CZM253" s="395"/>
      <c r="CZN253" s="395"/>
      <c r="CZO253" s="374"/>
      <c r="CZP253" s="373"/>
      <c r="CZQ253" s="373"/>
      <c r="CZR253" s="373"/>
      <c r="CZS253" s="320"/>
      <c r="CZT253" s="374"/>
      <c r="CZU253" s="374"/>
      <c r="CZV253" s="374"/>
      <c r="CZW253" s="395"/>
      <c r="CZX253" s="395"/>
      <c r="CZY253" s="395"/>
      <c r="CZZ253" s="395"/>
      <c r="DAA253" s="395"/>
      <c r="DAB253" s="395"/>
      <c r="DAC253" s="395"/>
      <c r="DAD253" s="395"/>
      <c r="DAE253" s="374"/>
      <c r="DAF253" s="373"/>
      <c r="DAG253" s="373"/>
      <c r="DAH253" s="373"/>
      <c r="DAI253" s="320"/>
      <c r="DAJ253" s="374"/>
      <c r="DAK253" s="374"/>
      <c r="DAL253" s="374"/>
      <c r="DAM253" s="395"/>
      <c r="DAN253" s="395"/>
      <c r="DAO253" s="395"/>
      <c r="DAP253" s="395"/>
      <c r="DAQ253" s="395"/>
      <c r="DAR253" s="395"/>
      <c r="DAS253" s="395"/>
      <c r="DAT253" s="395"/>
      <c r="DAU253" s="374"/>
      <c r="DAV253" s="373"/>
      <c r="DAW253" s="373"/>
      <c r="DAX253" s="373"/>
      <c r="DAY253" s="320"/>
      <c r="DAZ253" s="374"/>
      <c r="DBA253" s="374"/>
      <c r="DBB253" s="374"/>
      <c r="DBC253" s="395"/>
      <c r="DBD253" s="395"/>
      <c r="DBE253" s="395"/>
      <c r="DBF253" s="395"/>
      <c r="DBG253" s="395"/>
      <c r="DBH253" s="395"/>
      <c r="DBI253" s="395"/>
      <c r="DBJ253" s="395"/>
      <c r="DBK253" s="374"/>
      <c r="DBL253" s="373"/>
      <c r="DBM253" s="373"/>
      <c r="DBN253" s="373"/>
      <c r="DBO253" s="320"/>
      <c r="DBP253" s="374"/>
      <c r="DBQ253" s="374"/>
      <c r="DBR253" s="374"/>
      <c r="DBS253" s="395"/>
      <c r="DBT253" s="395"/>
      <c r="DBU253" s="395"/>
      <c r="DBV253" s="395"/>
      <c r="DBW253" s="395"/>
      <c r="DBX253" s="395"/>
      <c r="DBY253" s="395"/>
      <c r="DBZ253" s="395"/>
      <c r="DCA253" s="374"/>
      <c r="DCB253" s="373"/>
      <c r="DCC253" s="373"/>
      <c r="DCD253" s="373"/>
      <c r="DCE253" s="320"/>
      <c r="DCF253" s="374"/>
      <c r="DCG253" s="374"/>
      <c r="DCH253" s="374"/>
      <c r="DCI253" s="395"/>
      <c r="DCJ253" s="395"/>
      <c r="DCK253" s="395"/>
      <c r="DCL253" s="395"/>
      <c r="DCM253" s="395"/>
      <c r="DCN253" s="395"/>
      <c r="DCO253" s="395"/>
      <c r="DCP253" s="395"/>
      <c r="DCQ253" s="374"/>
      <c r="DCR253" s="373"/>
      <c r="DCS253" s="373"/>
      <c r="DCT253" s="373"/>
      <c r="DCU253" s="320"/>
      <c r="DCV253" s="374"/>
      <c r="DCW253" s="374"/>
      <c r="DCX253" s="374"/>
      <c r="DCY253" s="395"/>
      <c r="DCZ253" s="395"/>
      <c r="DDA253" s="395"/>
      <c r="DDB253" s="395"/>
      <c r="DDC253" s="395"/>
      <c r="DDD253" s="395"/>
      <c r="DDE253" s="395"/>
      <c r="DDF253" s="395"/>
      <c r="DDG253" s="374"/>
      <c r="DDH253" s="373"/>
      <c r="DDI253" s="373"/>
      <c r="DDJ253" s="373"/>
      <c r="DDK253" s="320"/>
      <c r="DDL253" s="374"/>
      <c r="DDM253" s="374"/>
      <c r="DDN253" s="374"/>
      <c r="DDO253" s="395"/>
      <c r="DDP253" s="395"/>
      <c r="DDQ253" s="395"/>
      <c r="DDR253" s="395"/>
      <c r="DDS253" s="395"/>
      <c r="DDT253" s="395"/>
      <c r="DDU253" s="395"/>
      <c r="DDV253" s="395"/>
      <c r="DDW253" s="374"/>
      <c r="DDX253" s="373"/>
      <c r="DDY253" s="373"/>
      <c r="DDZ253" s="373"/>
      <c r="DEA253" s="320"/>
      <c r="DEB253" s="374"/>
      <c r="DEC253" s="374"/>
      <c r="DED253" s="374"/>
      <c r="DEE253" s="395"/>
      <c r="DEF253" s="395"/>
      <c r="DEG253" s="395"/>
      <c r="DEH253" s="395"/>
      <c r="DEI253" s="395"/>
      <c r="DEJ253" s="395"/>
      <c r="DEK253" s="395"/>
      <c r="DEL253" s="395"/>
      <c r="DEM253" s="374"/>
      <c r="DEN253" s="373"/>
      <c r="DEO253" s="373"/>
      <c r="DEP253" s="373"/>
      <c r="DEQ253" s="320"/>
      <c r="DER253" s="374"/>
      <c r="DES253" s="374"/>
      <c r="DET253" s="374"/>
      <c r="DEU253" s="395"/>
      <c r="DEV253" s="395"/>
      <c r="DEW253" s="395"/>
      <c r="DEX253" s="395"/>
      <c r="DEY253" s="395"/>
      <c r="DEZ253" s="395"/>
      <c r="DFA253" s="395"/>
      <c r="DFB253" s="395"/>
      <c r="DFC253" s="374"/>
      <c r="DFD253" s="373"/>
      <c r="DFE253" s="373"/>
      <c r="DFF253" s="373"/>
      <c r="DFG253" s="320"/>
      <c r="DFH253" s="374"/>
      <c r="DFI253" s="374"/>
      <c r="DFJ253" s="374"/>
      <c r="DFK253" s="395"/>
      <c r="DFL253" s="395"/>
      <c r="DFM253" s="395"/>
      <c r="DFN253" s="395"/>
      <c r="DFO253" s="395"/>
      <c r="DFP253" s="395"/>
      <c r="DFQ253" s="395"/>
      <c r="DFR253" s="395"/>
      <c r="DFS253" s="374"/>
      <c r="DFT253" s="373"/>
      <c r="DFU253" s="373"/>
      <c r="DFV253" s="373"/>
      <c r="DFW253" s="320"/>
      <c r="DFX253" s="374"/>
      <c r="DFY253" s="374"/>
      <c r="DFZ253" s="374"/>
      <c r="DGA253" s="395"/>
      <c r="DGB253" s="395"/>
      <c r="DGC253" s="395"/>
      <c r="DGD253" s="395"/>
      <c r="DGE253" s="395"/>
      <c r="DGF253" s="395"/>
      <c r="DGG253" s="395"/>
      <c r="DGH253" s="395"/>
      <c r="DGI253" s="374"/>
      <c r="DGJ253" s="373"/>
      <c r="DGK253" s="373"/>
      <c r="DGL253" s="373"/>
      <c r="DGM253" s="320"/>
      <c r="DGN253" s="374"/>
      <c r="DGO253" s="374"/>
      <c r="DGP253" s="374"/>
      <c r="DGQ253" s="395"/>
      <c r="DGR253" s="395"/>
      <c r="DGS253" s="395"/>
      <c r="DGT253" s="395"/>
      <c r="DGU253" s="395"/>
      <c r="DGV253" s="395"/>
      <c r="DGW253" s="395"/>
      <c r="DGX253" s="395"/>
      <c r="DGY253" s="374"/>
      <c r="DGZ253" s="373"/>
      <c r="DHA253" s="373"/>
      <c r="DHB253" s="373"/>
      <c r="DHC253" s="320"/>
      <c r="DHD253" s="374"/>
      <c r="DHE253" s="374"/>
      <c r="DHF253" s="374"/>
      <c r="DHG253" s="395"/>
      <c r="DHH253" s="395"/>
      <c r="DHI253" s="395"/>
      <c r="DHJ253" s="395"/>
      <c r="DHK253" s="395"/>
      <c r="DHL253" s="395"/>
      <c r="DHM253" s="395"/>
      <c r="DHN253" s="395"/>
      <c r="DHO253" s="374"/>
      <c r="DHP253" s="373"/>
      <c r="DHQ253" s="373"/>
      <c r="DHR253" s="373"/>
      <c r="DHS253" s="320"/>
      <c r="DHT253" s="374"/>
      <c r="DHU253" s="374"/>
      <c r="DHV253" s="374"/>
      <c r="DHW253" s="395"/>
      <c r="DHX253" s="395"/>
      <c r="DHY253" s="395"/>
      <c r="DHZ253" s="395"/>
      <c r="DIA253" s="395"/>
      <c r="DIB253" s="395"/>
      <c r="DIC253" s="395"/>
      <c r="DID253" s="395"/>
      <c r="DIE253" s="374"/>
      <c r="DIF253" s="373"/>
      <c r="DIG253" s="373"/>
      <c r="DIH253" s="373"/>
      <c r="DII253" s="320"/>
      <c r="DIJ253" s="374"/>
      <c r="DIK253" s="374"/>
      <c r="DIL253" s="374"/>
      <c r="DIM253" s="395"/>
      <c r="DIN253" s="395"/>
      <c r="DIO253" s="395"/>
      <c r="DIP253" s="395"/>
      <c r="DIQ253" s="395"/>
      <c r="DIR253" s="395"/>
      <c r="DIS253" s="395"/>
      <c r="DIT253" s="395"/>
      <c r="DIU253" s="374"/>
      <c r="DIV253" s="373"/>
      <c r="DIW253" s="373"/>
      <c r="DIX253" s="373"/>
      <c r="DIY253" s="320"/>
      <c r="DIZ253" s="374"/>
      <c r="DJA253" s="374"/>
      <c r="DJB253" s="374"/>
      <c r="DJC253" s="395"/>
      <c r="DJD253" s="395"/>
      <c r="DJE253" s="395"/>
      <c r="DJF253" s="395"/>
      <c r="DJG253" s="395"/>
      <c r="DJH253" s="395"/>
      <c r="DJI253" s="395"/>
      <c r="DJJ253" s="395"/>
      <c r="DJK253" s="374"/>
      <c r="DJL253" s="373"/>
      <c r="DJM253" s="373"/>
      <c r="DJN253" s="373"/>
      <c r="DJO253" s="320"/>
      <c r="DJP253" s="374"/>
      <c r="DJQ253" s="374"/>
      <c r="DJR253" s="374"/>
      <c r="DJS253" s="395"/>
      <c r="DJT253" s="395"/>
      <c r="DJU253" s="395"/>
      <c r="DJV253" s="395"/>
      <c r="DJW253" s="395"/>
      <c r="DJX253" s="395"/>
      <c r="DJY253" s="395"/>
      <c r="DJZ253" s="395"/>
      <c r="DKA253" s="374"/>
      <c r="DKB253" s="373"/>
      <c r="DKC253" s="373"/>
      <c r="DKD253" s="373"/>
      <c r="DKE253" s="320"/>
      <c r="DKF253" s="374"/>
      <c r="DKG253" s="374"/>
      <c r="DKH253" s="374"/>
      <c r="DKI253" s="395"/>
      <c r="DKJ253" s="395"/>
      <c r="DKK253" s="395"/>
      <c r="DKL253" s="395"/>
      <c r="DKM253" s="395"/>
      <c r="DKN253" s="395"/>
      <c r="DKO253" s="395"/>
      <c r="DKP253" s="395"/>
      <c r="DKQ253" s="374"/>
      <c r="DKR253" s="373"/>
      <c r="DKS253" s="373"/>
      <c r="DKT253" s="373"/>
      <c r="DKU253" s="320"/>
      <c r="DKV253" s="374"/>
      <c r="DKW253" s="374"/>
      <c r="DKX253" s="374"/>
      <c r="DKY253" s="395"/>
      <c r="DKZ253" s="395"/>
      <c r="DLA253" s="395"/>
      <c r="DLB253" s="395"/>
      <c r="DLC253" s="395"/>
      <c r="DLD253" s="395"/>
      <c r="DLE253" s="395"/>
      <c r="DLF253" s="395"/>
      <c r="DLG253" s="374"/>
      <c r="DLH253" s="373"/>
      <c r="DLI253" s="373"/>
      <c r="DLJ253" s="373"/>
      <c r="DLK253" s="320"/>
      <c r="DLL253" s="374"/>
      <c r="DLM253" s="374"/>
      <c r="DLN253" s="374"/>
      <c r="DLO253" s="395"/>
      <c r="DLP253" s="395"/>
      <c r="DLQ253" s="395"/>
      <c r="DLR253" s="395"/>
      <c r="DLS253" s="395"/>
      <c r="DLT253" s="395"/>
      <c r="DLU253" s="395"/>
      <c r="DLV253" s="395"/>
      <c r="DLW253" s="374"/>
      <c r="DLX253" s="373"/>
      <c r="DLY253" s="373"/>
      <c r="DLZ253" s="373"/>
      <c r="DMA253" s="320"/>
      <c r="DMB253" s="374"/>
      <c r="DMC253" s="374"/>
      <c r="DMD253" s="374"/>
      <c r="DME253" s="395"/>
      <c r="DMF253" s="395"/>
      <c r="DMG253" s="395"/>
      <c r="DMH253" s="395"/>
      <c r="DMI253" s="395"/>
      <c r="DMJ253" s="395"/>
      <c r="DMK253" s="395"/>
      <c r="DML253" s="395"/>
      <c r="DMM253" s="374"/>
      <c r="DMN253" s="373"/>
      <c r="DMO253" s="373"/>
      <c r="DMP253" s="373"/>
      <c r="DMQ253" s="320"/>
      <c r="DMR253" s="374"/>
      <c r="DMS253" s="374"/>
      <c r="DMT253" s="374"/>
      <c r="DMU253" s="395"/>
      <c r="DMV253" s="395"/>
      <c r="DMW253" s="395"/>
      <c r="DMX253" s="395"/>
      <c r="DMY253" s="395"/>
      <c r="DMZ253" s="395"/>
      <c r="DNA253" s="395"/>
      <c r="DNB253" s="395"/>
      <c r="DNC253" s="374"/>
      <c r="DND253" s="373"/>
      <c r="DNE253" s="373"/>
      <c r="DNF253" s="373"/>
      <c r="DNG253" s="320"/>
      <c r="DNH253" s="374"/>
      <c r="DNI253" s="374"/>
      <c r="DNJ253" s="374"/>
      <c r="DNK253" s="395"/>
      <c r="DNL253" s="395"/>
      <c r="DNM253" s="395"/>
      <c r="DNN253" s="395"/>
      <c r="DNO253" s="395"/>
      <c r="DNP253" s="395"/>
      <c r="DNQ253" s="395"/>
      <c r="DNR253" s="395"/>
      <c r="DNS253" s="374"/>
      <c r="DNT253" s="373"/>
      <c r="DNU253" s="373"/>
      <c r="DNV253" s="373"/>
      <c r="DNW253" s="320"/>
      <c r="DNX253" s="374"/>
      <c r="DNY253" s="374"/>
      <c r="DNZ253" s="374"/>
      <c r="DOA253" s="395"/>
      <c r="DOB253" s="395"/>
      <c r="DOC253" s="395"/>
      <c r="DOD253" s="395"/>
      <c r="DOE253" s="395"/>
      <c r="DOF253" s="395"/>
      <c r="DOG253" s="395"/>
      <c r="DOH253" s="395"/>
      <c r="DOI253" s="374"/>
      <c r="DOJ253" s="373"/>
      <c r="DOK253" s="373"/>
      <c r="DOL253" s="373"/>
      <c r="DOM253" s="320"/>
      <c r="DON253" s="374"/>
      <c r="DOO253" s="374"/>
      <c r="DOP253" s="374"/>
      <c r="DOQ253" s="395"/>
      <c r="DOR253" s="395"/>
      <c r="DOS253" s="395"/>
      <c r="DOT253" s="395"/>
      <c r="DOU253" s="395"/>
      <c r="DOV253" s="395"/>
      <c r="DOW253" s="395"/>
      <c r="DOX253" s="395"/>
      <c r="DOY253" s="374"/>
      <c r="DOZ253" s="373"/>
      <c r="DPA253" s="373"/>
      <c r="DPB253" s="373"/>
      <c r="DPC253" s="320"/>
      <c r="DPD253" s="374"/>
      <c r="DPE253" s="374"/>
      <c r="DPF253" s="374"/>
      <c r="DPG253" s="395"/>
      <c r="DPH253" s="395"/>
      <c r="DPI253" s="395"/>
      <c r="DPJ253" s="395"/>
      <c r="DPK253" s="395"/>
      <c r="DPL253" s="395"/>
      <c r="DPM253" s="395"/>
      <c r="DPN253" s="395"/>
      <c r="DPO253" s="374"/>
      <c r="DPP253" s="373"/>
      <c r="DPQ253" s="373"/>
      <c r="DPR253" s="373"/>
      <c r="DPS253" s="320"/>
      <c r="DPT253" s="374"/>
      <c r="DPU253" s="374"/>
      <c r="DPV253" s="374"/>
      <c r="DPW253" s="395"/>
      <c r="DPX253" s="395"/>
      <c r="DPY253" s="395"/>
      <c r="DPZ253" s="395"/>
      <c r="DQA253" s="395"/>
      <c r="DQB253" s="395"/>
      <c r="DQC253" s="395"/>
      <c r="DQD253" s="395"/>
      <c r="DQE253" s="374"/>
      <c r="DQF253" s="373"/>
      <c r="DQG253" s="373"/>
      <c r="DQH253" s="373"/>
      <c r="DQI253" s="320"/>
      <c r="DQJ253" s="374"/>
      <c r="DQK253" s="374"/>
      <c r="DQL253" s="374"/>
      <c r="DQM253" s="395"/>
      <c r="DQN253" s="395"/>
      <c r="DQO253" s="395"/>
      <c r="DQP253" s="395"/>
      <c r="DQQ253" s="395"/>
      <c r="DQR253" s="395"/>
      <c r="DQS253" s="395"/>
      <c r="DQT253" s="395"/>
      <c r="DQU253" s="374"/>
      <c r="DQV253" s="373"/>
      <c r="DQW253" s="373"/>
      <c r="DQX253" s="373"/>
      <c r="DQY253" s="320"/>
      <c r="DQZ253" s="374"/>
      <c r="DRA253" s="374"/>
      <c r="DRB253" s="374"/>
      <c r="DRC253" s="395"/>
      <c r="DRD253" s="395"/>
      <c r="DRE253" s="395"/>
      <c r="DRF253" s="395"/>
      <c r="DRG253" s="395"/>
      <c r="DRH253" s="395"/>
      <c r="DRI253" s="395"/>
      <c r="DRJ253" s="395"/>
      <c r="DRK253" s="374"/>
      <c r="DRL253" s="373"/>
      <c r="DRM253" s="373"/>
      <c r="DRN253" s="373"/>
      <c r="DRO253" s="320"/>
      <c r="DRP253" s="374"/>
      <c r="DRQ253" s="374"/>
      <c r="DRR253" s="374"/>
      <c r="DRS253" s="395"/>
      <c r="DRT253" s="395"/>
      <c r="DRU253" s="395"/>
      <c r="DRV253" s="395"/>
      <c r="DRW253" s="395"/>
      <c r="DRX253" s="395"/>
      <c r="DRY253" s="395"/>
      <c r="DRZ253" s="395"/>
      <c r="DSA253" s="374"/>
      <c r="DSB253" s="373"/>
      <c r="DSC253" s="373"/>
      <c r="DSD253" s="373"/>
      <c r="DSE253" s="320"/>
      <c r="DSF253" s="374"/>
      <c r="DSG253" s="374"/>
      <c r="DSH253" s="374"/>
      <c r="DSI253" s="395"/>
      <c r="DSJ253" s="395"/>
      <c r="DSK253" s="395"/>
      <c r="DSL253" s="395"/>
      <c r="DSM253" s="395"/>
      <c r="DSN253" s="395"/>
      <c r="DSO253" s="395"/>
      <c r="DSP253" s="395"/>
      <c r="DSQ253" s="374"/>
      <c r="DSR253" s="373"/>
      <c r="DSS253" s="373"/>
      <c r="DST253" s="373"/>
      <c r="DSU253" s="320"/>
      <c r="DSV253" s="374"/>
      <c r="DSW253" s="374"/>
      <c r="DSX253" s="374"/>
      <c r="DSY253" s="395"/>
      <c r="DSZ253" s="395"/>
      <c r="DTA253" s="395"/>
      <c r="DTB253" s="395"/>
      <c r="DTC253" s="395"/>
      <c r="DTD253" s="395"/>
      <c r="DTE253" s="395"/>
      <c r="DTF253" s="395"/>
      <c r="DTG253" s="374"/>
      <c r="DTH253" s="373"/>
      <c r="DTI253" s="373"/>
      <c r="DTJ253" s="373"/>
      <c r="DTK253" s="320"/>
      <c r="DTL253" s="374"/>
      <c r="DTM253" s="374"/>
      <c r="DTN253" s="374"/>
      <c r="DTO253" s="395"/>
      <c r="DTP253" s="395"/>
      <c r="DTQ253" s="395"/>
      <c r="DTR253" s="395"/>
      <c r="DTS253" s="395"/>
      <c r="DTT253" s="395"/>
      <c r="DTU253" s="395"/>
      <c r="DTV253" s="395"/>
      <c r="DTW253" s="374"/>
      <c r="DTX253" s="373"/>
      <c r="DTY253" s="373"/>
      <c r="DTZ253" s="373"/>
      <c r="DUA253" s="320"/>
      <c r="DUB253" s="374"/>
      <c r="DUC253" s="374"/>
      <c r="DUD253" s="374"/>
      <c r="DUE253" s="395"/>
      <c r="DUF253" s="395"/>
      <c r="DUG253" s="395"/>
      <c r="DUH253" s="395"/>
      <c r="DUI253" s="395"/>
      <c r="DUJ253" s="395"/>
      <c r="DUK253" s="395"/>
      <c r="DUL253" s="395"/>
      <c r="DUM253" s="374"/>
      <c r="DUN253" s="373"/>
      <c r="DUO253" s="373"/>
      <c r="DUP253" s="373"/>
      <c r="DUQ253" s="320"/>
      <c r="DUR253" s="374"/>
      <c r="DUS253" s="374"/>
      <c r="DUT253" s="374"/>
      <c r="DUU253" s="395"/>
      <c r="DUV253" s="395"/>
      <c r="DUW253" s="395"/>
      <c r="DUX253" s="395"/>
      <c r="DUY253" s="395"/>
      <c r="DUZ253" s="395"/>
      <c r="DVA253" s="395"/>
      <c r="DVB253" s="395"/>
      <c r="DVC253" s="374"/>
      <c r="DVD253" s="373"/>
      <c r="DVE253" s="373"/>
      <c r="DVF253" s="373"/>
      <c r="DVG253" s="320"/>
      <c r="DVH253" s="374"/>
      <c r="DVI253" s="374"/>
      <c r="DVJ253" s="374"/>
      <c r="DVK253" s="395"/>
      <c r="DVL253" s="395"/>
      <c r="DVM253" s="395"/>
      <c r="DVN253" s="395"/>
      <c r="DVO253" s="395"/>
      <c r="DVP253" s="395"/>
      <c r="DVQ253" s="395"/>
      <c r="DVR253" s="395"/>
      <c r="DVS253" s="374"/>
      <c r="DVT253" s="373"/>
      <c r="DVU253" s="373"/>
      <c r="DVV253" s="373"/>
      <c r="DVW253" s="320"/>
      <c r="DVX253" s="374"/>
      <c r="DVY253" s="374"/>
      <c r="DVZ253" s="374"/>
      <c r="DWA253" s="395"/>
      <c r="DWB253" s="395"/>
      <c r="DWC253" s="395"/>
      <c r="DWD253" s="395"/>
      <c r="DWE253" s="395"/>
      <c r="DWF253" s="395"/>
      <c r="DWG253" s="395"/>
      <c r="DWH253" s="395"/>
      <c r="DWI253" s="374"/>
      <c r="DWJ253" s="373"/>
      <c r="DWK253" s="373"/>
      <c r="DWL253" s="373"/>
      <c r="DWM253" s="320"/>
      <c r="DWN253" s="374"/>
      <c r="DWO253" s="374"/>
      <c r="DWP253" s="374"/>
      <c r="DWQ253" s="395"/>
      <c r="DWR253" s="395"/>
      <c r="DWS253" s="395"/>
      <c r="DWT253" s="395"/>
      <c r="DWU253" s="395"/>
      <c r="DWV253" s="395"/>
      <c r="DWW253" s="395"/>
      <c r="DWX253" s="395"/>
      <c r="DWY253" s="374"/>
      <c r="DWZ253" s="373"/>
      <c r="DXA253" s="373"/>
      <c r="DXB253" s="373"/>
      <c r="DXC253" s="320"/>
      <c r="DXD253" s="374"/>
      <c r="DXE253" s="374"/>
      <c r="DXF253" s="374"/>
      <c r="DXG253" s="395"/>
      <c r="DXH253" s="395"/>
      <c r="DXI253" s="395"/>
      <c r="DXJ253" s="395"/>
      <c r="DXK253" s="395"/>
      <c r="DXL253" s="395"/>
      <c r="DXM253" s="395"/>
      <c r="DXN253" s="395"/>
      <c r="DXO253" s="374"/>
      <c r="DXP253" s="373"/>
      <c r="DXQ253" s="373"/>
      <c r="DXR253" s="373"/>
      <c r="DXS253" s="320"/>
      <c r="DXT253" s="374"/>
      <c r="DXU253" s="374"/>
      <c r="DXV253" s="374"/>
      <c r="DXW253" s="395"/>
      <c r="DXX253" s="395"/>
      <c r="DXY253" s="395"/>
      <c r="DXZ253" s="395"/>
      <c r="DYA253" s="395"/>
      <c r="DYB253" s="395"/>
      <c r="DYC253" s="395"/>
      <c r="DYD253" s="395"/>
      <c r="DYE253" s="374"/>
      <c r="DYF253" s="373"/>
      <c r="DYG253" s="373"/>
      <c r="DYH253" s="373"/>
      <c r="DYI253" s="320"/>
      <c r="DYJ253" s="374"/>
      <c r="DYK253" s="374"/>
      <c r="DYL253" s="374"/>
      <c r="DYM253" s="395"/>
      <c r="DYN253" s="395"/>
      <c r="DYO253" s="395"/>
      <c r="DYP253" s="395"/>
      <c r="DYQ253" s="395"/>
      <c r="DYR253" s="395"/>
      <c r="DYS253" s="395"/>
      <c r="DYT253" s="395"/>
      <c r="DYU253" s="374"/>
      <c r="DYV253" s="373"/>
      <c r="DYW253" s="373"/>
      <c r="DYX253" s="373"/>
      <c r="DYY253" s="320"/>
      <c r="DYZ253" s="374"/>
      <c r="DZA253" s="374"/>
      <c r="DZB253" s="374"/>
      <c r="DZC253" s="395"/>
      <c r="DZD253" s="395"/>
      <c r="DZE253" s="395"/>
      <c r="DZF253" s="395"/>
      <c r="DZG253" s="395"/>
      <c r="DZH253" s="395"/>
      <c r="DZI253" s="395"/>
      <c r="DZJ253" s="395"/>
      <c r="DZK253" s="374"/>
      <c r="DZL253" s="373"/>
      <c r="DZM253" s="373"/>
      <c r="DZN253" s="373"/>
      <c r="DZO253" s="320"/>
      <c r="DZP253" s="374"/>
      <c r="DZQ253" s="374"/>
      <c r="DZR253" s="374"/>
      <c r="DZS253" s="395"/>
      <c r="DZT253" s="395"/>
      <c r="DZU253" s="395"/>
      <c r="DZV253" s="395"/>
      <c r="DZW253" s="395"/>
      <c r="DZX253" s="395"/>
      <c r="DZY253" s="395"/>
      <c r="DZZ253" s="395"/>
      <c r="EAA253" s="374"/>
      <c r="EAB253" s="373"/>
      <c r="EAC253" s="373"/>
      <c r="EAD253" s="373"/>
      <c r="EAE253" s="320"/>
      <c r="EAF253" s="374"/>
      <c r="EAG253" s="374"/>
      <c r="EAH253" s="374"/>
      <c r="EAI253" s="395"/>
      <c r="EAJ253" s="395"/>
      <c r="EAK253" s="395"/>
      <c r="EAL253" s="395"/>
      <c r="EAM253" s="395"/>
      <c r="EAN253" s="395"/>
      <c r="EAO253" s="395"/>
      <c r="EAP253" s="395"/>
      <c r="EAQ253" s="374"/>
      <c r="EAR253" s="373"/>
      <c r="EAS253" s="373"/>
      <c r="EAT253" s="373"/>
      <c r="EAU253" s="320"/>
      <c r="EAV253" s="374"/>
      <c r="EAW253" s="374"/>
      <c r="EAX253" s="374"/>
      <c r="EAY253" s="395"/>
      <c r="EAZ253" s="395"/>
      <c r="EBA253" s="395"/>
      <c r="EBB253" s="395"/>
      <c r="EBC253" s="395"/>
      <c r="EBD253" s="395"/>
      <c r="EBE253" s="395"/>
      <c r="EBF253" s="395"/>
      <c r="EBG253" s="374"/>
      <c r="EBH253" s="373"/>
      <c r="EBI253" s="373"/>
      <c r="EBJ253" s="373"/>
      <c r="EBK253" s="320"/>
      <c r="EBL253" s="374"/>
      <c r="EBM253" s="374"/>
      <c r="EBN253" s="374"/>
      <c r="EBO253" s="395"/>
      <c r="EBP253" s="395"/>
      <c r="EBQ253" s="395"/>
      <c r="EBR253" s="395"/>
      <c r="EBS253" s="395"/>
      <c r="EBT253" s="395"/>
      <c r="EBU253" s="395"/>
      <c r="EBV253" s="395"/>
      <c r="EBW253" s="374"/>
      <c r="EBX253" s="373"/>
      <c r="EBY253" s="373"/>
      <c r="EBZ253" s="373"/>
      <c r="ECA253" s="320"/>
      <c r="ECB253" s="374"/>
      <c r="ECC253" s="374"/>
      <c r="ECD253" s="374"/>
      <c r="ECE253" s="395"/>
      <c r="ECF253" s="395"/>
      <c r="ECG253" s="395"/>
      <c r="ECH253" s="395"/>
      <c r="ECI253" s="395"/>
      <c r="ECJ253" s="395"/>
      <c r="ECK253" s="395"/>
      <c r="ECL253" s="395"/>
      <c r="ECM253" s="374"/>
      <c r="ECN253" s="373"/>
      <c r="ECO253" s="373"/>
      <c r="ECP253" s="373"/>
      <c r="ECQ253" s="320"/>
      <c r="ECR253" s="374"/>
      <c r="ECS253" s="374"/>
      <c r="ECT253" s="374"/>
      <c r="ECU253" s="395"/>
      <c r="ECV253" s="395"/>
      <c r="ECW253" s="395"/>
      <c r="ECX253" s="395"/>
      <c r="ECY253" s="395"/>
      <c r="ECZ253" s="395"/>
      <c r="EDA253" s="395"/>
      <c r="EDB253" s="395"/>
      <c r="EDC253" s="374"/>
      <c r="EDD253" s="373"/>
      <c r="EDE253" s="373"/>
      <c r="EDF253" s="373"/>
      <c r="EDG253" s="320"/>
      <c r="EDH253" s="374"/>
      <c r="EDI253" s="374"/>
      <c r="EDJ253" s="374"/>
      <c r="EDK253" s="395"/>
      <c r="EDL253" s="395"/>
      <c r="EDM253" s="395"/>
      <c r="EDN253" s="395"/>
      <c r="EDO253" s="395"/>
      <c r="EDP253" s="395"/>
      <c r="EDQ253" s="395"/>
      <c r="EDR253" s="395"/>
      <c r="EDS253" s="374"/>
      <c r="EDT253" s="373"/>
      <c r="EDU253" s="373"/>
      <c r="EDV253" s="373"/>
      <c r="EDW253" s="320"/>
      <c r="EDX253" s="374"/>
      <c r="EDY253" s="374"/>
      <c r="EDZ253" s="374"/>
      <c r="EEA253" s="395"/>
      <c r="EEB253" s="395"/>
      <c r="EEC253" s="395"/>
      <c r="EED253" s="395"/>
      <c r="EEE253" s="395"/>
      <c r="EEF253" s="395"/>
      <c r="EEG253" s="395"/>
      <c r="EEH253" s="395"/>
      <c r="EEI253" s="374"/>
      <c r="EEJ253" s="373"/>
      <c r="EEK253" s="373"/>
      <c r="EEL253" s="373"/>
      <c r="EEM253" s="320"/>
      <c r="EEN253" s="374"/>
      <c r="EEO253" s="374"/>
      <c r="EEP253" s="374"/>
      <c r="EEQ253" s="395"/>
      <c r="EER253" s="395"/>
      <c r="EES253" s="395"/>
      <c r="EET253" s="395"/>
      <c r="EEU253" s="395"/>
      <c r="EEV253" s="395"/>
      <c r="EEW253" s="395"/>
      <c r="EEX253" s="395"/>
      <c r="EEY253" s="374"/>
      <c r="EEZ253" s="373"/>
      <c r="EFA253" s="373"/>
      <c r="EFB253" s="373"/>
      <c r="EFC253" s="320"/>
      <c r="EFD253" s="374"/>
      <c r="EFE253" s="374"/>
      <c r="EFF253" s="374"/>
      <c r="EFG253" s="395"/>
      <c r="EFH253" s="395"/>
      <c r="EFI253" s="395"/>
      <c r="EFJ253" s="395"/>
      <c r="EFK253" s="395"/>
      <c r="EFL253" s="395"/>
      <c r="EFM253" s="395"/>
      <c r="EFN253" s="395"/>
      <c r="EFO253" s="374"/>
      <c r="EFP253" s="373"/>
      <c r="EFQ253" s="373"/>
      <c r="EFR253" s="373"/>
      <c r="EFS253" s="320"/>
      <c r="EFT253" s="374"/>
      <c r="EFU253" s="374"/>
      <c r="EFV253" s="374"/>
      <c r="EFW253" s="395"/>
      <c r="EFX253" s="395"/>
      <c r="EFY253" s="395"/>
      <c r="EFZ253" s="395"/>
      <c r="EGA253" s="395"/>
      <c r="EGB253" s="395"/>
      <c r="EGC253" s="395"/>
      <c r="EGD253" s="395"/>
      <c r="EGE253" s="374"/>
      <c r="EGF253" s="373"/>
      <c r="EGG253" s="373"/>
      <c r="EGH253" s="373"/>
      <c r="EGI253" s="320"/>
      <c r="EGJ253" s="374"/>
      <c r="EGK253" s="374"/>
      <c r="EGL253" s="374"/>
      <c r="EGM253" s="395"/>
      <c r="EGN253" s="395"/>
      <c r="EGO253" s="395"/>
      <c r="EGP253" s="395"/>
      <c r="EGQ253" s="395"/>
      <c r="EGR253" s="395"/>
      <c r="EGS253" s="395"/>
      <c r="EGT253" s="395"/>
      <c r="EGU253" s="374"/>
      <c r="EGV253" s="373"/>
      <c r="EGW253" s="373"/>
      <c r="EGX253" s="373"/>
      <c r="EGY253" s="320"/>
      <c r="EGZ253" s="374"/>
      <c r="EHA253" s="374"/>
      <c r="EHB253" s="374"/>
      <c r="EHC253" s="395"/>
      <c r="EHD253" s="395"/>
      <c r="EHE253" s="395"/>
      <c r="EHF253" s="395"/>
      <c r="EHG253" s="395"/>
      <c r="EHH253" s="395"/>
      <c r="EHI253" s="395"/>
      <c r="EHJ253" s="395"/>
      <c r="EHK253" s="374"/>
      <c r="EHL253" s="373"/>
      <c r="EHM253" s="373"/>
      <c r="EHN253" s="373"/>
      <c r="EHO253" s="320"/>
      <c r="EHP253" s="374"/>
      <c r="EHQ253" s="374"/>
      <c r="EHR253" s="374"/>
      <c r="EHS253" s="395"/>
      <c r="EHT253" s="395"/>
      <c r="EHU253" s="395"/>
      <c r="EHV253" s="395"/>
      <c r="EHW253" s="395"/>
      <c r="EHX253" s="395"/>
      <c r="EHY253" s="395"/>
      <c r="EHZ253" s="395"/>
      <c r="EIA253" s="374"/>
      <c r="EIB253" s="373"/>
      <c r="EIC253" s="373"/>
      <c r="EID253" s="373"/>
      <c r="EIE253" s="320"/>
      <c r="EIF253" s="374"/>
      <c r="EIG253" s="374"/>
      <c r="EIH253" s="374"/>
      <c r="EII253" s="395"/>
      <c r="EIJ253" s="395"/>
      <c r="EIK253" s="395"/>
      <c r="EIL253" s="395"/>
      <c r="EIM253" s="395"/>
      <c r="EIN253" s="395"/>
      <c r="EIO253" s="395"/>
      <c r="EIP253" s="395"/>
      <c r="EIQ253" s="374"/>
      <c r="EIR253" s="373"/>
      <c r="EIS253" s="373"/>
      <c r="EIT253" s="373"/>
      <c r="EIU253" s="320"/>
      <c r="EIV253" s="374"/>
      <c r="EIW253" s="374"/>
      <c r="EIX253" s="374"/>
      <c r="EIY253" s="395"/>
      <c r="EIZ253" s="395"/>
      <c r="EJA253" s="395"/>
      <c r="EJB253" s="395"/>
      <c r="EJC253" s="395"/>
      <c r="EJD253" s="395"/>
      <c r="EJE253" s="395"/>
      <c r="EJF253" s="395"/>
      <c r="EJG253" s="374"/>
      <c r="EJH253" s="373"/>
      <c r="EJI253" s="373"/>
      <c r="EJJ253" s="373"/>
      <c r="EJK253" s="320"/>
      <c r="EJL253" s="374"/>
      <c r="EJM253" s="374"/>
      <c r="EJN253" s="374"/>
      <c r="EJO253" s="395"/>
      <c r="EJP253" s="395"/>
      <c r="EJQ253" s="395"/>
      <c r="EJR253" s="395"/>
      <c r="EJS253" s="395"/>
      <c r="EJT253" s="395"/>
      <c r="EJU253" s="395"/>
      <c r="EJV253" s="395"/>
      <c r="EJW253" s="374"/>
      <c r="EJX253" s="373"/>
      <c r="EJY253" s="373"/>
      <c r="EJZ253" s="373"/>
      <c r="EKA253" s="320"/>
      <c r="EKB253" s="374"/>
      <c r="EKC253" s="374"/>
      <c r="EKD253" s="374"/>
      <c r="EKE253" s="395"/>
      <c r="EKF253" s="395"/>
      <c r="EKG253" s="395"/>
      <c r="EKH253" s="395"/>
      <c r="EKI253" s="395"/>
      <c r="EKJ253" s="395"/>
      <c r="EKK253" s="395"/>
      <c r="EKL253" s="395"/>
      <c r="EKM253" s="374"/>
      <c r="EKN253" s="373"/>
      <c r="EKO253" s="373"/>
      <c r="EKP253" s="373"/>
      <c r="EKQ253" s="320"/>
      <c r="EKR253" s="374"/>
      <c r="EKS253" s="374"/>
      <c r="EKT253" s="374"/>
      <c r="EKU253" s="395"/>
      <c r="EKV253" s="395"/>
      <c r="EKW253" s="395"/>
      <c r="EKX253" s="395"/>
      <c r="EKY253" s="395"/>
      <c r="EKZ253" s="395"/>
      <c r="ELA253" s="395"/>
      <c r="ELB253" s="395"/>
      <c r="ELC253" s="374"/>
      <c r="ELD253" s="373"/>
      <c r="ELE253" s="373"/>
      <c r="ELF253" s="373"/>
      <c r="ELG253" s="320"/>
      <c r="ELH253" s="374"/>
      <c r="ELI253" s="374"/>
      <c r="ELJ253" s="374"/>
      <c r="ELK253" s="395"/>
      <c r="ELL253" s="395"/>
      <c r="ELM253" s="395"/>
      <c r="ELN253" s="395"/>
      <c r="ELO253" s="395"/>
      <c r="ELP253" s="395"/>
      <c r="ELQ253" s="395"/>
      <c r="ELR253" s="395"/>
      <c r="ELS253" s="374"/>
      <c r="ELT253" s="373"/>
      <c r="ELU253" s="373"/>
      <c r="ELV253" s="373"/>
      <c r="ELW253" s="320"/>
      <c r="ELX253" s="374"/>
      <c r="ELY253" s="374"/>
      <c r="ELZ253" s="374"/>
      <c r="EMA253" s="395"/>
      <c r="EMB253" s="395"/>
      <c r="EMC253" s="395"/>
      <c r="EMD253" s="395"/>
      <c r="EME253" s="395"/>
      <c r="EMF253" s="395"/>
      <c r="EMG253" s="395"/>
      <c r="EMH253" s="395"/>
      <c r="EMI253" s="374"/>
      <c r="EMJ253" s="373"/>
      <c r="EMK253" s="373"/>
      <c r="EML253" s="373"/>
      <c r="EMM253" s="320"/>
      <c r="EMN253" s="374"/>
      <c r="EMO253" s="374"/>
      <c r="EMP253" s="374"/>
      <c r="EMQ253" s="395"/>
      <c r="EMR253" s="395"/>
      <c r="EMS253" s="395"/>
      <c r="EMT253" s="395"/>
      <c r="EMU253" s="395"/>
      <c r="EMV253" s="395"/>
      <c r="EMW253" s="395"/>
      <c r="EMX253" s="395"/>
      <c r="EMY253" s="374"/>
      <c r="EMZ253" s="373"/>
      <c r="ENA253" s="373"/>
      <c r="ENB253" s="373"/>
      <c r="ENC253" s="320"/>
      <c r="END253" s="374"/>
      <c r="ENE253" s="374"/>
      <c r="ENF253" s="374"/>
      <c r="ENG253" s="395"/>
      <c r="ENH253" s="395"/>
      <c r="ENI253" s="395"/>
      <c r="ENJ253" s="395"/>
      <c r="ENK253" s="395"/>
      <c r="ENL253" s="395"/>
      <c r="ENM253" s="395"/>
      <c r="ENN253" s="395"/>
      <c r="ENO253" s="374"/>
      <c r="ENP253" s="373"/>
      <c r="ENQ253" s="373"/>
      <c r="ENR253" s="373"/>
      <c r="ENS253" s="320"/>
      <c r="ENT253" s="374"/>
      <c r="ENU253" s="374"/>
      <c r="ENV253" s="374"/>
      <c r="ENW253" s="395"/>
      <c r="ENX253" s="395"/>
      <c r="ENY253" s="395"/>
      <c r="ENZ253" s="395"/>
      <c r="EOA253" s="395"/>
      <c r="EOB253" s="395"/>
      <c r="EOC253" s="395"/>
      <c r="EOD253" s="395"/>
      <c r="EOE253" s="374"/>
      <c r="EOF253" s="373"/>
      <c r="EOG253" s="373"/>
      <c r="EOH253" s="373"/>
      <c r="EOI253" s="320"/>
      <c r="EOJ253" s="374"/>
      <c r="EOK253" s="374"/>
      <c r="EOL253" s="374"/>
      <c r="EOM253" s="395"/>
      <c r="EON253" s="395"/>
      <c r="EOO253" s="395"/>
      <c r="EOP253" s="395"/>
      <c r="EOQ253" s="395"/>
      <c r="EOR253" s="395"/>
      <c r="EOS253" s="395"/>
      <c r="EOT253" s="395"/>
      <c r="EOU253" s="374"/>
      <c r="EOV253" s="373"/>
      <c r="EOW253" s="373"/>
      <c r="EOX253" s="373"/>
      <c r="EOY253" s="320"/>
      <c r="EOZ253" s="374"/>
      <c r="EPA253" s="374"/>
      <c r="EPB253" s="374"/>
      <c r="EPC253" s="395"/>
      <c r="EPD253" s="395"/>
      <c r="EPE253" s="395"/>
      <c r="EPF253" s="395"/>
      <c r="EPG253" s="395"/>
      <c r="EPH253" s="395"/>
      <c r="EPI253" s="395"/>
      <c r="EPJ253" s="395"/>
      <c r="EPK253" s="374"/>
      <c r="EPL253" s="373"/>
      <c r="EPM253" s="373"/>
      <c r="EPN253" s="373"/>
      <c r="EPO253" s="320"/>
      <c r="EPP253" s="374"/>
      <c r="EPQ253" s="374"/>
      <c r="EPR253" s="374"/>
      <c r="EPS253" s="395"/>
      <c r="EPT253" s="395"/>
      <c r="EPU253" s="395"/>
      <c r="EPV253" s="395"/>
      <c r="EPW253" s="395"/>
      <c r="EPX253" s="395"/>
      <c r="EPY253" s="395"/>
      <c r="EPZ253" s="395"/>
      <c r="EQA253" s="374"/>
      <c r="EQB253" s="373"/>
      <c r="EQC253" s="373"/>
      <c r="EQD253" s="373"/>
      <c r="EQE253" s="320"/>
      <c r="EQF253" s="374"/>
      <c r="EQG253" s="374"/>
      <c r="EQH253" s="374"/>
      <c r="EQI253" s="395"/>
      <c r="EQJ253" s="395"/>
      <c r="EQK253" s="395"/>
      <c r="EQL253" s="395"/>
      <c r="EQM253" s="395"/>
      <c r="EQN253" s="395"/>
      <c r="EQO253" s="395"/>
      <c r="EQP253" s="395"/>
      <c r="EQQ253" s="374"/>
      <c r="EQR253" s="373"/>
      <c r="EQS253" s="373"/>
      <c r="EQT253" s="373"/>
      <c r="EQU253" s="320"/>
      <c r="EQV253" s="374"/>
      <c r="EQW253" s="374"/>
      <c r="EQX253" s="374"/>
      <c r="EQY253" s="395"/>
      <c r="EQZ253" s="395"/>
      <c r="ERA253" s="395"/>
      <c r="ERB253" s="395"/>
      <c r="ERC253" s="395"/>
      <c r="ERD253" s="395"/>
      <c r="ERE253" s="395"/>
      <c r="ERF253" s="395"/>
      <c r="ERG253" s="374"/>
      <c r="ERH253" s="373"/>
      <c r="ERI253" s="373"/>
      <c r="ERJ253" s="373"/>
      <c r="ERK253" s="320"/>
      <c r="ERL253" s="374"/>
      <c r="ERM253" s="374"/>
      <c r="ERN253" s="374"/>
      <c r="ERO253" s="395"/>
      <c r="ERP253" s="395"/>
      <c r="ERQ253" s="395"/>
      <c r="ERR253" s="395"/>
      <c r="ERS253" s="395"/>
      <c r="ERT253" s="395"/>
      <c r="ERU253" s="395"/>
      <c r="ERV253" s="395"/>
      <c r="ERW253" s="374"/>
      <c r="ERX253" s="373"/>
      <c r="ERY253" s="373"/>
      <c r="ERZ253" s="373"/>
      <c r="ESA253" s="320"/>
      <c r="ESB253" s="374"/>
      <c r="ESC253" s="374"/>
      <c r="ESD253" s="374"/>
      <c r="ESE253" s="395"/>
      <c r="ESF253" s="395"/>
      <c r="ESG253" s="395"/>
      <c r="ESH253" s="395"/>
      <c r="ESI253" s="395"/>
      <c r="ESJ253" s="395"/>
      <c r="ESK253" s="395"/>
      <c r="ESL253" s="395"/>
      <c r="ESM253" s="374"/>
      <c r="ESN253" s="373"/>
      <c r="ESO253" s="373"/>
      <c r="ESP253" s="373"/>
      <c r="ESQ253" s="320"/>
      <c r="ESR253" s="374"/>
      <c r="ESS253" s="374"/>
      <c r="EST253" s="374"/>
      <c r="ESU253" s="395"/>
      <c r="ESV253" s="395"/>
      <c r="ESW253" s="395"/>
      <c r="ESX253" s="395"/>
      <c r="ESY253" s="395"/>
      <c r="ESZ253" s="395"/>
      <c r="ETA253" s="395"/>
      <c r="ETB253" s="395"/>
      <c r="ETC253" s="374"/>
      <c r="ETD253" s="373"/>
      <c r="ETE253" s="373"/>
      <c r="ETF253" s="373"/>
      <c r="ETG253" s="320"/>
      <c r="ETH253" s="374"/>
      <c r="ETI253" s="374"/>
      <c r="ETJ253" s="374"/>
      <c r="ETK253" s="395"/>
      <c r="ETL253" s="395"/>
      <c r="ETM253" s="395"/>
      <c r="ETN253" s="395"/>
      <c r="ETO253" s="395"/>
      <c r="ETP253" s="395"/>
      <c r="ETQ253" s="395"/>
      <c r="ETR253" s="395"/>
      <c r="ETS253" s="374"/>
      <c r="ETT253" s="373"/>
      <c r="ETU253" s="373"/>
      <c r="ETV253" s="373"/>
      <c r="ETW253" s="320"/>
      <c r="ETX253" s="374"/>
      <c r="ETY253" s="374"/>
      <c r="ETZ253" s="374"/>
      <c r="EUA253" s="395"/>
      <c r="EUB253" s="395"/>
      <c r="EUC253" s="395"/>
      <c r="EUD253" s="395"/>
      <c r="EUE253" s="395"/>
      <c r="EUF253" s="395"/>
      <c r="EUG253" s="395"/>
      <c r="EUH253" s="395"/>
      <c r="EUI253" s="374"/>
      <c r="EUJ253" s="373"/>
      <c r="EUK253" s="373"/>
      <c r="EUL253" s="373"/>
      <c r="EUM253" s="320"/>
      <c r="EUN253" s="374"/>
      <c r="EUO253" s="374"/>
      <c r="EUP253" s="374"/>
      <c r="EUQ253" s="395"/>
      <c r="EUR253" s="395"/>
      <c r="EUS253" s="395"/>
      <c r="EUT253" s="395"/>
      <c r="EUU253" s="395"/>
      <c r="EUV253" s="395"/>
      <c r="EUW253" s="395"/>
      <c r="EUX253" s="395"/>
      <c r="EUY253" s="374"/>
      <c r="EUZ253" s="373"/>
      <c r="EVA253" s="373"/>
      <c r="EVB253" s="373"/>
      <c r="EVC253" s="320"/>
      <c r="EVD253" s="374"/>
      <c r="EVE253" s="374"/>
      <c r="EVF253" s="374"/>
      <c r="EVG253" s="395"/>
      <c r="EVH253" s="395"/>
      <c r="EVI253" s="395"/>
      <c r="EVJ253" s="395"/>
      <c r="EVK253" s="395"/>
      <c r="EVL253" s="395"/>
      <c r="EVM253" s="395"/>
      <c r="EVN253" s="395"/>
      <c r="EVO253" s="374"/>
      <c r="EVP253" s="373"/>
      <c r="EVQ253" s="373"/>
      <c r="EVR253" s="373"/>
      <c r="EVS253" s="320"/>
      <c r="EVT253" s="374"/>
      <c r="EVU253" s="374"/>
      <c r="EVV253" s="374"/>
      <c r="EVW253" s="395"/>
      <c r="EVX253" s="395"/>
      <c r="EVY253" s="395"/>
      <c r="EVZ253" s="395"/>
      <c r="EWA253" s="395"/>
      <c r="EWB253" s="395"/>
      <c r="EWC253" s="395"/>
      <c r="EWD253" s="395"/>
      <c r="EWE253" s="374"/>
      <c r="EWF253" s="373"/>
      <c r="EWG253" s="373"/>
      <c r="EWH253" s="373"/>
      <c r="EWI253" s="320"/>
      <c r="EWJ253" s="374"/>
      <c r="EWK253" s="374"/>
      <c r="EWL253" s="374"/>
      <c r="EWM253" s="395"/>
      <c r="EWN253" s="395"/>
      <c r="EWO253" s="395"/>
      <c r="EWP253" s="395"/>
      <c r="EWQ253" s="395"/>
      <c r="EWR253" s="395"/>
      <c r="EWS253" s="395"/>
      <c r="EWT253" s="395"/>
      <c r="EWU253" s="374"/>
      <c r="EWV253" s="373"/>
      <c r="EWW253" s="373"/>
      <c r="EWX253" s="373"/>
      <c r="EWY253" s="320"/>
      <c r="EWZ253" s="374"/>
      <c r="EXA253" s="374"/>
      <c r="EXB253" s="374"/>
      <c r="EXC253" s="395"/>
      <c r="EXD253" s="395"/>
      <c r="EXE253" s="395"/>
      <c r="EXF253" s="395"/>
      <c r="EXG253" s="395"/>
      <c r="EXH253" s="395"/>
      <c r="EXI253" s="395"/>
      <c r="EXJ253" s="395"/>
      <c r="EXK253" s="374"/>
      <c r="EXL253" s="373"/>
      <c r="EXM253" s="373"/>
      <c r="EXN253" s="373"/>
      <c r="EXO253" s="320"/>
      <c r="EXP253" s="374"/>
      <c r="EXQ253" s="374"/>
      <c r="EXR253" s="374"/>
      <c r="EXS253" s="395"/>
      <c r="EXT253" s="395"/>
      <c r="EXU253" s="395"/>
      <c r="EXV253" s="395"/>
      <c r="EXW253" s="395"/>
      <c r="EXX253" s="395"/>
      <c r="EXY253" s="395"/>
      <c r="EXZ253" s="395"/>
      <c r="EYA253" s="374"/>
      <c r="EYB253" s="373"/>
      <c r="EYC253" s="373"/>
      <c r="EYD253" s="373"/>
      <c r="EYE253" s="320"/>
      <c r="EYF253" s="374"/>
      <c r="EYG253" s="374"/>
      <c r="EYH253" s="374"/>
      <c r="EYI253" s="395"/>
      <c r="EYJ253" s="395"/>
      <c r="EYK253" s="395"/>
      <c r="EYL253" s="395"/>
      <c r="EYM253" s="395"/>
      <c r="EYN253" s="395"/>
      <c r="EYO253" s="395"/>
      <c r="EYP253" s="395"/>
      <c r="EYQ253" s="374"/>
      <c r="EYR253" s="373"/>
      <c r="EYS253" s="373"/>
      <c r="EYT253" s="373"/>
      <c r="EYU253" s="320"/>
      <c r="EYV253" s="374"/>
      <c r="EYW253" s="374"/>
      <c r="EYX253" s="374"/>
      <c r="EYY253" s="395"/>
      <c r="EYZ253" s="395"/>
      <c r="EZA253" s="395"/>
      <c r="EZB253" s="395"/>
      <c r="EZC253" s="395"/>
      <c r="EZD253" s="395"/>
      <c r="EZE253" s="395"/>
      <c r="EZF253" s="395"/>
      <c r="EZG253" s="374"/>
      <c r="EZH253" s="373"/>
      <c r="EZI253" s="373"/>
      <c r="EZJ253" s="373"/>
      <c r="EZK253" s="320"/>
      <c r="EZL253" s="374"/>
      <c r="EZM253" s="374"/>
      <c r="EZN253" s="374"/>
      <c r="EZO253" s="395"/>
      <c r="EZP253" s="395"/>
      <c r="EZQ253" s="395"/>
      <c r="EZR253" s="395"/>
      <c r="EZS253" s="395"/>
      <c r="EZT253" s="395"/>
      <c r="EZU253" s="395"/>
      <c r="EZV253" s="395"/>
      <c r="EZW253" s="374"/>
      <c r="EZX253" s="373"/>
      <c r="EZY253" s="373"/>
      <c r="EZZ253" s="373"/>
      <c r="FAA253" s="320"/>
      <c r="FAB253" s="374"/>
      <c r="FAC253" s="374"/>
      <c r="FAD253" s="374"/>
      <c r="FAE253" s="395"/>
      <c r="FAF253" s="395"/>
      <c r="FAG253" s="395"/>
      <c r="FAH253" s="395"/>
      <c r="FAI253" s="395"/>
      <c r="FAJ253" s="395"/>
      <c r="FAK253" s="395"/>
      <c r="FAL253" s="395"/>
      <c r="FAM253" s="374"/>
      <c r="FAN253" s="373"/>
      <c r="FAO253" s="373"/>
      <c r="FAP253" s="373"/>
      <c r="FAQ253" s="320"/>
      <c r="FAR253" s="374"/>
      <c r="FAS253" s="374"/>
      <c r="FAT253" s="374"/>
      <c r="FAU253" s="395"/>
      <c r="FAV253" s="395"/>
      <c r="FAW253" s="395"/>
      <c r="FAX253" s="395"/>
      <c r="FAY253" s="395"/>
      <c r="FAZ253" s="395"/>
      <c r="FBA253" s="395"/>
      <c r="FBB253" s="395"/>
      <c r="FBC253" s="374"/>
      <c r="FBD253" s="373"/>
      <c r="FBE253" s="373"/>
      <c r="FBF253" s="373"/>
      <c r="FBG253" s="320"/>
      <c r="FBH253" s="374"/>
      <c r="FBI253" s="374"/>
      <c r="FBJ253" s="374"/>
      <c r="FBK253" s="395"/>
      <c r="FBL253" s="395"/>
      <c r="FBM253" s="395"/>
      <c r="FBN253" s="395"/>
      <c r="FBO253" s="395"/>
      <c r="FBP253" s="395"/>
      <c r="FBQ253" s="395"/>
      <c r="FBR253" s="395"/>
      <c r="FBS253" s="374"/>
      <c r="FBT253" s="373"/>
      <c r="FBU253" s="373"/>
      <c r="FBV253" s="373"/>
      <c r="FBW253" s="320"/>
      <c r="FBX253" s="374"/>
      <c r="FBY253" s="374"/>
      <c r="FBZ253" s="374"/>
      <c r="FCA253" s="395"/>
      <c r="FCB253" s="395"/>
      <c r="FCC253" s="395"/>
      <c r="FCD253" s="395"/>
      <c r="FCE253" s="395"/>
      <c r="FCF253" s="395"/>
      <c r="FCG253" s="395"/>
      <c r="FCH253" s="395"/>
      <c r="FCI253" s="374"/>
      <c r="FCJ253" s="373"/>
      <c r="FCK253" s="373"/>
      <c r="FCL253" s="373"/>
      <c r="FCM253" s="320"/>
      <c r="FCN253" s="374"/>
      <c r="FCO253" s="374"/>
      <c r="FCP253" s="374"/>
      <c r="FCQ253" s="395"/>
      <c r="FCR253" s="395"/>
      <c r="FCS253" s="395"/>
      <c r="FCT253" s="395"/>
      <c r="FCU253" s="395"/>
      <c r="FCV253" s="395"/>
      <c r="FCW253" s="395"/>
      <c r="FCX253" s="395"/>
      <c r="FCY253" s="374"/>
      <c r="FCZ253" s="373"/>
      <c r="FDA253" s="373"/>
      <c r="FDB253" s="373"/>
      <c r="FDC253" s="320"/>
      <c r="FDD253" s="374"/>
      <c r="FDE253" s="374"/>
      <c r="FDF253" s="374"/>
      <c r="FDG253" s="395"/>
      <c r="FDH253" s="395"/>
      <c r="FDI253" s="395"/>
      <c r="FDJ253" s="395"/>
      <c r="FDK253" s="395"/>
      <c r="FDL253" s="395"/>
      <c r="FDM253" s="395"/>
      <c r="FDN253" s="395"/>
      <c r="FDO253" s="374"/>
      <c r="FDP253" s="373"/>
      <c r="FDQ253" s="373"/>
      <c r="FDR253" s="373"/>
      <c r="FDS253" s="320"/>
      <c r="FDT253" s="374"/>
      <c r="FDU253" s="374"/>
      <c r="FDV253" s="374"/>
      <c r="FDW253" s="395"/>
      <c r="FDX253" s="395"/>
      <c r="FDY253" s="395"/>
      <c r="FDZ253" s="395"/>
      <c r="FEA253" s="395"/>
      <c r="FEB253" s="395"/>
      <c r="FEC253" s="395"/>
      <c r="FED253" s="395"/>
      <c r="FEE253" s="374"/>
      <c r="FEF253" s="373"/>
      <c r="FEG253" s="373"/>
      <c r="FEH253" s="373"/>
      <c r="FEI253" s="320"/>
      <c r="FEJ253" s="374"/>
      <c r="FEK253" s="374"/>
      <c r="FEL253" s="374"/>
      <c r="FEM253" s="395"/>
      <c r="FEN253" s="395"/>
      <c r="FEO253" s="395"/>
      <c r="FEP253" s="395"/>
      <c r="FEQ253" s="395"/>
      <c r="FER253" s="395"/>
      <c r="FES253" s="395"/>
      <c r="FET253" s="395"/>
      <c r="FEU253" s="374"/>
      <c r="FEV253" s="373"/>
      <c r="FEW253" s="373"/>
      <c r="FEX253" s="373"/>
      <c r="FEY253" s="320"/>
      <c r="FEZ253" s="374"/>
      <c r="FFA253" s="374"/>
      <c r="FFB253" s="374"/>
      <c r="FFC253" s="395"/>
      <c r="FFD253" s="395"/>
      <c r="FFE253" s="395"/>
      <c r="FFF253" s="395"/>
      <c r="FFG253" s="395"/>
      <c r="FFH253" s="395"/>
      <c r="FFI253" s="395"/>
      <c r="FFJ253" s="395"/>
      <c r="FFK253" s="374"/>
      <c r="FFL253" s="373"/>
      <c r="FFM253" s="373"/>
      <c r="FFN253" s="373"/>
      <c r="FFO253" s="320"/>
      <c r="FFP253" s="374"/>
      <c r="FFQ253" s="374"/>
      <c r="FFR253" s="374"/>
      <c r="FFS253" s="395"/>
      <c r="FFT253" s="395"/>
      <c r="FFU253" s="395"/>
      <c r="FFV253" s="395"/>
      <c r="FFW253" s="395"/>
      <c r="FFX253" s="395"/>
      <c r="FFY253" s="395"/>
      <c r="FFZ253" s="395"/>
      <c r="FGA253" s="374"/>
      <c r="FGB253" s="373"/>
      <c r="FGC253" s="373"/>
      <c r="FGD253" s="373"/>
      <c r="FGE253" s="320"/>
      <c r="FGF253" s="374"/>
      <c r="FGG253" s="374"/>
      <c r="FGH253" s="374"/>
      <c r="FGI253" s="395"/>
      <c r="FGJ253" s="395"/>
      <c r="FGK253" s="395"/>
      <c r="FGL253" s="395"/>
      <c r="FGM253" s="395"/>
      <c r="FGN253" s="395"/>
      <c r="FGO253" s="395"/>
      <c r="FGP253" s="395"/>
      <c r="FGQ253" s="374"/>
      <c r="FGR253" s="373"/>
      <c r="FGS253" s="373"/>
      <c r="FGT253" s="373"/>
      <c r="FGU253" s="320"/>
      <c r="FGV253" s="374"/>
      <c r="FGW253" s="374"/>
      <c r="FGX253" s="374"/>
      <c r="FGY253" s="395"/>
      <c r="FGZ253" s="395"/>
      <c r="FHA253" s="395"/>
      <c r="FHB253" s="395"/>
      <c r="FHC253" s="395"/>
      <c r="FHD253" s="395"/>
      <c r="FHE253" s="395"/>
      <c r="FHF253" s="395"/>
      <c r="FHG253" s="374"/>
      <c r="FHH253" s="373"/>
      <c r="FHI253" s="373"/>
      <c r="FHJ253" s="373"/>
      <c r="FHK253" s="320"/>
      <c r="FHL253" s="374"/>
      <c r="FHM253" s="374"/>
      <c r="FHN253" s="374"/>
      <c r="FHO253" s="395"/>
      <c r="FHP253" s="395"/>
      <c r="FHQ253" s="395"/>
      <c r="FHR253" s="395"/>
      <c r="FHS253" s="395"/>
      <c r="FHT253" s="395"/>
      <c r="FHU253" s="395"/>
      <c r="FHV253" s="395"/>
      <c r="FHW253" s="374"/>
      <c r="FHX253" s="373"/>
      <c r="FHY253" s="373"/>
      <c r="FHZ253" s="373"/>
      <c r="FIA253" s="320"/>
      <c r="FIB253" s="374"/>
      <c r="FIC253" s="374"/>
      <c r="FID253" s="374"/>
      <c r="FIE253" s="395"/>
      <c r="FIF253" s="395"/>
      <c r="FIG253" s="395"/>
      <c r="FIH253" s="395"/>
      <c r="FII253" s="395"/>
      <c r="FIJ253" s="395"/>
      <c r="FIK253" s="395"/>
      <c r="FIL253" s="395"/>
      <c r="FIM253" s="374"/>
      <c r="FIN253" s="373"/>
      <c r="FIO253" s="373"/>
      <c r="FIP253" s="373"/>
      <c r="FIQ253" s="320"/>
      <c r="FIR253" s="374"/>
      <c r="FIS253" s="374"/>
      <c r="FIT253" s="374"/>
      <c r="FIU253" s="395"/>
      <c r="FIV253" s="395"/>
      <c r="FIW253" s="395"/>
      <c r="FIX253" s="395"/>
      <c r="FIY253" s="395"/>
      <c r="FIZ253" s="395"/>
      <c r="FJA253" s="395"/>
      <c r="FJB253" s="395"/>
      <c r="FJC253" s="374"/>
      <c r="FJD253" s="373"/>
      <c r="FJE253" s="373"/>
      <c r="FJF253" s="373"/>
      <c r="FJG253" s="320"/>
      <c r="FJH253" s="374"/>
      <c r="FJI253" s="374"/>
      <c r="FJJ253" s="374"/>
      <c r="FJK253" s="395"/>
      <c r="FJL253" s="395"/>
      <c r="FJM253" s="395"/>
      <c r="FJN253" s="395"/>
      <c r="FJO253" s="395"/>
      <c r="FJP253" s="395"/>
      <c r="FJQ253" s="395"/>
      <c r="FJR253" s="395"/>
      <c r="FJS253" s="374"/>
      <c r="FJT253" s="373"/>
      <c r="FJU253" s="373"/>
      <c r="FJV253" s="373"/>
      <c r="FJW253" s="320"/>
      <c r="FJX253" s="374"/>
      <c r="FJY253" s="374"/>
      <c r="FJZ253" s="374"/>
      <c r="FKA253" s="395"/>
      <c r="FKB253" s="395"/>
      <c r="FKC253" s="395"/>
      <c r="FKD253" s="395"/>
      <c r="FKE253" s="395"/>
      <c r="FKF253" s="395"/>
      <c r="FKG253" s="395"/>
      <c r="FKH253" s="395"/>
      <c r="FKI253" s="374"/>
      <c r="FKJ253" s="373"/>
      <c r="FKK253" s="373"/>
      <c r="FKL253" s="373"/>
      <c r="FKM253" s="320"/>
      <c r="FKN253" s="374"/>
      <c r="FKO253" s="374"/>
      <c r="FKP253" s="374"/>
      <c r="FKQ253" s="395"/>
      <c r="FKR253" s="395"/>
      <c r="FKS253" s="395"/>
      <c r="FKT253" s="395"/>
      <c r="FKU253" s="395"/>
      <c r="FKV253" s="395"/>
      <c r="FKW253" s="395"/>
      <c r="FKX253" s="395"/>
      <c r="FKY253" s="374"/>
      <c r="FKZ253" s="373"/>
      <c r="FLA253" s="373"/>
      <c r="FLB253" s="373"/>
      <c r="FLC253" s="320"/>
      <c r="FLD253" s="374"/>
      <c r="FLE253" s="374"/>
      <c r="FLF253" s="374"/>
      <c r="FLG253" s="395"/>
      <c r="FLH253" s="395"/>
      <c r="FLI253" s="395"/>
      <c r="FLJ253" s="395"/>
      <c r="FLK253" s="395"/>
      <c r="FLL253" s="395"/>
      <c r="FLM253" s="395"/>
      <c r="FLN253" s="395"/>
      <c r="FLO253" s="374"/>
      <c r="FLP253" s="373"/>
      <c r="FLQ253" s="373"/>
      <c r="FLR253" s="373"/>
      <c r="FLS253" s="320"/>
      <c r="FLT253" s="374"/>
      <c r="FLU253" s="374"/>
      <c r="FLV253" s="374"/>
      <c r="FLW253" s="395"/>
      <c r="FLX253" s="395"/>
      <c r="FLY253" s="395"/>
      <c r="FLZ253" s="395"/>
      <c r="FMA253" s="395"/>
      <c r="FMB253" s="395"/>
      <c r="FMC253" s="395"/>
      <c r="FMD253" s="395"/>
      <c r="FME253" s="374"/>
      <c r="FMF253" s="373"/>
      <c r="FMG253" s="373"/>
      <c r="FMH253" s="373"/>
      <c r="FMI253" s="320"/>
      <c r="FMJ253" s="374"/>
      <c r="FMK253" s="374"/>
      <c r="FML253" s="374"/>
      <c r="FMM253" s="395"/>
      <c r="FMN253" s="395"/>
      <c r="FMO253" s="395"/>
      <c r="FMP253" s="395"/>
      <c r="FMQ253" s="395"/>
      <c r="FMR253" s="395"/>
      <c r="FMS253" s="395"/>
      <c r="FMT253" s="395"/>
      <c r="FMU253" s="374"/>
      <c r="FMV253" s="373"/>
      <c r="FMW253" s="373"/>
      <c r="FMX253" s="373"/>
      <c r="FMY253" s="320"/>
      <c r="FMZ253" s="374"/>
      <c r="FNA253" s="374"/>
      <c r="FNB253" s="374"/>
      <c r="FNC253" s="395"/>
      <c r="FND253" s="395"/>
      <c r="FNE253" s="395"/>
      <c r="FNF253" s="395"/>
      <c r="FNG253" s="395"/>
      <c r="FNH253" s="395"/>
      <c r="FNI253" s="395"/>
      <c r="FNJ253" s="395"/>
      <c r="FNK253" s="374"/>
      <c r="FNL253" s="373"/>
      <c r="FNM253" s="373"/>
      <c r="FNN253" s="373"/>
      <c r="FNO253" s="320"/>
      <c r="FNP253" s="374"/>
      <c r="FNQ253" s="374"/>
      <c r="FNR253" s="374"/>
      <c r="FNS253" s="395"/>
      <c r="FNT253" s="395"/>
      <c r="FNU253" s="395"/>
      <c r="FNV253" s="395"/>
      <c r="FNW253" s="395"/>
      <c r="FNX253" s="395"/>
      <c r="FNY253" s="395"/>
      <c r="FNZ253" s="395"/>
      <c r="FOA253" s="374"/>
      <c r="FOB253" s="373"/>
      <c r="FOC253" s="373"/>
      <c r="FOD253" s="373"/>
      <c r="FOE253" s="320"/>
      <c r="FOF253" s="374"/>
      <c r="FOG253" s="374"/>
      <c r="FOH253" s="374"/>
      <c r="FOI253" s="395"/>
      <c r="FOJ253" s="395"/>
      <c r="FOK253" s="395"/>
      <c r="FOL253" s="395"/>
      <c r="FOM253" s="395"/>
      <c r="FON253" s="395"/>
      <c r="FOO253" s="395"/>
      <c r="FOP253" s="395"/>
      <c r="FOQ253" s="374"/>
      <c r="FOR253" s="373"/>
      <c r="FOS253" s="373"/>
      <c r="FOT253" s="373"/>
      <c r="FOU253" s="320"/>
      <c r="FOV253" s="374"/>
      <c r="FOW253" s="374"/>
      <c r="FOX253" s="374"/>
      <c r="FOY253" s="395"/>
      <c r="FOZ253" s="395"/>
      <c r="FPA253" s="395"/>
      <c r="FPB253" s="395"/>
      <c r="FPC253" s="395"/>
      <c r="FPD253" s="395"/>
      <c r="FPE253" s="395"/>
      <c r="FPF253" s="395"/>
      <c r="FPG253" s="374"/>
      <c r="FPH253" s="373"/>
      <c r="FPI253" s="373"/>
      <c r="FPJ253" s="373"/>
      <c r="FPK253" s="320"/>
      <c r="FPL253" s="374"/>
      <c r="FPM253" s="374"/>
      <c r="FPN253" s="374"/>
      <c r="FPO253" s="395"/>
      <c r="FPP253" s="395"/>
      <c r="FPQ253" s="395"/>
      <c r="FPR253" s="395"/>
      <c r="FPS253" s="395"/>
      <c r="FPT253" s="395"/>
      <c r="FPU253" s="395"/>
      <c r="FPV253" s="395"/>
      <c r="FPW253" s="374"/>
      <c r="FPX253" s="373"/>
      <c r="FPY253" s="373"/>
      <c r="FPZ253" s="373"/>
      <c r="FQA253" s="320"/>
      <c r="FQB253" s="374"/>
      <c r="FQC253" s="374"/>
      <c r="FQD253" s="374"/>
      <c r="FQE253" s="395"/>
      <c r="FQF253" s="395"/>
      <c r="FQG253" s="395"/>
      <c r="FQH253" s="395"/>
      <c r="FQI253" s="395"/>
      <c r="FQJ253" s="395"/>
      <c r="FQK253" s="395"/>
      <c r="FQL253" s="395"/>
      <c r="FQM253" s="374"/>
      <c r="FQN253" s="373"/>
      <c r="FQO253" s="373"/>
      <c r="FQP253" s="373"/>
      <c r="FQQ253" s="320"/>
      <c r="FQR253" s="374"/>
      <c r="FQS253" s="374"/>
      <c r="FQT253" s="374"/>
      <c r="FQU253" s="395"/>
      <c r="FQV253" s="395"/>
      <c r="FQW253" s="395"/>
      <c r="FQX253" s="395"/>
      <c r="FQY253" s="395"/>
      <c r="FQZ253" s="395"/>
      <c r="FRA253" s="395"/>
      <c r="FRB253" s="395"/>
      <c r="FRC253" s="374"/>
      <c r="FRD253" s="373"/>
      <c r="FRE253" s="373"/>
      <c r="FRF253" s="373"/>
      <c r="FRG253" s="320"/>
      <c r="FRH253" s="374"/>
      <c r="FRI253" s="374"/>
      <c r="FRJ253" s="374"/>
      <c r="FRK253" s="395"/>
      <c r="FRL253" s="395"/>
      <c r="FRM253" s="395"/>
      <c r="FRN253" s="395"/>
      <c r="FRO253" s="395"/>
      <c r="FRP253" s="395"/>
      <c r="FRQ253" s="395"/>
      <c r="FRR253" s="395"/>
      <c r="FRS253" s="374"/>
      <c r="FRT253" s="373"/>
      <c r="FRU253" s="373"/>
      <c r="FRV253" s="373"/>
      <c r="FRW253" s="320"/>
      <c r="FRX253" s="374"/>
      <c r="FRY253" s="374"/>
      <c r="FRZ253" s="374"/>
      <c r="FSA253" s="395"/>
      <c r="FSB253" s="395"/>
      <c r="FSC253" s="395"/>
      <c r="FSD253" s="395"/>
      <c r="FSE253" s="395"/>
      <c r="FSF253" s="395"/>
      <c r="FSG253" s="395"/>
      <c r="FSH253" s="395"/>
      <c r="FSI253" s="374"/>
      <c r="FSJ253" s="373"/>
      <c r="FSK253" s="373"/>
      <c r="FSL253" s="373"/>
      <c r="FSM253" s="320"/>
      <c r="FSN253" s="374"/>
      <c r="FSO253" s="374"/>
      <c r="FSP253" s="374"/>
      <c r="FSQ253" s="395"/>
      <c r="FSR253" s="395"/>
      <c r="FSS253" s="395"/>
      <c r="FST253" s="395"/>
      <c r="FSU253" s="395"/>
      <c r="FSV253" s="395"/>
      <c r="FSW253" s="395"/>
      <c r="FSX253" s="395"/>
      <c r="FSY253" s="374"/>
      <c r="FSZ253" s="373"/>
      <c r="FTA253" s="373"/>
      <c r="FTB253" s="373"/>
      <c r="FTC253" s="320"/>
      <c r="FTD253" s="374"/>
      <c r="FTE253" s="374"/>
      <c r="FTF253" s="374"/>
      <c r="FTG253" s="395"/>
      <c r="FTH253" s="395"/>
      <c r="FTI253" s="395"/>
      <c r="FTJ253" s="395"/>
      <c r="FTK253" s="395"/>
      <c r="FTL253" s="395"/>
      <c r="FTM253" s="395"/>
      <c r="FTN253" s="395"/>
      <c r="FTO253" s="374"/>
      <c r="FTP253" s="373"/>
      <c r="FTQ253" s="373"/>
      <c r="FTR253" s="373"/>
      <c r="FTS253" s="320"/>
      <c r="FTT253" s="374"/>
      <c r="FTU253" s="374"/>
      <c r="FTV253" s="374"/>
      <c r="FTW253" s="395"/>
      <c r="FTX253" s="395"/>
      <c r="FTY253" s="395"/>
      <c r="FTZ253" s="395"/>
      <c r="FUA253" s="395"/>
      <c r="FUB253" s="395"/>
      <c r="FUC253" s="395"/>
      <c r="FUD253" s="395"/>
      <c r="FUE253" s="374"/>
      <c r="FUF253" s="373"/>
      <c r="FUG253" s="373"/>
      <c r="FUH253" s="373"/>
      <c r="FUI253" s="320"/>
      <c r="FUJ253" s="374"/>
      <c r="FUK253" s="374"/>
      <c r="FUL253" s="374"/>
      <c r="FUM253" s="395"/>
      <c r="FUN253" s="395"/>
      <c r="FUO253" s="395"/>
      <c r="FUP253" s="395"/>
      <c r="FUQ253" s="395"/>
      <c r="FUR253" s="395"/>
      <c r="FUS253" s="395"/>
      <c r="FUT253" s="395"/>
      <c r="FUU253" s="374"/>
      <c r="FUV253" s="373"/>
      <c r="FUW253" s="373"/>
      <c r="FUX253" s="373"/>
      <c r="FUY253" s="320"/>
      <c r="FUZ253" s="374"/>
      <c r="FVA253" s="374"/>
      <c r="FVB253" s="374"/>
      <c r="FVC253" s="395"/>
      <c r="FVD253" s="395"/>
      <c r="FVE253" s="395"/>
      <c r="FVF253" s="395"/>
      <c r="FVG253" s="395"/>
      <c r="FVH253" s="395"/>
      <c r="FVI253" s="395"/>
      <c r="FVJ253" s="395"/>
      <c r="FVK253" s="374"/>
      <c r="FVL253" s="373"/>
      <c r="FVM253" s="373"/>
      <c r="FVN253" s="373"/>
      <c r="FVO253" s="320"/>
      <c r="FVP253" s="374"/>
      <c r="FVQ253" s="374"/>
      <c r="FVR253" s="374"/>
      <c r="FVS253" s="395"/>
      <c r="FVT253" s="395"/>
      <c r="FVU253" s="395"/>
      <c r="FVV253" s="395"/>
      <c r="FVW253" s="395"/>
      <c r="FVX253" s="395"/>
      <c r="FVY253" s="395"/>
      <c r="FVZ253" s="395"/>
      <c r="FWA253" s="374"/>
      <c r="FWB253" s="373"/>
      <c r="FWC253" s="373"/>
      <c r="FWD253" s="373"/>
      <c r="FWE253" s="320"/>
      <c r="FWF253" s="374"/>
      <c r="FWG253" s="374"/>
      <c r="FWH253" s="374"/>
      <c r="FWI253" s="395"/>
      <c r="FWJ253" s="395"/>
      <c r="FWK253" s="395"/>
      <c r="FWL253" s="395"/>
      <c r="FWM253" s="395"/>
      <c r="FWN253" s="395"/>
      <c r="FWO253" s="395"/>
      <c r="FWP253" s="395"/>
      <c r="FWQ253" s="374"/>
      <c r="FWR253" s="373"/>
      <c r="FWS253" s="373"/>
      <c r="FWT253" s="373"/>
      <c r="FWU253" s="320"/>
      <c r="FWV253" s="374"/>
      <c r="FWW253" s="374"/>
      <c r="FWX253" s="374"/>
      <c r="FWY253" s="395"/>
      <c r="FWZ253" s="395"/>
      <c r="FXA253" s="395"/>
      <c r="FXB253" s="395"/>
      <c r="FXC253" s="395"/>
      <c r="FXD253" s="395"/>
      <c r="FXE253" s="395"/>
      <c r="FXF253" s="395"/>
      <c r="FXG253" s="374"/>
      <c r="FXH253" s="373"/>
      <c r="FXI253" s="373"/>
      <c r="FXJ253" s="373"/>
      <c r="FXK253" s="320"/>
      <c r="FXL253" s="374"/>
      <c r="FXM253" s="374"/>
      <c r="FXN253" s="374"/>
      <c r="FXO253" s="395"/>
      <c r="FXP253" s="395"/>
      <c r="FXQ253" s="395"/>
      <c r="FXR253" s="395"/>
      <c r="FXS253" s="395"/>
      <c r="FXT253" s="395"/>
      <c r="FXU253" s="395"/>
      <c r="FXV253" s="395"/>
      <c r="FXW253" s="374"/>
      <c r="FXX253" s="373"/>
      <c r="FXY253" s="373"/>
      <c r="FXZ253" s="373"/>
      <c r="FYA253" s="320"/>
      <c r="FYB253" s="374"/>
      <c r="FYC253" s="374"/>
      <c r="FYD253" s="374"/>
      <c r="FYE253" s="395"/>
      <c r="FYF253" s="395"/>
      <c r="FYG253" s="395"/>
      <c r="FYH253" s="395"/>
      <c r="FYI253" s="395"/>
      <c r="FYJ253" s="395"/>
      <c r="FYK253" s="395"/>
      <c r="FYL253" s="395"/>
      <c r="FYM253" s="374"/>
      <c r="FYN253" s="373"/>
      <c r="FYO253" s="373"/>
      <c r="FYP253" s="373"/>
      <c r="FYQ253" s="320"/>
      <c r="FYR253" s="374"/>
      <c r="FYS253" s="374"/>
      <c r="FYT253" s="374"/>
      <c r="FYU253" s="395"/>
      <c r="FYV253" s="395"/>
      <c r="FYW253" s="395"/>
      <c r="FYX253" s="395"/>
      <c r="FYY253" s="395"/>
      <c r="FYZ253" s="395"/>
      <c r="FZA253" s="395"/>
      <c r="FZB253" s="395"/>
      <c r="FZC253" s="374"/>
      <c r="FZD253" s="373"/>
      <c r="FZE253" s="373"/>
      <c r="FZF253" s="373"/>
      <c r="FZG253" s="320"/>
      <c r="FZH253" s="374"/>
      <c r="FZI253" s="374"/>
      <c r="FZJ253" s="374"/>
      <c r="FZK253" s="395"/>
      <c r="FZL253" s="395"/>
      <c r="FZM253" s="395"/>
      <c r="FZN253" s="395"/>
      <c r="FZO253" s="395"/>
      <c r="FZP253" s="395"/>
      <c r="FZQ253" s="395"/>
      <c r="FZR253" s="395"/>
      <c r="FZS253" s="374"/>
      <c r="FZT253" s="373"/>
      <c r="FZU253" s="373"/>
      <c r="FZV253" s="373"/>
      <c r="FZW253" s="320"/>
      <c r="FZX253" s="374"/>
      <c r="FZY253" s="374"/>
      <c r="FZZ253" s="374"/>
      <c r="GAA253" s="395"/>
      <c r="GAB253" s="395"/>
      <c r="GAC253" s="395"/>
      <c r="GAD253" s="395"/>
      <c r="GAE253" s="395"/>
      <c r="GAF253" s="395"/>
      <c r="GAG253" s="395"/>
      <c r="GAH253" s="395"/>
      <c r="GAI253" s="374"/>
      <c r="GAJ253" s="373"/>
      <c r="GAK253" s="373"/>
      <c r="GAL253" s="373"/>
      <c r="GAM253" s="320"/>
      <c r="GAN253" s="374"/>
      <c r="GAO253" s="374"/>
      <c r="GAP253" s="374"/>
      <c r="GAQ253" s="395"/>
      <c r="GAR253" s="395"/>
      <c r="GAS253" s="395"/>
      <c r="GAT253" s="395"/>
      <c r="GAU253" s="395"/>
      <c r="GAV253" s="395"/>
      <c r="GAW253" s="395"/>
      <c r="GAX253" s="395"/>
      <c r="GAY253" s="374"/>
      <c r="GAZ253" s="373"/>
      <c r="GBA253" s="373"/>
      <c r="GBB253" s="373"/>
      <c r="GBC253" s="320"/>
      <c r="GBD253" s="374"/>
      <c r="GBE253" s="374"/>
      <c r="GBF253" s="374"/>
      <c r="GBG253" s="395"/>
      <c r="GBH253" s="395"/>
      <c r="GBI253" s="395"/>
      <c r="GBJ253" s="395"/>
      <c r="GBK253" s="395"/>
      <c r="GBL253" s="395"/>
      <c r="GBM253" s="395"/>
      <c r="GBN253" s="395"/>
      <c r="GBO253" s="374"/>
      <c r="GBP253" s="373"/>
      <c r="GBQ253" s="373"/>
      <c r="GBR253" s="373"/>
      <c r="GBS253" s="320"/>
      <c r="GBT253" s="374"/>
      <c r="GBU253" s="374"/>
      <c r="GBV253" s="374"/>
      <c r="GBW253" s="395"/>
      <c r="GBX253" s="395"/>
      <c r="GBY253" s="395"/>
      <c r="GBZ253" s="395"/>
      <c r="GCA253" s="395"/>
      <c r="GCB253" s="395"/>
      <c r="GCC253" s="395"/>
      <c r="GCD253" s="395"/>
      <c r="GCE253" s="374"/>
      <c r="GCF253" s="373"/>
      <c r="GCG253" s="373"/>
      <c r="GCH253" s="373"/>
      <c r="GCI253" s="320"/>
      <c r="GCJ253" s="374"/>
      <c r="GCK253" s="374"/>
      <c r="GCL253" s="374"/>
      <c r="GCM253" s="395"/>
      <c r="GCN253" s="395"/>
      <c r="GCO253" s="395"/>
      <c r="GCP253" s="395"/>
      <c r="GCQ253" s="395"/>
      <c r="GCR253" s="395"/>
      <c r="GCS253" s="395"/>
      <c r="GCT253" s="395"/>
      <c r="GCU253" s="374"/>
      <c r="GCV253" s="373"/>
      <c r="GCW253" s="373"/>
      <c r="GCX253" s="373"/>
      <c r="GCY253" s="320"/>
      <c r="GCZ253" s="374"/>
      <c r="GDA253" s="374"/>
      <c r="GDB253" s="374"/>
      <c r="GDC253" s="395"/>
      <c r="GDD253" s="395"/>
      <c r="GDE253" s="395"/>
      <c r="GDF253" s="395"/>
      <c r="GDG253" s="395"/>
      <c r="GDH253" s="395"/>
      <c r="GDI253" s="395"/>
      <c r="GDJ253" s="395"/>
      <c r="GDK253" s="374"/>
      <c r="GDL253" s="373"/>
      <c r="GDM253" s="373"/>
      <c r="GDN253" s="373"/>
      <c r="GDO253" s="320"/>
      <c r="GDP253" s="374"/>
      <c r="GDQ253" s="374"/>
      <c r="GDR253" s="374"/>
      <c r="GDS253" s="395"/>
      <c r="GDT253" s="395"/>
      <c r="GDU253" s="395"/>
      <c r="GDV253" s="395"/>
      <c r="GDW253" s="395"/>
      <c r="GDX253" s="395"/>
      <c r="GDY253" s="395"/>
      <c r="GDZ253" s="395"/>
      <c r="GEA253" s="374"/>
      <c r="GEB253" s="373"/>
      <c r="GEC253" s="373"/>
      <c r="GED253" s="373"/>
      <c r="GEE253" s="320"/>
      <c r="GEF253" s="374"/>
      <c r="GEG253" s="374"/>
      <c r="GEH253" s="374"/>
      <c r="GEI253" s="395"/>
      <c r="GEJ253" s="395"/>
      <c r="GEK253" s="395"/>
      <c r="GEL253" s="395"/>
      <c r="GEM253" s="395"/>
      <c r="GEN253" s="395"/>
      <c r="GEO253" s="395"/>
      <c r="GEP253" s="395"/>
      <c r="GEQ253" s="374"/>
      <c r="GER253" s="373"/>
      <c r="GES253" s="373"/>
      <c r="GET253" s="373"/>
      <c r="GEU253" s="320"/>
      <c r="GEV253" s="374"/>
      <c r="GEW253" s="374"/>
      <c r="GEX253" s="374"/>
      <c r="GEY253" s="395"/>
      <c r="GEZ253" s="395"/>
      <c r="GFA253" s="395"/>
      <c r="GFB253" s="395"/>
      <c r="GFC253" s="395"/>
      <c r="GFD253" s="395"/>
      <c r="GFE253" s="395"/>
      <c r="GFF253" s="395"/>
      <c r="GFG253" s="374"/>
      <c r="GFH253" s="373"/>
      <c r="GFI253" s="373"/>
      <c r="GFJ253" s="373"/>
      <c r="GFK253" s="320"/>
      <c r="GFL253" s="374"/>
      <c r="GFM253" s="374"/>
      <c r="GFN253" s="374"/>
      <c r="GFO253" s="395"/>
      <c r="GFP253" s="395"/>
      <c r="GFQ253" s="395"/>
      <c r="GFR253" s="395"/>
      <c r="GFS253" s="395"/>
      <c r="GFT253" s="395"/>
      <c r="GFU253" s="395"/>
      <c r="GFV253" s="395"/>
      <c r="GFW253" s="374"/>
      <c r="GFX253" s="373"/>
      <c r="GFY253" s="373"/>
      <c r="GFZ253" s="373"/>
      <c r="GGA253" s="320"/>
      <c r="GGB253" s="374"/>
      <c r="GGC253" s="374"/>
      <c r="GGD253" s="374"/>
      <c r="GGE253" s="395"/>
      <c r="GGF253" s="395"/>
      <c r="GGG253" s="395"/>
      <c r="GGH253" s="395"/>
      <c r="GGI253" s="395"/>
      <c r="GGJ253" s="395"/>
      <c r="GGK253" s="395"/>
      <c r="GGL253" s="395"/>
      <c r="GGM253" s="374"/>
      <c r="GGN253" s="373"/>
      <c r="GGO253" s="373"/>
      <c r="GGP253" s="373"/>
      <c r="GGQ253" s="320"/>
      <c r="GGR253" s="374"/>
      <c r="GGS253" s="374"/>
      <c r="GGT253" s="374"/>
      <c r="GGU253" s="395"/>
      <c r="GGV253" s="395"/>
      <c r="GGW253" s="395"/>
      <c r="GGX253" s="395"/>
      <c r="GGY253" s="395"/>
      <c r="GGZ253" s="395"/>
      <c r="GHA253" s="395"/>
      <c r="GHB253" s="395"/>
      <c r="GHC253" s="374"/>
      <c r="GHD253" s="373"/>
      <c r="GHE253" s="373"/>
      <c r="GHF253" s="373"/>
      <c r="GHG253" s="320"/>
      <c r="GHH253" s="374"/>
      <c r="GHI253" s="374"/>
      <c r="GHJ253" s="374"/>
      <c r="GHK253" s="395"/>
      <c r="GHL253" s="395"/>
      <c r="GHM253" s="395"/>
      <c r="GHN253" s="395"/>
      <c r="GHO253" s="395"/>
      <c r="GHP253" s="395"/>
      <c r="GHQ253" s="395"/>
      <c r="GHR253" s="395"/>
      <c r="GHS253" s="374"/>
      <c r="GHT253" s="373"/>
      <c r="GHU253" s="373"/>
      <c r="GHV253" s="373"/>
      <c r="GHW253" s="320"/>
      <c r="GHX253" s="374"/>
      <c r="GHY253" s="374"/>
      <c r="GHZ253" s="374"/>
      <c r="GIA253" s="395"/>
      <c r="GIB253" s="395"/>
      <c r="GIC253" s="395"/>
      <c r="GID253" s="395"/>
      <c r="GIE253" s="395"/>
      <c r="GIF253" s="395"/>
      <c r="GIG253" s="395"/>
      <c r="GIH253" s="395"/>
      <c r="GII253" s="374"/>
      <c r="GIJ253" s="373"/>
      <c r="GIK253" s="373"/>
      <c r="GIL253" s="373"/>
      <c r="GIM253" s="320"/>
      <c r="GIN253" s="374"/>
      <c r="GIO253" s="374"/>
      <c r="GIP253" s="374"/>
      <c r="GIQ253" s="395"/>
      <c r="GIR253" s="395"/>
      <c r="GIS253" s="395"/>
      <c r="GIT253" s="395"/>
      <c r="GIU253" s="395"/>
      <c r="GIV253" s="395"/>
      <c r="GIW253" s="395"/>
      <c r="GIX253" s="395"/>
      <c r="GIY253" s="374"/>
      <c r="GIZ253" s="373"/>
      <c r="GJA253" s="373"/>
      <c r="GJB253" s="373"/>
      <c r="GJC253" s="320"/>
      <c r="GJD253" s="374"/>
      <c r="GJE253" s="374"/>
      <c r="GJF253" s="374"/>
      <c r="GJG253" s="395"/>
      <c r="GJH253" s="395"/>
      <c r="GJI253" s="395"/>
      <c r="GJJ253" s="395"/>
      <c r="GJK253" s="395"/>
      <c r="GJL253" s="395"/>
      <c r="GJM253" s="395"/>
      <c r="GJN253" s="395"/>
      <c r="GJO253" s="374"/>
      <c r="GJP253" s="373"/>
      <c r="GJQ253" s="373"/>
      <c r="GJR253" s="373"/>
      <c r="GJS253" s="320"/>
      <c r="GJT253" s="374"/>
      <c r="GJU253" s="374"/>
      <c r="GJV253" s="374"/>
      <c r="GJW253" s="395"/>
      <c r="GJX253" s="395"/>
      <c r="GJY253" s="395"/>
      <c r="GJZ253" s="395"/>
      <c r="GKA253" s="395"/>
      <c r="GKB253" s="395"/>
      <c r="GKC253" s="395"/>
      <c r="GKD253" s="395"/>
      <c r="GKE253" s="374"/>
      <c r="GKF253" s="373"/>
      <c r="GKG253" s="373"/>
      <c r="GKH253" s="373"/>
      <c r="GKI253" s="320"/>
      <c r="GKJ253" s="374"/>
      <c r="GKK253" s="374"/>
      <c r="GKL253" s="374"/>
      <c r="GKM253" s="395"/>
      <c r="GKN253" s="395"/>
      <c r="GKO253" s="395"/>
      <c r="GKP253" s="395"/>
      <c r="GKQ253" s="395"/>
      <c r="GKR253" s="395"/>
      <c r="GKS253" s="395"/>
      <c r="GKT253" s="395"/>
      <c r="GKU253" s="374"/>
      <c r="GKV253" s="373"/>
      <c r="GKW253" s="373"/>
      <c r="GKX253" s="373"/>
      <c r="GKY253" s="320"/>
      <c r="GKZ253" s="374"/>
      <c r="GLA253" s="374"/>
      <c r="GLB253" s="374"/>
      <c r="GLC253" s="395"/>
      <c r="GLD253" s="395"/>
      <c r="GLE253" s="395"/>
      <c r="GLF253" s="395"/>
      <c r="GLG253" s="395"/>
      <c r="GLH253" s="395"/>
      <c r="GLI253" s="395"/>
      <c r="GLJ253" s="395"/>
      <c r="GLK253" s="374"/>
      <c r="GLL253" s="373"/>
      <c r="GLM253" s="373"/>
      <c r="GLN253" s="373"/>
      <c r="GLO253" s="320"/>
      <c r="GLP253" s="374"/>
      <c r="GLQ253" s="374"/>
      <c r="GLR253" s="374"/>
      <c r="GLS253" s="395"/>
      <c r="GLT253" s="395"/>
      <c r="GLU253" s="395"/>
      <c r="GLV253" s="395"/>
      <c r="GLW253" s="395"/>
      <c r="GLX253" s="395"/>
      <c r="GLY253" s="395"/>
      <c r="GLZ253" s="395"/>
      <c r="GMA253" s="374"/>
      <c r="GMB253" s="373"/>
      <c r="GMC253" s="373"/>
      <c r="GMD253" s="373"/>
      <c r="GME253" s="320"/>
      <c r="GMF253" s="374"/>
      <c r="GMG253" s="374"/>
      <c r="GMH253" s="374"/>
      <c r="GMI253" s="395"/>
      <c r="GMJ253" s="395"/>
      <c r="GMK253" s="395"/>
      <c r="GML253" s="395"/>
      <c r="GMM253" s="395"/>
      <c r="GMN253" s="395"/>
      <c r="GMO253" s="395"/>
      <c r="GMP253" s="395"/>
      <c r="GMQ253" s="374"/>
      <c r="GMR253" s="373"/>
      <c r="GMS253" s="373"/>
      <c r="GMT253" s="373"/>
      <c r="GMU253" s="320"/>
      <c r="GMV253" s="374"/>
      <c r="GMW253" s="374"/>
      <c r="GMX253" s="374"/>
      <c r="GMY253" s="395"/>
      <c r="GMZ253" s="395"/>
      <c r="GNA253" s="395"/>
      <c r="GNB253" s="395"/>
      <c r="GNC253" s="395"/>
      <c r="GND253" s="395"/>
      <c r="GNE253" s="395"/>
      <c r="GNF253" s="395"/>
      <c r="GNG253" s="374"/>
      <c r="GNH253" s="373"/>
      <c r="GNI253" s="373"/>
      <c r="GNJ253" s="373"/>
      <c r="GNK253" s="320"/>
      <c r="GNL253" s="374"/>
      <c r="GNM253" s="374"/>
      <c r="GNN253" s="374"/>
      <c r="GNO253" s="395"/>
      <c r="GNP253" s="395"/>
      <c r="GNQ253" s="395"/>
      <c r="GNR253" s="395"/>
      <c r="GNS253" s="395"/>
      <c r="GNT253" s="395"/>
      <c r="GNU253" s="395"/>
      <c r="GNV253" s="395"/>
      <c r="GNW253" s="374"/>
      <c r="GNX253" s="373"/>
      <c r="GNY253" s="373"/>
      <c r="GNZ253" s="373"/>
      <c r="GOA253" s="320"/>
      <c r="GOB253" s="374"/>
      <c r="GOC253" s="374"/>
      <c r="GOD253" s="374"/>
      <c r="GOE253" s="395"/>
      <c r="GOF253" s="395"/>
      <c r="GOG253" s="395"/>
      <c r="GOH253" s="395"/>
      <c r="GOI253" s="395"/>
      <c r="GOJ253" s="395"/>
      <c r="GOK253" s="395"/>
      <c r="GOL253" s="395"/>
      <c r="GOM253" s="374"/>
      <c r="GON253" s="373"/>
      <c r="GOO253" s="373"/>
      <c r="GOP253" s="373"/>
      <c r="GOQ253" s="320"/>
      <c r="GOR253" s="374"/>
      <c r="GOS253" s="374"/>
      <c r="GOT253" s="374"/>
      <c r="GOU253" s="395"/>
      <c r="GOV253" s="395"/>
      <c r="GOW253" s="395"/>
      <c r="GOX253" s="395"/>
      <c r="GOY253" s="395"/>
      <c r="GOZ253" s="395"/>
      <c r="GPA253" s="395"/>
      <c r="GPB253" s="395"/>
      <c r="GPC253" s="374"/>
      <c r="GPD253" s="373"/>
      <c r="GPE253" s="373"/>
      <c r="GPF253" s="373"/>
      <c r="GPG253" s="320"/>
      <c r="GPH253" s="374"/>
      <c r="GPI253" s="374"/>
      <c r="GPJ253" s="374"/>
      <c r="GPK253" s="395"/>
      <c r="GPL253" s="395"/>
      <c r="GPM253" s="395"/>
      <c r="GPN253" s="395"/>
      <c r="GPO253" s="395"/>
      <c r="GPP253" s="395"/>
      <c r="GPQ253" s="395"/>
      <c r="GPR253" s="395"/>
      <c r="GPS253" s="374"/>
      <c r="GPT253" s="373"/>
      <c r="GPU253" s="373"/>
      <c r="GPV253" s="373"/>
      <c r="GPW253" s="320"/>
      <c r="GPX253" s="374"/>
      <c r="GPY253" s="374"/>
      <c r="GPZ253" s="374"/>
      <c r="GQA253" s="395"/>
      <c r="GQB253" s="395"/>
      <c r="GQC253" s="395"/>
      <c r="GQD253" s="395"/>
      <c r="GQE253" s="395"/>
      <c r="GQF253" s="395"/>
      <c r="GQG253" s="395"/>
      <c r="GQH253" s="395"/>
      <c r="GQI253" s="374"/>
      <c r="GQJ253" s="373"/>
      <c r="GQK253" s="373"/>
      <c r="GQL253" s="373"/>
      <c r="GQM253" s="320"/>
      <c r="GQN253" s="374"/>
      <c r="GQO253" s="374"/>
      <c r="GQP253" s="374"/>
      <c r="GQQ253" s="395"/>
      <c r="GQR253" s="395"/>
      <c r="GQS253" s="395"/>
      <c r="GQT253" s="395"/>
      <c r="GQU253" s="395"/>
      <c r="GQV253" s="395"/>
      <c r="GQW253" s="395"/>
      <c r="GQX253" s="395"/>
      <c r="GQY253" s="374"/>
      <c r="GQZ253" s="373"/>
      <c r="GRA253" s="373"/>
      <c r="GRB253" s="373"/>
      <c r="GRC253" s="320"/>
      <c r="GRD253" s="374"/>
      <c r="GRE253" s="374"/>
      <c r="GRF253" s="374"/>
      <c r="GRG253" s="395"/>
      <c r="GRH253" s="395"/>
      <c r="GRI253" s="395"/>
      <c r="GRJ253" s="395"/>
      <c r="GRK253" s="395"/>
      <c r="GRL253" s="395"/>
      <c r="GRM253" s="395"/>
      <c r="GRN253" s="395"/>
      <c r="GRO253" s="374"/>
      <c r="GRP253" s="373"/>
      <c r="GRQ253" s="373"/>
      <c r="GRR253" s="373"/>
      <c r="GRS253" s="320"/>
      <c r="GRT253" s="374"/>
      <c r="GRU253" s="374"/>
      <c r="GRV253" s="374"/>
      <c r="GRW253" s="395"/>
      <c r="GRX253" s="395"/>
      <c r="GRY253" s="395"/>
      <c r="GRZ253" s="395"/>
      <c r="GSA253" s="395"/>
      <c r="GSB253" s="395"/>
      <c r="GSC253" s="395"/>
      <c r="GSD253" s="395"/>
      <c r="GSE253" s="374"/>
      <c r="GSF253" s="373"/>
      <c r="GSG253" s="373"/>
      <c r="GSH253" s="373"/>
      <c r="GSI253" s="320"/>
      <c r="GSJ253" s="374"/>
      <c r="GSK253" s="374"/>
      <c r="GSL253" s="374"/>
      <c r="GSM253" s="395"/>
      <c r="GSN253" s="395"/>
      <c r="GSO253" s="395"/>
      <c r="GSP253" s="395"/>
      <c r="GSQ253" s="395"/>
      <c r="GSR253" s="395"/>
      <c r="GSS253" s="395"/>
      <c r="GST253" s="395"/>
      <c r="GSU253" s="374"/>
      <c r="GSV253" s="373"/>
      <c r="GSW253" s="373"/>
      <c r="GSX253" s="373"/>
      <c r="GSY253" s="320"/>
      <c r="GSZ253" s="374"/>
      <c r="GTA253" s="374"/>
      <c r="GTB253" s="374"/>
      <c r="GTC253" s="395"/>
      <c r="GTD253" s="395"/>
      <c r="GTE253" s="395"/>
      <c r="GTF253" s="395"/>
      <c r="GTG253" s="395"/>
      <c r="GTH253" s="395"/>
      <c r="GTI253" s="395"/>
      <c r="GTJ253" s="395"/>
      <c r="GTK253" s="374"/>
      <c r="GTL253" s="373"/>
      <c r="GTM253" s="373"/>
      <c r="GTN253" s="373"/>
      <c r="GTO253" s="320"/>
      <c r="GTP253" s="374"/>
      <c r="GTQ253" s="374"/>
      <c r="GTR253" s="374"/>
      <c r="GTS253" s="395"/>
      <c r="GTT253" s="395"/>
      <c r="GTU253" s="395"/>
      <c r="GTV253" s="395"/>
      <c r="GTW253" s="395"/>
      <c r="GTX253" s="395"/>
      <c r="GTY253" s="395"/>
      <c r="GTZ253" s="395"/>
      <c r="GUA253" s="374"/>
      <c r="GUB253" s="373"/>
      <c r="GUC253" s="373"/>
      <c r="GUD253" s="373"/>
      <c r="GUE253" s="320"/>
      <c r="GUF253" s="374"/>
      <c r="GUG253" s="374"/>
      <c r="GUH253" s="374"/>
      <c r="GUI253" s="395"/>
      <c r="GUJ253" s="395"/>
      <c r="GUK253" s="395"/>
      <c r="GUL253" s="395"/>
      <c r="GUM253" s="395"/>
      <c r="GUN253" s="395"/>
      <c r="GUO253" s="395"/>
      <c r="GUP253" s="395"/>
      <c r="GUQ253" s="374"/>
      <c r="GUR253" s="373"/>
      <c r="GUS253" s="373"/>
      <c r="GUT253" s="373"/>
      <c r="GUU253" s="320"/>
      <c r="GUV253" s="374"/>
      <c r="GUW253" s="374"/>
      <c r="GUX253" s="374"/>
      <c r="GUY253" s="395"/>
      <c r="GUZ253" s="395"/>
      <c r="GVA253" s="395"/>
      <c r="GVB253" s="395"/>
      <c r="GVC253" s="395"/>
      <c r="GVD253" s="395"/>
      <c r="GVE253" s="395"/>
      <c r="GVF253" s="395"/>
      <c r="GVG253" s="374"/>
      <c r="GVH253" s="373"/>
      <c r="GVI253" s="373"/>
      <c r="GVJ253" s="373"/>
      <c r="GVK253" s="320"/>
      <c r="GVL253" s="374"/>
      <c r="GVM253" s="374"/>
      <c r="GVN253" s="374"/>
      <c r="GVO253" s="395"/>
      <c r="GVP253" s="395"/>
      <c r="GVQ253" s="395"/>
      <c r="GVR253" s="395"/>
      <c r="GVS253" s="395"/>
      <c r="GVT253" s="395"/>
      <c r="GVU253" s="395"/>
      <c r="GVV253" s="395"/>
      <c r="GVW253" s="374"/>
      <c r="GVX253" s="373"/>
      <c r="GVY253" s="373"/>
      <c r="GVZ253" s="373"/>
      <c r="GWA253" s="320"/>
      <c r="GWB253" s="374"/>
      <c r="GWC253" s="374"/>
      <c r="GWD253" s="374"/>
      <c r="GWE253" s="395"/>
      <c r="GWF253" s="395"/>
      <c r="GWG253" s="395"/>
      <c r="GWH253" s="395"/>
      <c r="GWI253" s="395"/>
      <c r="GWJ253" s="395"/>
      <c r="GWK253" s="395"/>
      <c r="GWL253" s="395"/>
      <c r="GWM253" s="374"/>
      <c r="GWN253" s="373"/>
      <c r="GWO253" s="373"/>
      <c r="GWP253" s="373"/>
      <c r="GWQ253" s="320"/>
      <c r="GWR253" s="374"/>
      <c r="GWS253" s="374"/>
      <c r="GWT253" s="374"/>
      <c r="GWU253" s="395"/>
      <c r="GWV253" s="395"/>
      <c r="GWW253" s="395"/>
      <c r="GWX253" s="395"/>
      <c r="GWY253" s="395"/>
      <c r="GWZ253" s="395"/>
      <c r="GXA253" s="395"/>
      <c r="GXB253" s="395"/>
      <c r="GXC253" s="374"/>
      <c r="GXD253" s="373"/>
      <c r="GXE253" s="373"/>
      <c r="GXF253" s="373"/>
      <c r="GXG253" s="320"/>
      <c r="GXH253" s="374"/>
      <c r="GXI253" s="374"/>
      <c r="GXJ253" s="374"/>
      <c r="GXK253" s="395"/>
      <c r="GXL253" s="395"/>
      <c r="GXM253" s="395"/>
      <c r="GXN253" s="395"/>
      <c r="GXO253" s="395"/>
      <c r="GXP253" s="395"/>
      <c r="GXQ253" s="395"/>
      <c r="GXR253" s="395"/>
      <c r="GXS253" s="374"/>
      <c r="GXT253" s="373"/>
      <c r="GXU253" s="373"/>
      <c r="GXV253" s="373"/>
      <c r="GXW253" s="320"/>
      <c r="GXX253" s="374"/>
      <c r="GXY253" s="374"/>
      <c r="GXZ253" s="374"/>
      <c r="GYA253" s="395"/>
      <c r="GYB253" s="395"/>
      <c r="GYC253" s="395"/>
      <c r="GYD253" s="395"/>
      <c r="GYE253" s="395"/>
      <c r="GYF253" s="395"/>
      <c r="GYG253" s="395"/>
      <c r="GYH253" s="395"/>
      <c r="GYI253" s="374"/>
      <c r="GYJ253" s="373"/>
      <c r="GYK253" s="373"/>
      <c r="GYL253" s="373"/>
      <c r="GYM253" s="320"/>
      <c r="GYN253" s="374"/>
      <c r="GYO253" s="374"/>
      <c r="GYP253" s="374"/>
      <c r="GYQ253" s="395"/>
      <c r="GYR253" s="395"/>
      <c r="GYS253" s="395"/>
      <c r="GYT253" s="395"/>
      <c r="GYU253" s="395"/>
      <c r="GYV253" s="395"/>
      <c r="GYW253" s="395"/>
      <c r="GYX253" s="395"/>
      <c r="GYY253" s="374"/>
      <c r="GYZ253" s="373"/>
      <c r="GZA253" s="373"/>
      <c r="GZB253" s="373"/>
      <c r="GZC253" s="320"/>
      <c r="GZD253" s="374"/>
      <c r="GZE253" s="374"/>
      <c r="GZF253" s="374"/>
      <c r="GZG253" s="395"/>
      <c r="GZH253" s="395"/>
      <c r="GZI253" s="395"/>
      <c r="GZJ253" s="395"/>
      <c r="GZK253" s="395"/>
      <c r="GZL253" s="395"/>
      <c r="GZM253" s="395"/>
      <c r="GZN253" s="395"/>
      <c r="GZO253" s="374"/>
      <c r="GZP253" s="373"/>
      <c r="GZQ253" s="373"/>
      <c r="GZR253" s="373"/>
      <c r="GZS253" s="320"/>
      <c r="GZT253" s="374"/>
      <c r="GZU253" s="374"/>
      <c r="GZV253" s="374"/>
      <c r="GZW253" s="395"/>
      <c r="GZX253" s="395"/>
      <c r="GZY253" s="395"/>
      <c r="GZZ253" s="395"/>
      <c r="HAA253" s="395"/>
      <c r="HAB253" s="395"/>
      <c r="HAC253" s="395"/>
      <c r="HAD253" s="395"/>
      <c r="HAE253" s="374"/>
      <c r="HAF253" s="373"/>
      <c r="HAG253" s="373"/>
      <c r="HAH253" s="373"/>
      <c r="HAI253" s="320"/>
      <c r="HAJ253" s="374"/>
      <c r="HAK253" s="374"/>
      <c r="HAL253" s="374"/>
      <c r="HAM253" s="395"/>
      <c r="HAN253" s="395"/>
      <c r="HAO253" s="395"/>
      <c r="HAP253" s="395"/>
      <c r="HAQ253" s="395"/>
      <c r="HAR253" s="395"/>
      <c r="HAS253" s="395"/>
      <c r="HAT253" s="395"/>
      <c r="HAU253" s="374"/>
      <c r="HAV253" s="373"/>
      <c r="HAW253" s="373"/>
      <c r="HAX253" s="373"/>
      <c r="HAY253" s="320"/>
      <c r="HAZ253" s="374"/>
      <c r="HBA253" s="374"/>
      <c r="HBB253" s="374"/>
      <c r="HBC253" s="395"/>
      <c r="HBD253" s="395"/>
      <c r="HBE253" s="395"/>
      <c r="HBF253" s="395"/>
      <c r="HBG253" s="395"/>
      <c r="HBH253" s="395"/>
      <c r="HBI253" s="395"/>
      <c r="HBJ253" s="395"/>
      <c r="HBK253" s="374"/>
      <c r="HBL253" s="373"/>
      <c r="HBM253" s="373"/>
      <c r="HBN253" s="373"/>
      <c r="HBO253" s="320"/>
      <c r="HBP253" s="374"/>
      <c r="HBQ253" s="374"/>
      <c r="HBR253" s="374"/>
      <c r="HBS253" s="395"/>
      <c r="HBT253" s="395"/>
      <c r="HBU253" s="395"/>
      <c r="HBV253" s="395"/>
      <c r="HBW253" s="395"/>
      <c r="HBX253" s="395"/>
      <c r="HBY253" s="395"/>
      <c r="HBZ253" s="395"/>
      <c r="HCA253" s="374"/>
      <c r="HCB253" s="373"/>
      <c r="HCC253" s="373"/>
      <c r="HCD253" s="373"/>
      <c r="HCE253" s="320"/>
      <c r="HCF253" s="374"/>
      <c r="HCG253" s="374"/>
      <c r="HCH253" s="374"/>
      <c r="HCI253" s="395"/>
      <c r="HCJ253" s="395"/>
      <c r="HCK253" s="395"/>
      <c r="HCL253" s="395"/>
      <c r="HCM253" s="395"/>
      <c r="HCN253" s="395"/>
      <c r="HCO253" s="395"/>
      <c r="HCP253" s="395"/>
      <c r="HCQ253" s="374"/>
      <c r="HCR253" s="373"/>
      <c r="HCS253" s="373"/>
      <c r="HCT253" s="373"/>
      <c r="HCU253" s="320"/>
      <c r="HCV253" s="374"/>
      <c r="HCW253" s="374"/>
      <c r="HCX253" s="374"/>
      <c r="HCY253" s="395"/>
      <c r="HCZ253" s="395"/>
      <c r="HDA253" s="395"/>
      <c r="HDB253" s="395"/>
      <c r="HDC253" s="395"/>
      <c r="HDD253" s="395"/>
      <c r="HDE253" s="395"/>
      <c r="HDF253" s="395"/>
      <c r="HDG253" s="374"/>
      <c r="HDH253" s="373"/>
      <c r="HDI253" s="373"/>
      <c r="HDJ253" s="373"/>
      <c r="HDK253" s="320"/>
      <c r="HDL253" s="374"/>
      <c r="HDM253" s="374"/>
      <c r="HDN253" s="374"/>
      <c r="HDO253" s="395"/>
      <c r="HDP253" s="395"/>
      <c r="HDQ253" s="395"/>
      <c r="HDR253" s="395"/>
      <c r="HDS253" s="395"/>
      <c r="HDT253" s="395"/>
      <c r="HDU253" s="395"/>
      <c r="HDV253" s="395"/>
      <c r="HDW253" s="374"/>
      <c r="HDX253" s="373"/>
      <c r="HDY253" s="373"/>
      <c r="HDZ253" s="373"/>
      <c r="HEA253" s="320"/>
      <c r="HEB253" s="374"/>
      <c r="HEC253" s="374"/>
      <c r="HED253" s="374"/>
      <c r="HEE253" s="395"/>
      <c r="HEF253" s="395"/>
      <c r="HEG253" s="395"/>
      <c r="HEH253" s="395"/>
      <c r="HEI253" s="395"/>
      <c r="HEJ253" s="395"/>
      <c r="HEK253" s="395"/>
      <c r="HEL253" s="395"/>
      <c r="HEM253" s="374"/>
      <c r="HEN253" s="373"/>
      <c r="HEO253" s="373"/>
      <c r="HEP253" s="373"/>
      <c r="HEQ253" s="320"/>
      <c r="HER253" s="374"/>
      <c r="HES253" s="374"/>
      <c r="HET253" s="374"/>
      <c r="HEU253" s="395"/>
      <c r="HEV253" s="395"/>
      <c r="HEW253" s="395"/>
      <c r="HEX253" s="395"/>
      <c r="HEY253" s="395"/>
      <c r="HEZ253" s="395"/>
      <c r="HFA253" s="395"/>
      <c r="HFB253" s="395"/>
      <c r="HFC253" s="374"/>
      <c r="HFD253" s="373"/>
      <c r="HFE253" s="373"/>
      <c r="HFF253" s="373"/>
      <c r="HFG253" s="320"/>
      <c r="HFH253" s="374"/>
      <c r="HFI253" s="374"/>
      <c r="HFJ253" s="374"/>
      <c r="HFK253" s="395"/>
      <c r="HFL253" s="395"/>
      <c r="HFM253" s="395"/>
      <c r="HFN253" s="395"/>
      <c r="HFO253" s="395"/>
      <c r="HFP253" s="395"/>
      <c r="HFQ253" s="395"/>
      <c r="HFR253" s="395"/>
      <c r="HFS253" s="374"/>
      <c r="HFT253" s="373"/>
      <c r="HFU253" s="373"/>
      <c r="HFV253" s="373"/>
      <c r="HFW253" s="320"/>
      <c r="HFX253" s="374"/>
      <c r="HFY253" s="374"/>
      <c r="HFZ253" s="374"/>
      <c r="HGA253" s="395"/>
      <c r="HGB253" s="395"/>
      <c r="HGC253" s="395"/>
      <c r="HGD253" s="395"/>
      <c r="HGE253" s="395"/>
      <c r="HGF253" s="395"/>
      <c r="HGG253" s="395"/>
      <c r="HGH253" s="395"/>
      <c r="HGI253" s="374"/>
      <c r="HGJ253" s="373"/>
      <c r="HGK253" s="373"/>
      <c r="HGL253" s="373"/>
      <c r="HGM253" s="320"/>
      <c r="HGN253" s="374"/>
      <c r="HGO253" s="374"/>
      <c r="HGP253" s="374"/>
      <c r="HGQ253" s="395"/>
      <c r="HGR253" s="395"/>
      <c r="HGS253" s="395"/>
      <c r="HGT253" s="395"/>
      <c r="HGU253" s="395"/>
      <c r="HGV253" s="395"/>
      <c r="HGW253" s="395"/>
      <c r="HGX253" s="395"/>
      <c r="HGY253" s="374"/>
      <c r="HGZ253" s="373"/>
      <c r="HHA253" s="373"/>
      <c r="HHB253" s="373"/>
      <c r="HHC253" s="320"/>
      <c r="HHD253" s="374"/>
      <c r="HHE253" s="374"/>
      <c r="HHF253" s="374"/>
      <c r="HHG253" s="395"/>
      <c r="HHH253" s="395"/>
      <c r="HHI253" s="395"/>
      <c r="HHJ253" s="395"/>
      <c r="HHK253" s="395"/>
      <c r="HHL253" s="395"/>
      <c r="HHM253" s="395"/>
      <c r="HHN253" s="395"/>
      <c r="HHO253" s="374"/>
      <c r="HHP253" s="373"/>
      <c r="HHQ253" s="373"/>
      <c r="HHR253" s="373"/>
      <c r="HHS253" s="320"/>
      <c r="HHT253" s="374"/>
      <c r="HHU253" s="374"/>
      <c r="HHV253" s="374"/>
      <c r="HHW253" s="395"/>
      <c r="HHX253" s="395"/>
      <c r="HHY253" s="395"/>
      <c r="HHZ253" s="395"/>
      <c r="HIA253" s="395"/>
      <c r="HIB253" s="395"/>
      <c r="HIC253" s="395"/>
      <c r="HID253" s="395"/>
      <c r="HIE253" s="374"/>
      <c r="HIF253" s="373"/>
      <c r="HIG253" s="373"/>
      <c r="HIH253" s="373"/>
      <c r="HII253" s="320"/>
      <c r="HIJ253" s="374"/>
      <c r="HIK253" s="374"/>
      <c r="HIL253" s="374"/>
      <c r="HIM253" s="395"/>
      <c r="HIN253" s="395"/>
      <c r="HIO253" s="395"/>
      <c r="HIP253" s="395"/>
      <c r="HIQ253" s="395"/>
      <c r="HIR253" s="395"/>
      <c r="HIS253" s="395"/>
      <c r="HIT253" s="395"/>
      <c r="HIU253" s="374"/>
      <c r="HIV253" s="373"/>
      <c r="HIW253" s="373"/>
      <c r="HIX253" s="373"/>
      <c r="HIY253" s="320"/>
      <c r="HIZ253" s="374"/>
      <c r="HJA253" s="374"/>
      <c r="HJB253" s="374"/>
      <c r="HJC253" s="395"/>
      <c r="HJD253" s="395"/>
      <c r="HJE253" s="395"/>
      <c r="HJF253" s="395"/>
      <c r="HJG253" s="395"/>
      <c r="HJH253" s="395"/>
      <c r="HJI253" s="395"/>
      <c r="HJJ253" s="395"/>
      <c r="HJK253" s="374"/>
      <c r="HJL253" s="373"/>
      <c r="HJM253" s="373"/>
      <c r="HJN253" s="373"/>
      <c r="HJO253" s="320"/>
      <c r="HJP253" s="374"/>
      <c r="HJQ253" s="374"/>
      <c r="HJR253" s="374"/>
      <c r="HJS253" s="395"/>
      <c r="HJT253" s="395"/>
      <c r="HJU253" s="395"/>
      <c r="HJV253" s="395"/>
      <c r="HJW253" s="395"/>
      <c r="HJX253" s="395"/>
      <c r="HJY253" s="395"/>
      <c r="HJZ253" s="395"/>
      <c r="HKA253" s="374"/>
      <c r="HKB253" s="373"/>
      <c r="HKC253" s="373"/>
      <c r="HKD253" s="373"/>
      <c r="HKE253" s="320"/>
      <c r="HKF253" s="374"/>
      <c r="HKG253" s="374"/>
      <c r="HKH253" s="374"/>
      <c r="HKI253" s="395"/>
      <c r="HKJ253" s="395"/>
      <c r="HKK253" s="395"/>
      <c r="HKL253" s="395"/>
      <c r="HKM253" s="395"/>
      <c r="HKN253" s="395"/>
      <c r="HKO253" s="395"/>
      <c r="HKP253" s="395"/>
      <c r="HKQ253" s="374"/>
      <c r="HKR253" s="373"/>
      <c r="HKS253" s="373"/>
      <c r="HKT253" s="373"/>
      <c r="HKU253" s="320"/>
      <c r="HKV253" s="374"/>
      <c r="HKW253" s="374"/>
      <c r="HKX253" s="374"/>
      <c r="HKY253" s="395"/>
      <c r="HKZ253" s="395"/>
      <c r="HLA253" s="395"/>
      <c r="HLB253" s="395"/>
      <c r="HLC253" s="395"/>
      <c r="HLD253" s="395"/>
      <c r="HLE253" s="395"/>
      <c r="HLF253" s="395"/>
      <c r="HLG253" s="374"/>
      <c r="HLH253" s="373"/>
      <c r="HLI253" s="373"/>
      <c r="HLJ253" s="373"/>
      <c r="HLK253" s="320"/>
      <c r="HLL253" s="374"/>
      <c r="HLM253" s="374"/>
      <c r="HLN253" s="374"/>
      <c r="HLO253" s="395"/>
      <c r="HLP253" s="395"/>
      <c r="HLQ253" s="395"/>
      <c r="HLR253" s="395"/>
      <c r="HLS253" s="395"/>
      <c r="HLT253" s="395"/>
      <c r="HLU253" s="395"/>
      <c r="HLV253" s="395"/>
      <c r="HLW253" s="374"/>
      <c r="HLX253" s="373"/>
      <c r="HLY253" s="373"/>
      <c r="HLZ253" s="373"/>
      <c r="HMA253" s="320"/>
      <c r="HMB253" s="374"/>
      <c r="HMC253" s="374"/>
      <c r="HMD253" s="374"/>
      <c r="HME253" s="395"/>
      <c r="HMF253" s="395"/>
      <c r="HMG253" s="395"/>
      <c r="HMH253" s="395"/>
      <c r="HMI253" s="395"/>
      <c r="HMJ253" s="395"/>
      <c r="HMK253" s="395"/>
      <c r="HML253" s="395"/>
      <c r="HMM253" s="374"/>
      <c r="HMN253" s="373"/>
      <c r="HMO253" s="373"/>
      <c r="HMP253" s="373"/>
      <c r="HMQ253" s="320"/>
      <c r="HMR253" s="374"/>
      <c r="HMS253" s="374"/>
      <c r="HMT253" s="374"/>
      <c r="HMU253" s="395"/>
      <c r="HMV253" s="395"/>
      <c r="HMW253" s="395"/>
      <c r="HMX253" s="395"/>
      <c r="HMY253" s="395"/>
      <c r="HMZ253" s="395"/>
      <c r="HNA253" s="395"/>
      <c r="HNB253" s="395"/>
      <c r="HNC253" s="374"/>
      <c r="HND253" s="373"/>
      <c r="HNE253" s="373"/>
      <c r="HNF253" s="373"/>
      <c r="HNG253" s="320"/>
      <c r="HNH253" s="374"/>
      <c r="HNI253" s="374"/>
      <c r="HNJ253" s="374"/>
      <c r="HNK253" s="395"/>
      <c r="HNL253" s="395"/>
      <c r="HNM253" s="395"/>
      <c r="HNN253" s="395"/>
      <c r="HNO253" s="395"/>
      <c r="HNP253" s="395"/>
      <c r="HNQ253" s="395"/>
      <c r="HNR253" s="395"/>
      <c r="HNS253" s="374"/>
      <c r="HNT253" s="373"/>
      <c r="HNU253" s="373"/>
      <c r="HNV253" s="373"/>
      <c r="HNW253" s="320"/>
      <c r="HNX253" s="374"/>
      <c r="HNY253" s="374"/>
      <c r="HNZ253" s="374"/>
      <c r="HOA253" s="395"/>
      <c r="HOB253" s="395"/>
      <c r="HOC253" s="395"/>
      <c r="HOD253" s="395"/>
      <c r="HOE253" s="395"/>
      <c r="HOF253" s="395"/>
      <c r="HOG253" s="395"/>
      <c r="HOH253" s="395"/>
      <c r="HOI253" s="374"/>
      <c r="HOJ253" s="373"/>
      <c r="HOK253" s="373"/>
      <c r="HOL253" s="373"/>
      <c r="HOM253" s="320"/>
      <c r="HON253" s="374"/>
      <c r="HOO253" s="374"/>
      <c r="HOP253" s="374"/>
      <c r="HOQ253" s="395"/>
      <c r="HOR253" s="395"/>
      <c r="HOS253" s="395"/>
      <c r="HOT253" s="395"/>
      <c r="HOU253" s="395"/>
      <c r="HOV253" s="395"/>
      <c r="HOW253" s="395"/>
      <c r="HOX253" s="395"/>
      <c r="HOY253" s="374"/>
      <c r="HOZ253" s="373"/>
      <c r="HPA253" s="373"/>
      <c r="HPB253" s="373"/>
      <c r="HPC253" s="320"/>
      <c r="HPD253" s="374"/>
      <c r="HPE253" s="374"/>
      <c r="HPF253" s="374"/>
      <c r="HPG253" s="395"/>
      <c r="HPH253" s="395"/>
      <c r="HPI253" s="395"/>
      <c r="HPJ253" s="395"/>
      <c r="HPK253" s="395"/>
      <c r="HPL253" s="395"/>
      <c r="HPM253" s="395"/>
      <c r="HPN253" s="395"/>
      <c r="HPO253" s="374"/>
      <c r="HPP253" s="373"/>
      <c r="HPQ253" s="373"/>
      <c r="HPR253" s="373"/>
      <c r="HPS253" s="320"/>
      <c r="HPT253" s="374"/>
      <c r="HPU253" s="374"/>
      <c r="HPV253" s="374"/>
      <c r="HPW253" s="395"/>
      <c r="HPX253" s="395"/>
      <c r="HPY253" s="395"/>
      <c r="HPZ253" s="395"/>
      <c r="HQA253" s="395"/>
      <c r="HQB253" s="395"/>
      <c r="HQC253" s="395"/>
      <c r="HQD253" s="395"/>
      <c r="HQE253" s="374"/>
      <c r="HQF253" s="373"/>
      <c r="HQG253" s="373"/>
      <c r="HQH253" s="373"/>
      <c r="HQI253" s="320"/>
      <c r="HQJ253" s="374"/>
      <c r="HQK253" s="374"/>
      <c r="HQL253" s="374"/>
      <c r="HQM253" s="395"/>
      <c r="HQN253" s="395"/>
      <c r="HQO253" s="395"/>
      <c r="HQP253" s="395"/>
      <c r="HQQ253" s="395"/>
      <c r="HQR253" s="395"/>
      <c r="HQS253" s="395"/>
      <c r="HQT253" s="395"/>
      <c r="HQU253" s="374"/>
      <c r="HQV253" s="373"/>
      <c r="HQW253" s="373"/>
      <c r="HQX253" s="373"/>
      <c r="HQY253" s="320"/>
      <c r="HQZ253" s="374"/>
      <c r="HRA253" s="374"/>
      <c r="HRB253" s="374"/>
      <c r="HRC253" s="395"/>
      <c r="HRD253" s="395"/>
      <c r="HRE253" s="395"/>
      <c r="HRF253" s="395"/>
      <c r="HRG253" s="395"/>
      <c r="HRH253" s="395"/>
      <c r="HRI253" s="395"/>
      <c r="HRJ253" s="395"/>
      <c r="HRK253" s="374"/>
      <c r="HRL253" s="373"/>
      <c r="HRM253" s="373"/>
      <c r="HRN253" s="373"/>
      <c r="HRO253" s="320"/>
      <c r="HRP253" s="374"/>
      <c r="HRQ253" s="374"/>
      <c r="HRR253" s="374"/>
      <c r="HRS253" s="395"/>
      <c r="HRT253" s="395"/>
      <c r="HRU253" s="395"/>
      <c r="HRV253" s="395"/>
      <c r="HRW253" s="395"/>
      <c r="HRX253" s="395"/>
      <c r="HRY253" s="395"/>
      <c r="HRZ253" s="395"/>
      <c r="HSA253" s="374"/>
      <c r="HSB253" s="373"/>
      <c r="HSC253" s="373"/>
      <c r="HSD253" s="373"/>
      <c r="HSE253" s="320"/>
      <c r="HSF253" s="374"/>
      <c r="HSG253" s="374"/>
      <c r="HSH253" s="374"/>
      <c r="HSI253" s="395"/>
      <c r="HSJ253" s="395"/>
      <c r="HSK253" s="395"/>
      <c r="HSL253" s="395"/>
      <c r="HSM253" s="395"/>
      <c r="HSN253" s="395"/>
      <c r="HSO253" s="395"/>
      <c r="HSP253" s="395"/>
      <c r="HSQ253" s="374"/>
      <c r="HSR253" s="373"/>
      <c r="HSS253" s="373"/>
      <c r="HST253" s="373"/>
      <c r="HSU253" s="320"/>
      <c r="HSV253" s="374"/>
      <c r="HSW253" s="374"/>
      <c r="HSX253" s="374"/>
      <c r="HSY253" s="395"/>
      <c r="HSZ253" s="395"/>
      <c r="HTA253" s="395"/>
      <c r="HTB253" s="395"/>
      <c r="HTC253" s="395"/>
      <c r="HTD253" s="395"/>
      <c r="HTE253" s="395"/>
      <c r="HTF253" s="395"/>
      <c r="HTG253" s="374"/>
      <c r="HTH253" s="373"/>
      <c r="HTI253" s="373"/>
      <c r="HTJ253" s="373"/>
      <c r="HTK253" s="320"/>
      <c r="HTL253" s="374"/>
      <c r="HTM253" s="374"/>
      <c r="HTN253" s="374"/>
      <c r="HTO253" s="395"/>
      <c r="HTP253" s="395"/>
      <c r="HTQ253" s="395"/>
      <c r="HTR253" s="395"/>
      <c r="HTS253" s="395"/>
      <c r="HTT253" s="395"/>
      <c r="HTU253" s="395"/>
      <c r="HTV253" s="395"/>
      <c r="HTW253" s="374"/>
      <c r="HTX253" s="373"/>
      <c r="HTY253" s="373"/>
      <c r="HTZ253" s="373"/>
      <c r="HUA253" s="320"/>
      <c r="HUB253" s="374"/>
      <c r="HUC253" s="374"/>
      <c r="HUD253" s="374"/>
      <c r="HUE253" s="395"/>
      <c r="HUF253" s="395"/>
      <c r="HUG253" s="395"/>
      <c r="HUH253" s="395"/>
      <c r="HUI253" s="395"/>
      <c r="HUJ253" s="395"/>
      <c r="HUK253" s="395"/>
      <c r="HUL253" s="395"/>
      <c r="HUM253" s="374"/>
      <c r="HUN253" s="373"/>
      <c r="HUO253" s="373"/>
      <c r="HUP253" s="373"/>
      <c r="HUQ253" s="320"/>
      <c r="HUR253" s="374"/>
      <c r="HUS253" s="374"/>
      <c r="HUT253" s="374"/>
      <c r="HUU253" s="395"/>
      <c r="HUV253" s="395"/>
      <c r="HUW253" s="395"/>
      <c r="HUX253" s="395"/>
      <c r="HUY253" s="395"/>
      <c r="HUZ253" s="395"/>
      <c r="HVA253" s="395"/>
      <c r="HVB253" s="395"/>
      <c r="HVC253" s="374"/>
      <c r="HVD253" s="373"/>
      <c r="HVE253" s="373"/>
      <c r="HVF253" s="373"/>
      <c r="HVG253" s="320"/>
      <c r="HVH253" s="374"/>
      <c r="HVI253" s="374"/>
      <c r="HVJ253" s="374"/>
      <c r="HVK253" s="395"/>
      <c r="HVL253" s="395"/>
      <c r="HVM253" s="395"/>
      <c r="HVN253" s="395"/>
      <c r="HVO253" s="395"/>
      <c r="HVP253" s="395"/>
      <c r="HVQ253" s="395"/>
      <c r="HVR253" s="395"/>
      <c r="HVS253" s="374"/>
      <c r="HVT253" s="373"/>
      <c r="HVU253" s="373"/>
      <c r="HVV253" s="373"/>
      <c r="HVW253" s="320"/>
      <c r="HVX253" s="374"/>
      <c r="HVY253" s="374"/>
      <c r="HVZ253" s="374"/>
      <c r="HWA253" s="395"/>
      <c r="HWB253" s="395"/>
      <c r="HWC253" s="395"/>
      <c r="HWD253" s="395"/>
      <c r="HWE253" s="395"/>
      <c r="HWF253" s="395"/>
      <c r="HWG253" s="395"/>
      <c r="HWH253" s="395"/>
      <c r="HWI253" s="374"/>
      <c r="HWJ253" s="373"/>
      <c r="HWK253" s="373"/>
      <c r="HWL253" s="373"/>
      <c r="HWM253" s="320"/>
      <c r="HWN253" s="374"/>
      <c r="HWO253" s="374"/>
      <c r="HWP253" s="374"/>
      <c r="HWQ253" s="395"/>
      <c r="HWR253" s="395"/>
      <c r="HWS253" s="395"/>
      <c r="HWT253" s="395"/>
      <c r="HWU253" s="395"/>
      <c r="HWV253" s="395"/>
      <c r="HWW253" s="395"/>
      <c r="HWX253" s="395"/>
      <c r="HWY253" s="374"/>
      <c r="HWZ253" s="373"/>
      <c r="HXA253" s="373"/>
      <c r="HXB253" s="373"/>
      <c r="HXC253" s="320"/>
      <c r="HXD253" s="374"/>
      <c r="HXE253" s="374"/>
      <c r="HXF253" s="374"/>
      <c r="HXG253" s="395"/>
      <c r="HXH253" s="395"/>
      <c r="HXI253" s="395"/>
      <c r="HXJ253" s="395"/>
      <c r="HXK253" s="395"/>
      <c r="HXL253" s="395"/>
      <c r="HXM253" s="395"/>
      <c r="HXN253" s="395"/>
      <c r="HXO253" s="374"/>
      <c r="HXP253" s="373"/>
      <c r="HXQ253" s="373"/>
      <c r="HXR253" s="373"/>
      <c r="HXS253" s="320"/>
      <c r="HXT253" s="374"/>
      <c r="HXU253" s="374"/>
      <c r="HXV253" s="374"/>
      <c r="HXW253" s="395"/>
      <c r="HXX253" s="395"/>
      <c r="HXY253" s="395"/>
      <c r="HXZ253" s="395"/>
      <c r="HYA253" s="395"/>
      <c r="HYB253" s="395"/>
      <c r="HYC253" s="395"/>
      <c r="HYD253" s="395"/>
      <c r="HYE253" s="374"/>
      <c r="HYF253" s="373"/>
      <c r="HYG253" s="373"/>
      <c r="HYH253" s="373"/>
      <c r="HYI253" s="320"/>
      <c r="HYJ253" s="374"/>
      <c r="HYK253" s="374"/>
      <c r="HYL253" s="374"/>
      <c r="HYM253" s="395"/>
      <c r="HYN253" s="395"/>
      <c r="HYO253" s="395"/>
      <c r="HYP253" s="395"/>
      <c r="HYQ253" s="395"/>
      <c r="HYR253" s="395"/>
      <c r="HYS253" s="395"/>
      <c r="HYT253" s="395"/>
      <c r="HYU253" s="374"/>
      <c r="HYV253" s="373"/>
      <c r="HYW253" s="373"/>
      <c r="HYX253" s="373"/>
      <c r="HYY253" s="320"/>
      <c r="HYZ253" s="374"/>
      <c r="HZA253" s="374"/>
      <c r="HZB253" s="374"/>
      <c r="HZC253" s="395"/>
      <c r="HZD253" s="395"/>
      <c r="HZE253" s="395"/>
      <c r="HZF253" s="395"/>
      <c r="HZG253" s="395"/>
      <c r="HZH253" s="395"/>
      <c r="HZI253" s="395"/>
      <c r="HZJ253" s="395"/>
      <c r="HZK253" s="374"/>
      <c r="HZL253" s="373"/>
      <c r="HZM253" s="373"/>
      <c r="HZN253" s="373"/>
      <c r="HZO253" s="320"/>
      <c r="HZP253" s="374"/>
      <c r="HZQ253" s="374"/>
      <c r="HZR253" s="374"/>
      <c r="HZS253" s="395"/>
      <c r="HZT253" s="395"/>
      <c r="HZU253" s="395"/>
      <c r="HZV253" s="395"/>
      <c r="HZW253" s="395"/>
      <c r="HZX253" s="395"/>
      <c r="HZY253" s="395"/>
      <c r="HZZ253" s="395"/>
      <c r="IAA253" s="374"/>
      <c r="IAB253" s="373"/>
      <c r="IAC253" s="373"/>
      <c r="IAD253" s="373"/>
      <c r="IAE253" s="320"/>
      <c r="IAF253" s="374"/>
      <c r="IAG253" s="374"/>
      <c r="IAH253" s="374"/>
      <c r="IAI253" s="395"/>
      <c r="IAJ253" s="395"/>
      <c r="IAK253" s="395"/>
      <c r="IAL253" s="395"/>
      <c r="IAM253" s="395"/>
      <c r="IAN253" s="395"/>
      <c r="IAO253" s="395"/>
      <c r="IAP253" s="395"/>
      <c r="IAQ253" s="374"/>
      <c r="IAR253" s="373"/>
      <c r="IAS253" s="373"/>
      <c r="IAT253" s="373"/>
      <c r="IAU253" s="320"/>
      <c r="IAV253" s="374"/>
      <c r="IAW253" s="374"/>
      <c r="IAX253" s="374"/>
      <c r="IAY253" s="395"/>
      <c r="IAZ253" s="395"/>
      <c r="IBA253" s="395"/>
      <c r="IBB253" s="395"/>
      <c r="IBC253" s="395"/>
      <c r="IBD253" s="395"/>
      <c r="IBE253" s="395"/>
      <c r="IBF253" s="395"/>
      <c r="IBG253" s="374"/>
      <c r="IBH253" s="373"/>
      <c r="IBI253" s="373"/>
      <c r="IBJ253" s="373"/>
      <c r="IBK253" s="320"/>
      <c r="IBL253" s="374"/>
      <c r="IBM253" s="374"/>
      <c r="IBN253" s="374"/>
      <c r="IBO253" s="395"/>
      <c r="IBP253" s="395"/>
      <c r="IBQ253" s="395"/>
      <c r="IBR253" s="395"/>
      <c r="IBS253" s="395"/>
      <c r="IBT253" s="395"/>
      <c r="IBU253" s="395"/>
      <c r="IBV253" s="395"/>
      <c r="IBW253" s="374"/>
      <c r="IBX253" s="373"/>
      <c r="IBY253" s="373"/>
      <c r="IBZ253" s="373"/>
      <c r="ICA253" s="320"/>
      <c r="ICB253" s="374"/>
      <c r="ICC253" s="374"/>
      <c r="ICD253" s="374"/>
      <c r="ICE253" s="395"/>
      <c r="ICF253" s="395"/>
      <c r="ICG253" s="395"/>
      <c r="ICH253" s="395"/>
      <c r="ICI253" s="395"/>
      <c r="ICJ253" s="395"/>
      <c r="ICK253" s="395"/>
      <c r="ICL253" s="395"/>
      <c r="ICM253" s="374"/>
      <c r="ICN253" s="373"/>
      <c r="ICO253" s="373"/>
      <c r="ICP253" s="373"/>
      <c r="ICQ253" s="320"/>
      <c r="ICR253" s="374"/>
      <c r="ICS253" s="374"/>
      <c r="ICT253" s="374"/>
      <c r="ICU253" s="395"/>
      <c r="ICV253" s="395"/>
      <c r="ICW253" s="395"/>
      <c r="ICX253" s="395"/>
      <c r="ICY253" s="395"/>
      <c r="ICZ253" s="395"/>
      <c r="IDA253" s="395"/>
      <c r="IDB253" s="395"/>
      <c r="IDC253" s="374"/>
      <c r="IDD253" s="373"/>
      <c r="IDE253" s="373"/>
      <c r="IDF253" s="373"/>
      <c r="IDG253" s="320"/>
      <c r="IDH253" s="374"/>
      <c r="IDI253" s="374"/>
      <c r="IDJ253" s="374"/>
      <c r="IDK253" s="395"/>
      <c r="IDL253" s="395"/>
      <c r="IDM253" s="395"/>
      <c r="IDN253" s="395"/>
      <c r="IDO253" s="395"/>
      <c r="IDP253" s="395"/>
      <c r="IDQ253" s="395"/>
      <c r="IDR253" s="395"/>
      <c r="IDS253" s="374"/>
      <c r="IDT253" s="373"/>
      <c r="IDU253" s="373"/>
      <c r="IDV253" s="373"/>
      <c r="IDW253" s="320"/>
      <c r="IDX253" s="374"/>
      <c r="IDY253" s="374"/>
      <c r="IDZ253" s="374"/>
      <c r="IEA253" s="395"/>
      <c r="IEB253" s="395"/>
      <c r="IEC253" s="395"/>
      <c r="IED253" s="395"/>
      <c r="IEE253" s="395"/>
      <c r="IEF253" s="395"/>
      <c r="IEG253" s="395"/>
      <c r="IEH253" s="395"/>
      <c r="IEI253" s="374"/>
      <c r="IEJ253" s="373"/>
      <c r="IEK253" s="373"/>
      <c r="IEL253" s="373"/>
      <c r="IEM253" s="320"/>
      <c r="IEN253" s="374"/>
      <c r="IEO253" s="374"/>
      <c r="IEP253" s="374"/>
      <c r="IEQ253" s="395"/>
      <c r="IER253" s="395"/>
      <c r="IES253" s="395"/>
      <c r="IET253" s="395"/>
      <c r="IEU253" s="395"/>
      <c r="IEV253" s="395"/>
      <c r="IEW253" s="395"/>
      <c r="IEX253" s="395"/>
      <c r="IEY253" s="374"/>
      <c r="IEZ253" s="373"/>
      <c r="IFA253" s="373"/>
      <c r="IFB253" s="373"/>
      <c r="IFC253" s="320"/>
      <c r="IFD253" s="374"/>
      <c r="IFE253" s="374"/>
      <c r="IFF253" s="374"/>
      <c r="IFG253" s="395"/>
      <c r="IFH253" s="395"/>
      <c r="IFI253" s="395"/>
      <c r="IFJ253" s="395"/>
      <c r="IFK253" s="395"/>
      <c r="IFL253" s="395"/>
      <c r="IFM253" s="395"/>
      <c r="IFN253" s="395"/>
      <c r="IFO253" s="374"/>
      <c r="IFP253" s="373"/>
      <c r="IFQ253" s="373"/>
      <c r="IFR253" s="373"/>
      <c r="IFS253" s="320"/>
      <c r="IFT253" s="374"/>
      <c r="IFU253" s="374"/>
      <c r="IFV253" s="374"/>
      <c r="IFW253" s="395"/>
      <c r="IFX253" s="395"/>
      <c r="IFY253" s="395"/>
      <c r="IFZ253" s="395"/>
      <c r="IGA253" s="395"/>
      <c r="IGB253" s="395"/>
      <c r="IGC253" s="395"/>
      <c r="IGD253" s="395"/>
      <c r="IGE253" s="374"/>
      <c r="IGF253" s="373"/>
      <c r="IGG253" s="373"/>
      <c r="IGH253" s="373"/>
      <c r="IGI253" s="320"/>
      <c r="IGJ253" s="374"/>
      <c r="IGK253" s="374"/>
      <c r="IGL253" s="374"/>
      <c r="IGM253" s="395"/>
      <c r="IGN253" s="395"/>
      <c r="IGO253" s="395"/>
      <c r="IGP253" s="395"/>
      <c r="IGQ253" s="395"/>
      <c r="IGR253" s="395"/>
      <c r="IGS253" s="395"/>
      <c r="IGT253" s="395"/>
      <c r="IGU253" s="374"/>
      <c r="IGV253" s="373"/>
      <c r="IGW253" s="373"/>
      <c r="IGX253" s="373"/>
      <c r="IGY253" s="320"/>
      <c r="IGZ253" s="374"/>
      <c r="IHA253" s="374"/>
      <c r="IHB253" s="374"/>
      <c r="IHC253" s="395"/>
      <c r="IHD253" s="395"/>
      <c r="IHE253" s="395"/>
      <c r="IHF253" s="395"/>
      <c r="IHG253" s="395"/>
      <c r="IHH253" s="395"/>
      <c r="IHI253" s="395"/>
      <c r="IHJ253" s="395"/>
      <c r="IHK253" s="374"/>
      <c r="IHL253" s="373"/>
      <c r="IHM253" s="373"/>
      <c r="IHN253" s="373"/>
      <c r="IHO253" s="320"/>
      <c r="IHP253" s="374"/>
      <c r="IHQ253" s="374"/>
      <c r="IHR253" s="374"/>
      <c r="IHS253" s="395"/>
      <c r="IHT253" s="395"/>
      <c r="IHU253" s="395"/>
      <c r="IHV253" s="395"/>
      <c r="IHW253" s="395"/>
      <c r="IHX253" s="395"/>
      <c r="IHY253" s="395"/>
      <c r="IHZ253" s="395"/>
      <c r="IIA253" s="374"/>
      <c r="IIB253" s="373"/>
      <c r="IIC253" s="373"/>
      <c r="IID253" s="373"/>
      <c r="IIE253" s="320"/>
      <c r="IIF253" s="374"/>
      <c r="IIG253" s="374"/>
      <c r="IIH253" s="374"/>
      <c r="III253" s="395"/>
      <c r="IIJ253" s="395"/>
      <c r="IIK253" s="395"/>
      <c r="IIL253" s="395"/>
      <c r="IIM253" s="395"/>
      <c r="IIN253" s="395"/>
      <c r="IIO253" s="395"/>
      <c r="IIP253" s="395"/>
      <c r="IIQ253" s="374"/>
      <c r="IIR253" s="373"/>
      <c r="IIS253" s="373"/>
      <c r="IIT253" s="373"/>
      <c r="IIU253" s="320"/>
      <c r="IIV253" s="374"/>
      <c r="IIW253" s="374"/>
      <c r="IIX253" s="374"/>
      <c r="IIY253" s="395"/>
      <c r="IIZ253" s="395"/>
      <c r="IJA253" s="395"/>
      <c r="IJB253" s="395"/>
      <c r="IJC253" s="395"/>
      <c r="IJD253" s="395"/>
      <c r="IJE253" s="395"/>
      <c r="IJF253" s="395"/>
      <c r="IJG253" s="374"/>
      <c r="IJH253" s="373"/>
      <c r="IJI253" s="373"/>
      <c r="IJJ253" s="373"/>
      <c r="IJK253" s="320"/>
      <c r="IJL253" s="374"/>
      <c r="IJM253" s="374"/>
      <c r="IJN253" s="374"/>
      <c r="IJO253" s="395"/>
      <c r="IJP253" s="395"/>
      <c r="IJQ253" s="395"/>
      <c r="IJR253" s="395"/>
      <c r="IJS253" s="395"/>
      <c r="IJT253" s="395"/>
      <c r="IJU253" s="395"/>
      <c r="IJV253" s="395"/>
      <c r="IJW253" s="374"/>
      <c r="IJX253" s="373"/>
      <c r="IJY253" s="373"/>
      <c r="IJZ253" s="373"/>
      <c r="IKA253" s="320"/>
      <c r="IKB253" s="374"/>
      <c r="IKC253" s="374"/>
      <c r="IKD253" s="374"/>
      <c r="IKE253" s="395"/>
      <c r="IKF253" s="395"/>
      <c r="IKG253" s="395"/>
      <c r="IKH253" s="395"/>
      <c r="IKI253" s="395"/>
      <c r="IKJ253" s="395"/>
      <c r="IKK253" s="395"/>
      <c r="IKL253" s="395"/>
      <c r="IKM253" s="374"/>
      <c r="IKN253" s="373"/>
      <c r="IKO253" s="373"/>
      <c r="IKP253" s="373"/>
      <c r="IKQ253" s="320"/>
      <c r="IKR253" s="374"/>
      <c r="IKS253" s="374"/>
      <c r="IKT253" s="374"/>
      <c r="IKU253" s="395"/>
      <c r="IKV253" s="395"/>
      <c r="IKW253" s="395"/>
      <c r="IKX253" s="395"/>
      <c r="IKY253" s="395"/>
      <c r="IKZ253" s="395"/>
      <c r="ILA253" s="395"/>
      <c r="ILB253" s="395"/>
      <c r="ILC253" s="374"/>
      <c r="ILD253" s="373"/>
      <c r="ILE253" s="373"/>
      <c r="ILF253" s="373"/>
      <c r="ILG253" s="320"/>
      <c r="ILH253" s="374"/>
      <c r="ILI253" s="374"/>
      <c r="ILJ253" s="374"/>
      <c r="ILK253" s="395"/>
      <c r="ILL253" s="395"/>
      <c r="ILM253" s="395"/>
      <c r="ILN253" s="395"/>
      <c r="ILO253" s="395"/>
      <c r="ILP253" s="395"/>
      <c r="ILQ253" s="395"/>
      <c r="ILR253" s="395"/>
      <c r="ILS253" s="374"/>
      <c r="ILT253" s="373"/>
      <c r="ILU253" s="373"/>
      <c r="ILV253" s="373"/>
      <c r="ILW253" s="320"/>
      <c r="ILX253" s="374"/>
      <c r="ILY253" s="374"/>
      <c r="ILZ253" s="374"/>
      <c r="IMA253" s="395"/>
      <c r="IMB253" s="395"/>
      <c r="IMC253" s="395"/>
      <c r="IMD253" s="395"/>
      <c r="IME253" s="395"/>
      <c r="IMF253" s="395"/>
      <c r="IMG253" s="395"/>
      <c r="IMH253" s="395"/>
      <c r="IMI253" s="374"/>
      <c r="IMJ253" s="373"/>
      <c r="IMK253" s="373"/>
      <c r="IML253" s="373"/>
      <c r="IMM253" s="320"/>
      <c r="IMN253" s="374"/>
      <c r="IMO253" s="374"/>
      <c r="IMP253" s="374"/>
      <c r="IMQ253" s="395"/>
      <c r="IMR253" s="395"/>
      <c r="IMS253" s="395"/>
      <c r="IMT253" s="395"/>
      <c r="IMU253" s="395"/>
      <c r="IMV253" s="395"/>
      <c r="IMW253" s="395"/>
      <c r="IMX253" s="395"/>
      <c r="IMY253" s="374"/>
      <c r="IMZ253" s="373"/>
      <c r="INA253" s="373"/>
      <c r="INB253" s="373"/>
      <c r="INC253" s="320"/>
      <c r="IND253" s="374"/>
      <c r="INE253" s="374"/>
      <c r="INF253" s="374"/>
      <c r="ING253" s="395"/>
      <c r="INH253" s="395"/>
      <c r="INI253" s="395"/>
      <c r="INJ253" s="395"/>
      <c r="INK253" s="395"/>
      <c r="INL253" s="395"/>
      <c r="INM253" s="395"/>
      <c r="INN253" s="395"/>
      <c r="INO253" s="374"/>
      <c r="INP253" s="373"/>
      <c r="INQ253" s="373"/>
      <c r="INR253" s="373"/>
      <c r="INS253" s="320"/>
      <c r="INT253" s="374"/>
      <c r="INU253" s="374"/>
      <c r="INV253" s="374"/>
      <c r="INW253" s="395"/>
      <c r="INX253" s="395"/>
      <c r="INY253" s="395"/>
      <c r="INZ253" s="395"/>
      <c r="IOA253" s="395"/>
      <c r="IOB253" s="395"/>
      <c r="IOC253" s="395"/>
      <c r="IOD253" s="395"/>
      <c r="IOE253" s="374"/>
      <c r="IOF253" s="373"/>
      <c r="IOG253" s="373"/>
      <c r="IOH253" s="373"/>
      <c r="IOI253" s="320"/>
      <c r="IOJ253" s="374"/>
      <c r="IOK253" s="374"/>
      <c r="IOL253" s="374"/>
      <c r="IOM253" s="395"/>
      <c r="ION253" s="395"/>
      <c r="IOO253" s="395"/>
      <c r="IOP253" s="395"/>
      <c r="IOQ253" s="395"/>
      <c r="IOR253" s="395"/>
      <c r="IOS253" s="395"/>
      <c r="IOT253" s="395"/>
      <c r="IOU253" s="374"/>
      <c r="IOV253" s="373"/>
      <c r="IOW253" s="373"/>
      <c r="IOX253" s="373"/>
      <c r="IOY253" s="320"/>
      <c r="IOZ253" s="374"/>
      <c r="IPA253" s="374"/>
      <c r="IPB253" s="374"/>
      <c r="IPC253" s="395"/>
      <c r="IPD253" s="395"/>
      <c r="IPE253" s="395"/>
      <c r="IPF253" s="395"/>
      <c r="IPG253" s="395"/>
      <c r="IPH253" s="395"/>
      <c r="IPI253" s="395"/>
      <c r="IPJ253" s="395"/>
      <c r="IPK253" s="374"/>
      <c r="IPL253" s="373"/>
      <c r="IPM253" s="373"/>
      <c r="IPN253" s="373"/>
      <c r="IPO253" s="320"/>
      <c r="IPP253" s="374"/>
      <c r="IPQ253" s="374"/>
      <c r="IPR253" s="374"/>
      <c r="IPS253" s="395"/>
      <c r="IPT253" s="395"/>
      <c r="IPU253" s="395"/>
      <c r="IPV253" s="395"/>
      <c r="IPW253" s="395"/>
      <c r="IPX253" s="395"/>
      <c r="IPY253" s="395"/>
      <c r="IPZ253" s="395"/>
      <c r="IQA253" s="374"/>
      <c r="IQB253" s="373"/>
      <c r="IQC253" s="373"/>
      <c r="IQD253" s="373"/>
      <c r="IQE253" s="320"/>
      <c r="IQF253" s="374"/>
      <c r="IQG253" s="374"/>
      <c r="IQH253" s="374"/>
      <c r="IQI253" s="395"/>
      <c r="IQJ253" s="395"/>
      <c r="IQK253" s="395"/>
      <c r="IQL253" s="395"/>
      <c r="IQM253" s="395"/>
      <c r="IQN253" s="395"/>
      <c r="IQO253" s="395"/>
      <c r="IQP253" s="395"/>
      <c r="IQQ253" s="374"/>
      <c r="IQR253" s="373"/>
      <c r="IQS253" s="373"/>
      <c r="IQT253" s="373"/>
      <c r="IQU253" s="320"/>
      <c r="IQV253" s="374"/>
      <c r="IQW253" s="374"/>
      <c r="IQX253" s="374"/>
      <c r="IQY253" s="395"/>
      <c r="IQZ253" s="395"/>
      <c r="IRA253" s="395"/>
      <c r="IRB253" s="395"/>
      <c r="IRC253" s="395"/>
      <c r="IRD253" s="395"/>
      <c r="IRE253" s="395"/>
      <c r="IRF253" s="395"/>
      <c r="IRG253" s="374"/>
      <c r="IRH253" s="373"/>
      <c r="IRI253" s="373"/>
      <c r="IRJ253" s="373"/>
      <c r="IRK253" s="320"/>
      <c r="IRL253" s="374"/>
      <c r="IRM253" s="374"/>
      <c r="IRN253" s="374"/>
      <c r="IRO253" s="395"/>
      <c r="IRP253" s="395"/>
      <c r="IRQ253" s="395"/>
      <c r="IRR253" s="395"/>
      <c r="IRS253" s="395"/>
      <c r="IRT253" s="395"/>
      <c r="IRU253" s="395"/>
      <c r="IRV253" s="395"/>
      <c r="IRW253" s="374"/>
      <c r="IRX253" s="373"/>
      <c r="IRY253" s="373"/>
      <c r="IRZ253" s="373"/>
      <c r="ISA253" s="320"/>
      <c r="ISB253" s="374"/>
      <c r="ISC253" s="374"/>
      <c r="ISD253" s="374"/>
      <c r="ISE253" s="395"/>
      <c r="ISF253" s="395"/>
      <c r="ISG253" s="395"/>
      <c r="ISH253" s="395"/>
      <c r="ISI253" s="395"/>
      <c r="ISJ253" s="395"/>
      <c r="ISK253" s="395"/>
      <c r="ISL253" s="395"/>
      <c r="ISM253" s="374"/>
      <c r="ISN253" s="373"/>
      <c r="ISO253" s="373"/>
      <c r="ISP253" s="373"/>
      <c r="ISQ253" s="320"/>
      <c r="ISR253" s="374"/>
      <c r="ISS253" s="374"/>
      <c r="IST253" s="374"/>
      <c r="ISU253" s="395"/>
      <c r="ISV253" s="395"/>
      <c r="ISW253" s="395"/>
      <c r="ISX253" s="395"/>
      <c r="ISY253" s="395"/>
      <c r="ISZ253" s="395"/>
      <c r="ITA253" s="395"/>
      <c r="ITB253" s="395"/>
      <c r="ITC253" s="374"/>
      <c r="ITD253" s="373"/>
      <c r="ITE253" s="373"/>
      <c r="ITF253" s="373"/>
      <c r="ITG253" s="320"/>
      <c r="ITH253" s="374"/>
      <c r="ITI253" s="374"/>
      <c r="ITJ253" s="374"/>
      <c r="ITK253" s="395"/>
      <c r="ITL253" s="395"/>
      <c r="ITM253" s="395"/>
      <c r="ITN253" s="395"/>
      <c r="ITO253" s="395"/>
      <c r="ITP253" s="395"/>
      <c r="ITQ253" s="395"/>
      <c r="ITR253" s="395"/>
      <c r="ITS253" s="374"/>
      <c r="ITT253" s="373"/>
      <c r="ITU253" s="373"/>
      <c r="ITV253" s="373"/>
      <c r="ITW253" s="320"/>
      <c r="ITX253" s="374"/>
      <c r="ITY253" s="374"/>
      <c r="ITZ253" s="374"/>
      <c r="IUA253" s="395"/>
      <c r="IUB253" s="395"/>
      <c r="IUC253" s="395"/>
      <c r="IUD253" s="395"/>
      <c r="IUE253" s="395"/>
      <c r="IUF253" s="395"/>
      <c r="IUG253" s="395"/>
      <c r="IUH253" s="395"/>
      <c r="IUI253" s="374"/>
      <c r="IUJ253" s="373"/>
      <c r="IUK253" s="373"/>
      <c r="IUL253" s="373"/>
      <c r="IUM253" s="320"/>
      <c r="IUN253" s="374"/>
      <c r="IUO253" s="374"/>
      <c r="IUP253" s="374"/>
      <c r="IUQ253" s="395"/>
      <c r="IUR253" s="395"/>
      <c r="IUS253" s="395"/>
      <c r="IUT253" s="395"/>
      <c r="IUU253" s="395"/>
      <c r="IUV253" s="395"/>
      <c r="IUW253" s="395"/>
      <c r="IUX253" s="395"/>
      <c r="IUY253" s="374"/>
      <c r="IUZ253" s="373"/>
      <c r="IVA253" s="373"/>
      <c r="IVB253" s="373"/>
      <c r="IVC253" s="320"/>
      <c r="IVD253" s="374"/>
      <c r="IVE253" s="374"/>
      <c r="IVF253" s="374"/>
      <c r="IVG253" s="395"/>
      <c r="IVH253" s="395"/>
      <c r="IVI253" s="395"/>
      <c r="IVJ253" s="395"/>
      <c r="IVK253" s="395"/>
      <c r="IVL253" s="395"/>
      <c r="IVM253" s="395"/>
      <c r="IVN253" s="395"/>
      <c r="IVO253" s="374"/>
      <c r="IVP253" s="373"/>
      <c r="IVQ253" s="373"/>
      <c r="IVR253" s="373"/>
      <c r="IVS253" s="320"/>
      <c r="IVT253" s="374"/>
      <c r="IVU253" s="374"/>
      <c r="IVV253" s="374"/>
      <c r="IVW253" s="395"/>
      <c r="IVX253" s="395"/>
      <c r="IVY253" s="395"/>
      <c r="IVZ253" s="395"/>
      <c r="IWA253" s="395"/>
      <c r="IWB253" s="395"/>
      <c r="IWC253" s="395"/>
      <c r="IWD253" s="395"/>
      <c r="IWE253" s="374"/>
      <c r="IWF253" s="373"/>
      <c r="IWG253" s="373"/>
      <c r="IWH253" s="373"/>
      <c r="IWI253" s="320"/>
      <c r="IWJ253" s="374"/>
      <c r="IWK253" s="374"/>
      <c r="IWL253" s="374"/>
      <c r="IWM253" s="395"/>
      <c r="IWN253" s="395"/>
      <c r="IWO253" s="395"/>
      <c r="IWP253" s="395"/>
      <c r="IWQ253" s="395"/>
      <c r="IWR253" s="395"/>
      <c r="IWS253" s="395"/>
      <c r="IWT253" s="395"/>
      <c r="IWU253" s="374"/>
      <c r="IWV253" s="373"/>
      <c r="IWW253" s="373"/>
      <c r="IWX253" s="373"/>
      <c r="IWY253" s="320"/>
      <c r="IWZ253" s="374"/>
      <c r="IXA253" s="374"/>
      <c r="IXB253" s="374"/>
      <c r="IXC253" s="395"/>
      <c r="IXD253" s="395"/>
      <c r="IXE253" s="395"/>
      <c r="IXF253" s="395"/>
      <c r="IXG253" s="395"/>
      <c r="IXH253" s="395"/>
      <c r="IXI253" s="395"/>
      <c r="IXJ253" s="395"/>
      <c r="IXK253" s="374"/>
      <c r="IXL253" s="373"/>
      <c r="IXM253" s="373"/>
      <c r="IXN253" s="373"/>
      <c r="IXO253" s="320"/>
      <c r="IXP253" s="374"/>
      <c r="IXQ253" s="374"/>
      <c r="IXR253" s="374"/>
      <c r="IXS253" s="395"/>
      <c r="IXT253" s="395"/>
      <c r="IXU253" s="395"/>
      <c r="IXV253" s="395"/>
      <c r="IXW253" s="395"/>
      <c r="IXX253" s="395"/>
      <c r="IXY253" s="395"/>
      <c r="IXZ253" s="395"/>
      <c r="IYA253" s="374"/>
      <c r="IYB253" s="373"/>
      <c r="IYC253" s="373"/>
      <c r="IYD253" s="373"/>
      <c r="IYE253" s="320"/>
      <c r="IYF253" s="374"/>
      <c r="IYG253" s="374"/>
      <c r="IYH253" s="374"/>
      <c r="IYI253" s="395"/>
      <c r="IYJ253" s="395"/>
      <c r="IYK253" s="395"/>
      <c r="IYL253" s="395"/>
      <c r="IYM253" s="395"/>
      <c r="IYN253" s="395"/>
      <c r="IYO253" s="395"/>
      <c r="IYP253" s="395"/>
      <c r="IYQ253" s="374"/>
      <c r="IYR253" s="373"/>
      <c r="IYS253" s="373"/>
      <c r="IYT253" s="373"/>
      <c r="IYU253" s="320"/>
      <c r="IYV253" s="374"/>
      <c r="IYW253" s="374"/>
      <c r="IYX253" s="374"/>
      <c r="IYY253" s="395"/>
      <c r="IYZ253" s="395"/>
      <c r="IZA253" s="395"/>
      <c r="IZB253" s="395"/>
      <c r="IZC253" s="395"/>
      <c r="IZD253" s="395"/>
      <c r="IZE253" s="395"/>
      <c r="IZF253" s="395"/>
      <c r="IZG253" s="374"/>
      <c r="IZH253" s="373"/>
      <c r="IZI253" s="373"/>
      <c r="IZJ253" s="373"/>
      <c r="IZK253" s="320"/>
      <c r="IZL253" s="374"/>
      <c r="IZM253" s="374"/>
      <c r="IZN253" s="374"/>
      <c r="IZO253" s="395"/>
      <c r="IZP253" s="395"/>
      <c r="IZQ253" s="395"/>
      <c r="IZR253" s="395"/>
      <c r="IZS253" s="395"/>
      <c r="IZT253" s="395"/>
      <c r="IZU253" s="395"/>
      <c r="IZV253" s="395"/>
      <c r="IZW253" s="374"/>
      <c r="IZX253" s="373"/>
      <c r="IZY253" s="373"/>
      <c r="IZZ253" s="373"/>
      <c r="JAA253" s="320"/>
      <c r="JAB253" s="374"/>
      <c r="JAC253" s="374"/>
      <c r="JAD253" s="374"/>
      <c r="JAE253" s="395"/>
      <c r="JAF253" s="395"/>
      <c r="JAG253" s="395"/>
      <c r="JAH253" s="395"/>
      <c r="JAI253" s="395"/>
      <c r="JAJ253" s="395"/>
      <c r="JAK253" s="395"/>
      <c r="JAL253" s="395"/>
      <c r="JAM253" s="374"/>
      <c r="JAN253" s="373"/>
      <c r="JAO253" s="373"/>
      <c r="JAP253" s="373"/>
      <c r="JAQ253" s="320"/>
      <c r="JAR253" s="374"/>
      <c r="JAS253" s="374"/>
      <c r="JAT253" s="374"/>
      <c r="JAU253" s="395"/>
      <c r="JAV253" s="395"/>
      <c r="JAW253" s="395"/>
      <c r="JAX253" s="395"/>
      <c r="JAY253" s="395"/>
      <c r="JAZ253" s="395"/>
      <c r="JBA253" s="395"/>
      <c r="JBB253" s="395"/>
      <c r="JBC253" s="374"/>
      <c r="JBD253" s="373"/>
      <c r="JBE253" s="373"/>
      <c r="JBF253" s="373"/>
      <c r="JBG253" s="320"/>
      <c r="JBH253" s="374"/>
      <c r="JBI253" s="374"/>
      <c r="JBJ253" s="374"/>
      <c r="JBK253" s="395"/>
      <c r="JBL253" s="395"/>
      <c r="JBM253" s="395"/>
      <c r="JBN253" s="395"/>
      <c r="JBO253" s="395"/>
      <c r="JBP253" s="395"/>
      <c r="JBQ253" s="395"/>
      <c r="JBR253" s="395"/>
      <c r="JBS253" s="374"/>
      <c r="JBT253" s="373"/>
      <c r="JBU253" s="373"/>
      <c r="JBV253" s="373"/>
      <c r="JBW253" s="320"/>
      <c r="JBX253" s="374"/>
      <c r="JBY253" s="374"/>
      <c r="JBZ253" s="374"/>
      <c r="JCA253" s="395"/>
      <c r="JCB253" s="395"/>
      <c r="JCC253" s="395"/>
      <c r="JCD253" s="395"/>
      <c r="JCE253" s="395"/>
      <c r="JCF253" s="395"/>
      <c r="JCG253" s="395"/>
      <c r="JCH253" s="395"/>
      <c r="JCI253" s="374"/>
      <c r="JCJ253" s="373"/>
      <c r="JCK253" s="373"/>
      <c r="JCL253" s="373"/>
      <c r="JCM253" s="320"/>
      <c r="JCN253" s="374"/>
      <c r="JCO253" s="374"/>
      <c r="JCP253" s="374"/>
      <c r="JCQ253" s="395"/>
      <c r="JCR253" s="395"/>
      <c r="JCS253" s="395"/>
      <c r="JCT253" s="395"/>
      <c r="JCU253" s="395"/>
      <c r="JCV253" s="395"/>
      <c r="JCW253" s="395"/>
      <c r="JCX253" s="395"/>
      <c r="JCY253" s="374"/>
      <c r="JCZ253" s="373"/>
      <c r="JDA253" s="373"/>
      <c r="JDB253" s="373"/>
      <c r="JDC253" s="320"/>
      <c r="JDD253" s="374"/>
      <c r="JDE253" s="374"/>
      <c r="JDF253" s="374"/>
      <c r="JDG253" s="395"/>
      <c r="JDH253" s="395"/>
      <c r="JDI253" s="395"/>
      <c r="JDJ253" s="395"/>
      <c r="JDK253" s="395"/>
      <c r="JDL253" s="395"/>
      <c r="JDM253" s="395"/>
      <c r="JDN253" s="395"/>
      <c r="JDO253" s="374"/>
      <c r="JDP253" s="373"/>
      <c r="JDQ253" s="373"/>
      <c r="JDR253" s="373"/>
      <c r="JDS253" s="320"/>
      <c r="JDT253" s="374"/>
      <c r="JDU253" s="374"/>
      <c r="JDV253" s="374"/>
      <c r="JDW253" s="395"/>
      <c r="JDX253" s="395"/>
      <c r="JDY253" s="395"/>
      <c r="JDZ253" s="395"/>
      <c r="JEA253" s="395"/>
      <c r="JEB253" s="395"/>
      <c r="JEC253" s="395"/>
      <c r="JED253" s="395"/>
      <c r="JEE253" s="374"/>
      <c r="JEF253" s="373"/>
      <c r="JEG253" s="373"/>
      <c r="JEH253" s="373"/>
      <c r="JEI253" s="320"/>
      <c r="JEJ253" s="374"/>
      <c r="JEK253" s="374"/>
      <c r="JEL253" s="374"/>
      <c r="JEM253" s="395"/>
      <c r="JEN253" s="395"/>
      <c r="JEO253" s="395"/>
      <c r="JEP253" s="395"/>
      <c r="JEQ253" s="395"/>
      <c r="JER253" s="395"/>
      <c r="JES253" s="395"/>
      <c r="JET253" s="395"/>
      <c r="JEU253" s="374"/>
      <c r="JEV253" s="373"/>
      <c r="JEW253" s="373"/>
      <c r="JEX253" s="373"/>
      <c r="JEY253" s="320"/>
      <c r="JEZ253" s="374"/>
      <c r="JFA253" s="374"/>
      <c r="JFB253" s="374"/>
      <c r="JFC253" s="395"/>
      <c r="JFD253" s="395"/>
      <c r="JFE253" s="395"/>
      <c r="JFF253" s="395"/>
      <c r="JFG253" s="395"/>
      <c r="JFH253" s="395"/>
      <c r="JFI253" s="395"/>
      <c r="JFJ253" s="395"/>
      <c r="JFK253" s="374"/>
      <c r="JFL253" s="373"/>
      <c r="JFM253" s="373"/>
      <c r="JFN253" s="373"/>
      <c r="JFO253" s="320"/>
      <c r="JFP253" s="374"/>
      <c r="JFQ253" s="374"/>
      <c r="JFR253" s="374"/>
      <c r="JFS253" s="395"/>
      <c r="JFT253" s="395"/>
      <c r="JFU253" s="395"/>
      <c r="JFV253" s="395"/>
      <c r="JFW253" s="395"/>
      <c r="JFX253" s="395"/>
      <c r="JFY253" s="395"/>
      <c r="JFZ253" s="395"/>
      <c r="JGA253" s="374"/>
      <c r="JGB253" s="373"/>
      <c r="JGC253" s="373"/>
      <c r="JGD253" s="373"/>
      <c r="JGE253" s="320"/>
      <c r="JGF253" s="374"/>
      <c r="JGG253" s="374"/>
      <c r="JGH253" s="374"/>
      <c r="JGI253" s="395"/>
      <c r="JGJ253" s="395"/>
      <c r="JGK253" s="395"/>
      <c r="JGL253" s="395"/>
      <c r="JGM253" s="395"/>
      <c r="JGN253" s="395"/>
      <c r="JGO253" s="395"/>
      <c r="JGP253" s="395"/>
      <c r="JGQ253" s="374"/>
      <c r="JGR253" s="373"/>
      <c r="JGS253" s="373"/>
      <c r="JGT253" s="373"/>
      <c r="JGU253" s="320"/>
      <c r="JGV253" s="374"/>
      <c r="JGW253" s="374"/>
      <c r="JGX253" s="374"/>
      <c r="JGY253" s="395"/>
      <c r="JGZ253" s="395"/>
      <c r="JHA253" s="395"/>
      <c r="JHB253" s="395"/>
      <c r="JHC253" s="395"/>
      <c r="JHD253" s="395"/>
      <c r="JHE253" s="395"/>
      <c r="JHF253" s="395"/>
      <c r="JHG253" s="374"/>
      <c r="JHH253" s="373"/>
      <c r="JHI253" s="373"/>
      <c r="JHJ253" s="373"/>
      <c r="JHK253" s="320"/>
      <c r="JHL253" s="374"/>
      <c r="JHM253" s="374"/>
      <c r="JHN253" s="374"/>
      <c r="JHO253" s="395"/>
      <c r="JHP253" s="395"/>
      <c r="JHQ253" s="395"/>
      <c r="JHR253" s="395"/>
      <c r="JHS253" s="395"/>
      <c r="JHT253" s="395"/>
      <c r="JHU253" s="395"/>
      <c r="JHV253" s="395"/>
      <c r="JHW253" s="374"/>
      <c r="JHX253" s="373"/>
      <c r="JHY253" s="373"/>
      <c r="JHZ253" s="373"/>
      <c r="JIA253" s="320"/>
      <c r="JIB253" s="374"/>
      <c r="JIC253" s="374"/>
      <c r="JID253" s="374"/>
      <c r="JIE253" s="395"/>
      <c r="JIF253" s="395"/>
      <c r="JIG253" s="395"/>
      <c r="JIH253" s="395"/>
      <c r="JII253" s="395"/>
      <c r="JIJ253" s="395"/>
      <c r="JIK253" s="395"/>
      <c r="JIL253" s="395"/>
      <c r="JIM253" s="374"/>
      <c r="JIN253" s="373"/>
      <c r="JIO253" s="373"/>
      <c r="JIP253" s="373"/>
      <c r="JIQ253" s="320"/>
      <c r="JIR253" s="374"/>
      <c r="JIS253" s="374"/>
      <c r="JIT253" s="374"/>
      <c r="JIU253" s="395"/>
      <c r="JIV253" s="395"/>
      <c r="JIW253" s="395"/>
      <c r="JIX253" s="395"/>
      <c r="JIY253" s="395"/>
      <c r="JIZ253" s="395"/>
      <c r="JJA253" s="395"/>
      <c r="JJB253" s="395"/>
      <c r="JJC253" s="374"/>
      <c r="JJD253" s="373"/>
      <c r="JJE253" s="373"/>
      <c r="JJF253" s="373"/>
      <c r="JJG253" s="320"/>
      <c r="JJH253" s="374"/>
      <c r="JJI253" s="374"/>
      <c r="JJJ253" s="374"/>
      <c r="JJK253" s="395"/>
      <c r="JJL253" s="395"/>
      <c r="JJM253" s="395"/>
      <c r="JJN253" s="395"/>
      <c r="JJO253" s="395"/>
      <c r="JJP253" s="395"/>
      <c r="JJQ253" s="395"/>
      <c r="JJR253" s="395"/>
      <c r="JJS253" s="374"/>
      <c r="JJT253" s="373"/>
      <c r="JJU253" s="373"/>
      <c r="JJV253" s="373"/>
      <c r="JJW253" s="320"/>
      <c r="JJX253" s="374"/>
      <c r="JJY253" s="374"/>
      <c r="JJZ253" s="374"/>
      <c r="JKA253" s="395"/>
      <c r="JKB253" s="395"/>
      <c r="JKC253" s="395"/>
      <c r="JKD253" s="395"/>
      <c r="JKE253" s="395"/>
      <c r="JKF253" s="395"/>
      <c r="JKG253" s="395"/>
      <c r="JKH253" s="395"/>
      <c r="JKI253" s="374"/>
      <c r="JKJ253" s="373"/>
      <c r="JKK253" s="373"/>
      <c r="JKL253" s="373"/>
      <c r="JKM253" s="320"/>
      <c r="JKN253" s="374"/>
      <c r="JKO253" s="374"/>
      <c r="JKP253" s="374"/>
      <c r="JKQ253" s="395"/>
      <c r="JKR253" s="395"/>
      <c r="JKS253" s="395"/>
      <c r="JKT253" s="395"/>
      <c r="JKU253" s="395"/>
      <c r="JKV253" s="395"/>
      <c r="JKW253" s="395"/>
      <c r="JKX253" s="395"/>
      <c r="JKY253" s="374"/>
      <c r="JKZ253" s="373"/>
      <c r="JLA253" s="373"/>
      <c r="JLB253" s="373"/>
      <c r="JLC253" s="320"/>
      <c r="JLD253" s="374"/>
      <c r="JLE253" s="374"/>
      <c r="JLF253" s="374"/>
      <c r="JLG253" s="395"/>
      <c r="JLH253" s="395"/>
      <c r="JLI253" s="395"/>
      <c r="JLJ253" s="395"/>
      <c r="JLK253" s="395"/>
      <c r="JLL253" s="395"/>
      <c r="JLM253" s="395"/>
      <c r="JLN253" s="395"/>
      <c r="JLO253" s="374"/>
      <c r="JLP253" s="373"/>
      <c r="JLQ253" s="373"/>
      <c r="JLR253" s="373"/>
      <c r="JLS253" s="320"/>
      <c r="JLT253" s="374"/>
      <c r="JLU253" s="374"/>
      <c r="JLV253" s="374"/>
      <c r="JLW253" s="395"/>
      <c r="JLX253" s="395"/>
      <c r="JLY253" s="395"/>
      <c r="JLZ253" s="395"/>
      <c r="JMA253" s="395"/>
      <c r="JMB253" s="395"/>
      <c r="JMC253" s="395"/>
      <c r="JMD253" s="395"/>
      <c r="JME253" s="374"/>
      <c r="JMF253" s="373"/>
      <c r="JMG253" s="373"/>
      <c r="JMH253" s="373"/>
      <c r="JMI253" s="320"/>
      <c r="JMJ253" s="374"/>
      <c r="JMK253" s="374"/>
      <c r="JML253" s="374"/>
      <c r="JMM253" s="395"/>
      <c r="JMN253" s="395"/>
      <c r="JMO253" s="395"/>
      <c r="JMP253" s="395"/>
      <c r="JMQ253" s="395"/>
      <c r="JMR253" s="395"/>
      <c r="JMS253" s="395"/>
      <c r="JMT253" s="395"/>
      <c r="JMU253" s="374"/>
      <c r="JMV253" s="373"/>
      <c r="JMW253" s="373"/>
      <c r="JMX253" s="373"/>
      <c r="JMY253" s="320"/>
      <c r="JMZ253" s="374"/>
      <c r="JNA253" s="374"/>
      <c r="JNB253" s="374"/>
      <c r="JNC253" s="395"/>
      <c r="JND253" s="395"/>
      <c r="JNE253" s="395"/>
      <c r="JNF253" s="395"/>
      <c r="JNG253" s="395"/>
      <c r="JNH253" s="395"/>
      <c r="JNI253" s="395"/>
      <c r="JNJ253" s="395"/>
      <c r="JNK253" s="374"/>
      <c r="JNL253" s="373"/>
      <c r="JNM253" s="373"/>
      <c r="JNN253" s="373"/>
      <c r="JNO253" s="320"/>
      <c r="JNP253" s="374"/>
      <c r="JNQ253" s="374"/>
      <c r="JNR253" s="374"/>
      <c r="JNS253" s="395"/>
      <c r="JNT253" s="395"/>
      <c r="JNU253" s="395"/>
      <c r="JNV253" s="395"/>
      <c r="JNW253" s="395"/>
      <c r="JNX253" s="395"/>
      <c r="JNY253" s="395"/>
      <c r="JNZ253" s="395"/>
      <c r="JOA253" s="374"/>
      <c r="JOB253" s="373"/>
      <c r="JOC253" s="373"/>
      <c r="JOD253" s="373"/>
      <c r="JOE253" s="320"/>
      <c r="JOF253" s="374"/>
      <c r="JOG253" s="374"/>
      <c r="JOH253" s="374"/>
      <c r="JOI253" s="395"/>
      <c r="JOJ253" s="395"/>
      <c r="JOK253" s="395"/>
      <c r="JOL253" s="395"/>
      <c r="JOM253" s="395"/>
      <c r="JON253" s="395"/>
      <c r="JOO253" s="395"/>
      <c r="JOP253" s="395"/>
      <c r="JOQ253" s="374"/>
      <c r="JOR253" s="373"/>
      <c r="JOS253" s="373"/>
      <c r="JOT253" s="373"/>
      <c r="JOU253" s="320"/>
      <c r="JOV253" s="374"/>
      <c r="JOW253" s="374"/>
      <c r="JOX253" s="374"/>
      <c r="JOY253" s="395"/>
      <c r="JOZ253" s="395"/>
      <c r="JPA253" s="395"/>
      <c r="JPB253" s="395"/>
      <c r="JPC253" s="395"/>
      <c r="JPD253" s="395"/>
      <c r="JPE253" s="395"/>
      <c r="JPF253" s="395"/>
      <c r="JPG253" s="374"/>
      <c r="JPH253" s="373"/>
      <c r="JPI253" s="373"/>
      <c r="JPJ253" s="373"/>
      <c r="JPK253" s="320"/>
      <c r="JPL253" s="374"/>
      <c r="JPM253" s="374"/>
      <c r="JPN253" s="374"/>
      <c r="JPO253" s="395"/>
      <c r="JPP253" s="395"/>
      <c r="JPQ253" s="395"/>
      <c r="JPR253" s="395"/>
      <c r="JPS253" s="395"/>
      <c r="JPT253" s="395"/>
      <c r="JPU253" s="395"/>
      <c r="JPV253" s="395"/>
      <c r="JPW253" s="374"/>
      <c r="JPX253" s="373"/>
      <c r="JPY253" s="373"/>
      <c r="JPZ253" s="373"/>
      <c r="JQA253" s="320"/>
      <c r="JQB253" s="374"/>
      <c r="JQC253" s="374"/>
      <c r="JQD253" s="374"/>
      <c r="JQE253" s="395"/>
      <c r="JQF253" s="395"/>
      <c r="JQG253" s="395"/>
      <c r="JQH253" s="395"/>
      <c r="JQI253" s="395"/>
      <c r="JQJ253" s="395"/>
      <c r="JQK253" s="395"/>
      <c r="JQL253" s="395"/>
      <c r="JQM253" s="374"/>
      <c r="JQN253" s="373"/>
      <c r="JQO253" s="373"/>
      <c r="JQP253" s="373"/>
      <c r="JQQ253" s="320"/>
      <c r="JQR253" s="374"/>
      <c r="JQS253" s="374"/>
      <c r="JQT253" s="374"/>
      <c r="JQU253" s="395"/>
      <c r="JQV253" s="395"/>
      <c r="JQW253" s="395"/>
      <c r="JQX253" s="395"/>
      <c r="JQY253" s="395"/>
      <c r="JQZ253" s="395"/>
      <c r="JRA253" s="395"/>
      <c r="JRB253" s="395"/>
      <c r="JRC253" s="374"/>
      <c r="JRD253" s="373"/>
      <c r="JRE253" s="373"/>
      <c r="JRF253" s="373"/>
      <c r="JRG253" s="320"/>
      <c r="JRH253" s="374"/>
      <c r="JRI253" s="374"/>
      <c r="JRJ253" s="374"/>
      <c r="JRK253" s="395"/>
      <c r="JRL253" s="395"/>
      <c r="JRM253" s="395"/>
      <c r="JRN253" s="395"/>
      <c r="JRO253" s="395"/>
      <c r="JRP253" s="395"/>
      <c r="JRQ253" s="395"/>
      <c r="JRR253" s="395"/>
      <c r="JRS253" s="374"/>
      <c r="JRT253" s="373"/>
      <c r="JRU253" s="373"/>
      <c r="JRV253" s="373"/>
      <c r="JRW253" s="320"/>
      <c r="JRX253" s="374"/>
      <c r="JRY253" s="374"/>
      <c r="JRZ253" s="374"/>
      <c r="JSA253" s="395"/>
      <c r="JSB253" s="395"/>
      <c r="JSC253" s="395"/>
      <c r="JSD253" s="395"/>
      <c r="JSE253" s="395"/>
      <c r="JSF253" s="395"/>
      <c r="JSG253" s="395"/>
      <c r="JSH253" s="395"/>
      <c r="JSI253" s="374"/>
      <c r="JSJ253" s="373"/>
      <c r="JSK253" s="373"/>
      <c r="JSL253" s="373"/>
      <c r="JSM253" s="320"/>
      <c r="JSN253" s="374"/>
      <c r="JSO253" s="374"/>
      <c r="JSP253" s="374"/>
      <c r="JSQ253" s="395"/>
      <c r="JSR253" s="395"/>
      <c r="JSS253" s="395"/>
      <c r="JST253" s="395"/>
      <c r="JSU253" s="395"/>
      <c r="JSV253" s="395"/>
      <c r="JSW253" s="395"/>
      <c r="JSX253" s="395"/>
      <c r="JSY253" s="374"/>
      <c r="JSZ253" s="373"/>
      <c r="JTA253" s="373"/>
      <c r="JTB253" s="373"/>
      <c r="JTC253" s="320"/>
      <c r="JTD253" s="374"/>
      <c r="JTE253" s="374"/>
      <c r="JTF253" s="374"/>
      <c r="JTG253" s="395"/>
      <c r="JTH253" s="395"/>
      <c r="JTI253" s="395"/>
      <c r="JTJ253" s="395"/>
      <c r="JTK253" s="395"/>
      <c r="JTL253" s="395"/>
      <c r="JTM253" s="395"/>
      <c r="JTN253" s="395"/>
      <c r="JTO253" s="374"/>
      <c r="JTP253" s="373"/>
      <c r="JTQ253" s="373"/>
      <c r="JTR253" s="373"/>
      <c r="JTS253" s="320"/>
      <c r="JTT253" s="374"/>
      <c r="JTU253" s="374"/>
      <c r="JTV253" s="374"/>
      <c r="JTW253" s="395"/>
      <c r="JTX253" s="395"/>
      <c r="JTY253" s="395"/>
      <c r="JTZ253" s="395"/>
      <c r="JUA253" s="395"/>
      <c r="JUB253" s="395"/>
      <c r="JUC253" s="395"/>
      <c r="JUD253" s="395"/>
      <c r="JUE253" s="374"/>
      <c r="JUF253" s="373"/>
      <c r="JUG253" s="373"/>
      <c r="JUH253" s="373"/>
      <c r="JUI253" s="320"/>
      <c r="JUJ253" s="374"/>
      <c r="JUK253" s="374"/>
      <c r="JUL253" s="374"/>
      <c r="JUM253" s="395"/>
      <c r="JUN253" s="395"/>
      <c r="JUO253" s="395"/>
      <c r="JUP253" s="395"/>
      <c r="JUQ253" s="395"/>
      <c r="JUR253" s="395"/>
      <c r="JUS253" s="395"/>
      <c r="JUT253" s="395"/>
      <c r="JUU253" s="374"/>
      <c r="JUV253" s="373"/>
      <c r="JUW253" s="373"/>
      <c r="JUX253" s="373"/>
      <c r="JUY253" s="320"/>
      <c r="JUZ253" s="374"/>
      <c r="JVA253" s="374"/>
      <c r="JVB253" s="374"/>
      <c r="JVC253" s="395"/>
      <c r="JVD253" s="395"/>
      <c r="JVE253" s="395"/>
      <c r="JVF253" s="395"/>
      <c r="JVG253" s="395"/>
      <c r="JVH253" s="395"/>
      <c r="JVI253" s="395"/>
      <c r="JVJ253" s="395"/>
      <c r="JVK253" s="374"/>
      <c r="JVL253" s="373"/>
      <c r="JVM253" s="373"/>
      <c r="JVN253" s="373"/>
      <c r="JVO253" s="320"/>
      <c r="JVP253" s="374"/>
      <c r="JVQ253" s="374"/>
      <c r="JVR253" s="374"/>
      <c r="JVS253" s="395"/>
      <c r="JVT253" s="395"/>
      <c r="JVU253" s="395"/>
      <c r="JVV253" s="395"/>
      <c r="JVW253" s="395"/>
      <c r="JVX253" s="395"/>
      <c r="JVY253" s="395"/>
      <c r="JVZ253" s="395"/>
      <c r="JWA253" s="374"/>
      <c r="JWB253" s="373"/>
      <c r="JWC253" s="373"/>
      <c r="JWD253" s="373"/>
      <c r="JWE253" s="320"/>
      <c r="JWF253" s="374"/>
      <c r="JWG253" s="374"/>
      <c r="JWH253" s="374"/>
      <c r="JWI253" s="395"/>
      <c r="JWJ253" s="395"/>
      <c r="JWK253" s="395"/>
      <c r="JWL253" s="395"/>
      <c r="JWM253" s="395"/>
      <c r="JWN253" s="395"/>
      <c r="JWO253" s="395"/>
      <c r="JWP253" s="395"/>
      <c r="JWQ253" s="374"/>
      <c r="JWR253" s="373"/>
      <c r="JWS253" s="373"/>
      <c r="JWT253" s="373"/>
      <c r="JWU253" s="320"/>
      <c r="JWV253" s="374"/>
      <c r="JWW253" s="374"/>
      <c r="JWX253" s="374"/>
      <c r="JWY253" s="395"/>
      <c r="JWZ253" s="395"/>
      <c r="JXA253" s="395"/>
      <c r="JXB253" s="395"/>
      <c r="JXC253" s="395"/>
      <c r="JXD253" s="395"/>
      <c r="JXE253" s="395"/>
      <c r="JXF253" s="395"/>
      <c r="JXG253" s="374"/>
      <c r="JXH253" s="373"/>
      <c r="JXI253" s="373"/>
      <c r="JXJ253" s="373"/>
      <c r="JXK253" s="320"/>
      <c r="JXL253" s="374"/>
      <c r="JXM253" s="374"/>
      <c r="JXN253" s="374"/>
      <c r="JXO253" s="395"/>
      <c r="JXP253" s="395"/>
      <c r="JXQ253" s="395"/>
      <c r="JXR253" s="395"/>
      <c r="JXS253" s="395"/>
      <c r="JXT253" s="395"/>
      <c r="JXU253" s="395"/>
      <c r="JXV253" s="395"/>
      <c r="JXW253" s="374"/>
      <c r="JXX253" s="373"/>
      <c r="JXY253" s="373"/>
      <c r="JXZ253" s="373"/>
      <c r="JYA253" s="320"/>
      <c r="JYB253" s="374"/>
      <c r="JYC253" s="374"/>
      <c r="JYD253" s="374"/>
      <c r="JYE253" s="395"/>
      <c r="JYF253" s="395"/>
      <c r="JYG253" s="395"/>
      <c r="JYH253" s="395"/>
      <c r="JYI253" s="395"/>
      <c r="JYJ253" s="395"/>
      <c r="JYK253" s="395"/>
      <c r="JYL253" s="395"/>
      <c r="JYM253" s="374"/>
      <c r="JYN253" s="373"/>
      <c r="JYO253" s="373"/>
      <c r="JYP253" s="373"/>
      <c r="JYQ253" s="320"/>
      <c r="JYR253" s="374"/>
      <c r="JYS253" s="374"/>
      <c r="JYT253" s="374"/>
      <c r="JYU253" s="395"/>
      <c r="JYV253" s="395"/>
      <c r="JYW253" s="395"/>
      <c r="JYX253" s="395"/>
      <c r="JYY253" s="395"/>
      <c r="JYZ253" s="395"/>
      <c r="JZA253" s="395"/>
      <c r="JZB253" s="395"/>
      <c r="JZC253" s="374"/>
      <c r="JZD253" s="373"/>
      <c r="JZE253" s="373"/>
      <c r="JZF253" s="373"/>
      <c r="JZG253" s="320"/>
      <c r="JZH253" s="374"/>
      <c r="JZI253" s="374"/>
      <c r="JZJ253" s="374"/>
      <c r="JZK253" s="395"/>
      <c r="JZL253" s="395"/>
      <c r="JZM253" s="395"/>
      <c r="JZN253" s="395"/>
      <c r="JZO253" s="395"/>
      <c r="JZP253" s="395"/>
      <c r="JZQ253" s="395"/>
      <c r="JZR253" s="395"/>
      <c r="JZS253" s="374"/>
      <c r="JZT253" s="373"/>
      <c r="JZU253" s="373"/>
      <c r="JZV253" s="373"/>
      <c r="JZW253" s="320"/>
      <c r="JZX253" s="374"/>
      <c r="JZY253" s="374"/>
      <c r="JZZ253" s="374"/>
      <c r="KAA253" s="395"/>
      <c r="KAB253" s="395"/>
      <c r="KAC253" s="395"/>
      <c r="KAD253" s="395"/>
      <c r="KAE253" s="395"/>
      <c r="KAF253" s="395"/>
      <c r="KAG253" s="395"/>
      <c r="KAH253" s="395"/>
      <c r="KAI253" s="374"/>
      <c r="KAJ253" s="373"/>
      <c r="KAK253" s="373"/>
      <c r="KAL253" s="373"/>
      <c r="KAM253" s="320"/>
      <c r="KAN253" s="374"/>
      <c r="KAO253" s="374"/>
      <c r="KAP253" s="374"/>
      <c r="KAQ253" s="395"/>
      <c r="KAR253" s="395"/>
      <c r="KAS253" s="395"/>
      <c r="KAT253" s="395"/>
      <c r="KAU253" s="395"/>
      <c r="KAV253" s="395"/>
      <c r="KAW253" s="395"/>
      <c r="KAX253" s="395"/>
      <c r="KAY253" s="374"/>
      <c r="KAZ253" s="373"/>
      <c r="KBA253" s="373"/>
      <c r="KBB253" s="373"/>
      <c r="KBC253" s="320"/>
      <c r="KBD253" s="374"/>
      <c r="KBE253" s="374"/>
      <c r="KBF253" s="374"/>
      <c r="KBG253" s="395"/>
      <c r="KBH253" s="395"/>
      <c r="KBI253" s="395"/>
      <c r="KBJ253" s="395"/>
      <c r="KBK253" s="395"/>
      <c r="KBL253" s="395"/>
      <c r="KBM253" s="395"/>
      <c r="KBN253" s="395"/>
      <c r="KBO253" s="374"/>
      <c r="KBP253" s="373"/>
      <c r="KBQ253" s="373"/>
      <c r="KBR253" s="373"/>
      <c r="KBS253" s="320"/>
      <c r="KBT253" s="374"/>
      <c r="KBU253" s="374"/>
      <c r="KBV253" s="374"/>
      <c r="KBW253" s="395"/>
      <c r="KBX253" s="395"/>
      <c r="KBY253" s="395"/>
      <c r="KBZ253" s="395"/>
      <c r="KCA253" s="395"/>
      <c r="KCB253" s="395"/>
      <c r="KCC253" s="395"/>
      <c r="KCD253" s="395"/>
      <c r="KCE253" s="374"/>
      <c r="KCF253" s="373"/>
      <c r="KCG253" s="373"/>
      <c r="KCH253" s="373"/>
      <c r="KCI253" s="320"/>
      <c r="KCJ253" s="374"/>
      <c r="KCK253" s="374"/>
      <c r="KCL253" s="374"/>
      <c r="KCM253" s="395"/>
      <c r="KCN253" s="395"/>
      <c r="KCO253" s="395"/>
      <c r="KCP253" s="395"/>
      <c r="KCQ253" s="395"/>
      <c r="KCR253" s="395"/>
      <c r="KCS253" s="395"/>
      <c r="KCT253" s="395"/>
      <c r="KCU253" s="374"/>
      <c r="KCV253" s="373"/>
      <c r="KCW253" s="373"/>
      <c r="KCX253" s="373"/>
      <c r="KCY253" s="320"/>
      <c r="KCZ253" s="374"/>
      <c r="KDA253" s="374"/>
      <c r="KDB253" s="374"/>
      <c r="KDC253" s="395"/>
      <c r="KDD253" s="395"/>
      <c r="KDE253" s="395"/>
      <c r="KDF253" s="395"/>
      <c r="KDG253" s="395"/>
      <c r="KDH253" s="395"/>
      <c r="KDI253" s="395"/>
      <c r="KDJ253" s="395"/>
      <c r="KDK253" s="374"/>
      <c r="KDL253" s="373"/>
      <c r="KDM253" s="373"/>
      <c r="KDN253" s="373"/>
      <c r="KDO253" s="320"/>
      <c r="KDP253" s="374"/>
      <c r="KDQ253" s="374"/>
      <c r="KDR253" s="374"/>
      <c r="KDS253" s="395"/>
      <c r="KDT253" s="395"/>
      <c r="KDU253" s="395"/>
      <c r="KDV253" s="395"/>
      <c r="KDW253" s="395"/>
      <c r="KDX253" s="395"/>
      <c r="KDY253" s="395"/>
      <c r="KDZ253" s="395"/>
      <c r="KEA253" s="374"/>
      <c r="KEB253" s="373"/>
      <c r="KEC253" s="373"/>
      <c r="KED253" s="373"/>
      <c r="KEE253" s="320"/>
      <c r="KEF253" s="374"/>
      <c r="KEG253" s="374"/>
      <c r="KEH253" s="374"/>
      <c r="KEI253" s="395"/>
      <c r="KEJ253" s="395"/>
      <c r="KEK253" s="395"/>
      <c r="KEL253" s="395"/>
      <c r="KEM253" s="395"/>
      <c r="KEN253" s="395"/>
      <c r="KEO253" s="395"/>
      <c r="KEP253" s="395"/>
      <c r="KEQ253" s="374"/>
      <c r="KER253" s="373"/>
      <c r="KES253" s="373"/>
      <c r="KET253" s="373"/>
      <c r="KEU253" s="320"/>
      <c r="KEV253" s="374"/>
      <c r="KEW253" s="374"/>
      <c r="KEX253" s="374"/>
      <c r="KEY253" s="395"/>
      <c r="KEZ253" s="395"/>
      <c r="KFA253" s="395"/>
      <c r="KFB253" s="395"/>
      <c r="KFC253" s="395"/>
      <c r="KFD253" s="395"/>
      <c r="KFE253" s="395"/>
      <c r="KFF253" s="395"/>
      <c r="KFG253" s="374"/>
      <c r="KFH253" s="373"/>
      <c r="KFI253" s="373"/>
      <c r="KFJ253" s="373"/>
      <c r="KFK253" s="320"/>
      <c r="KFL253" s="374"/>
      <c r="KFM253" s="374"/>
      <c r="KFN253" s="374"/>
      <c r="KFO253" s="395"/>
      <c r="KFP253" s="395"/>
      <c r="KFQ253" s="395"/>
      <c r="KFR253" s="395"/>
      <c r="KFS253" s="395"/>
      <c r="KFT253" s="395"/>
      <c r="KFU253" s="395"/>
      <c r="KFV253" s="395"/>
      <c r="KFW253" s="374"/>
      <c r="KFX253" s="373"/>
      <c r="KFY253" s="373"/>
      <c r="KFZ253" s="373"/>
      <c r="KGA253" s="320"/>
      <c r="KGB253" s="374"/>
      <c r="KGC253" s="374"/>
      <c r="KGD253" s="374"/>
      <c r="KGE253" s="395"/>
      <c r="KGF253" s="395"/>
      <c r="KGG253" s="395"/>
      <c r="KGH253" s="395"/>
      <c r="KGI253" s="395"/>
      <c r="KGJ253" s="395"/>
      <c r="KGK253" s="395"/>
      <c r="KGL253" s="395"/>
      <c r="KGM253" s="374"/>
      <c r="KGN253" s="373"/>
      <c r="KGO253" s="373"/>
      <c r="KGP253" s="373"/>
      <c r="KGQ253" s="320"/>
      <c r="KGR253" s="374"/>
      <c r="KGS253" s="374"/>
      <c r="KGT253" s="374"/>
      <c r="KGU253" s="395"/>
      <c r="KGV253" s="395"/>
      <c r="KGW253" s="395"/>
      <c r="KGX253" s="395"/>
      <c r="KGY253" s="395"/>
      <c r="KGZ253" s="395"/>
      <c r="KHA253" s="395"/>
      <c r="KHB253" s="395"/>
      <c r="KHC253" s="374"/>
      <c r="KHD253" s="373"/>
      <c r="KHE253" s="373"/>
      <c r="KHF253" s="373"/>
      <c r="KHG253" s="320"/>
      <c r="KHH253" s="374"/>
      <c r="KHI253" s="374"/>
      <c r="KHJ253" s="374"/>
      <c r="KHK253" s="395"/>
      <c r="KHL253" s="395"/>
      <c r="KHM253" s="395"/>
      <c r="KHN253" s="395"/>
      <c r="KHO253" s="395"/>
      <c r="KHP253" s="395"/>
      <c r="KHQ253" s="395"/>
      <c r="KHR253" s="395"/>
      <c r="KHS253" s="374"/>
      <c r="KHT253" s="373"/>
      <c r="KHU253" s="373"/>
      <c r="KHV253" s="373"/>
      <c r="KHW253" s="320"/>
      <c r="KHX253" s="374"/>
      <c r="KHY253" s="374"/>
      <c r="KHZ253" s="374"/>
      <c r="KIA253" s="395"/>
      <c r="KIB253" s="395"/>
      <c r="KIC253" s="395"/>
      <c r="KID253" s="395"/>
      <c r="KIE253" s="395"/>
      <c r="KIF253" s="395"/>
      <c r="KIG253" s="395"/>
      <c r="KIH253" s="395"/>
      <c r="KII253" s="374"/>
      <c r="KIJ253" s="373"/>
      <c r="KIK253" s="373"/>
      <c r="KIL253" s="373"/>
      <c r="KIM253" s="320"/>
      <c r="KIN253" s="374"/>
      <c r="KIO253" s="374"/>
      <c r="KIP253" s="374"/>
      <c r="KIQ253" s="395"/>
      <c r="KIR253" s="395"/>
      <c r="KIS253" s="395"/>
      <c r="KIT253" s="395"/>
      <c r="KIU253" s="395"/>
      <c r="KIV253" s="395"/>
      <c r="KIW253" s="395"/>
      <c r="KIX253" s="395"/>
      <c r="KIY253" s="374"/>
      <c r="KIZ253" s="373"/>
      <c r="KJA253" s="373"/>
      <c r="KJB253" s="373"/>
      <c r="KJC253" s="320"/>
      <c r="KJD253" s="374"/>
      <c r="KJE253" s="374"/>
      <c r="KJF253" s="374"/>
      <c r="KJG253" s="395"/>
      <c r="KJH253" s="395"/>
      <c r="KJI253" s="395"/>
      <c r="KJJ253" s="395"/>
      <c r="KJK253" s="395"/>
      <c r="KJL253" s="395"/>
      <c r="KJM253" s="395"/>
      <c r="KJN253" s="395"/>
      <c r="KJO253" s="374"/>
      <c r="KJP253" s="373"/>
      <c r="KJQ253" s="373"/>
      <c r="KJR253" s="373"/>
      <c r="KJS253" s="320"/>
      <c r="KJT253" s="374"/>
      <c r="KJU253" s="374"/>
      <c r="KJV253" s="374"/>
      <c r="KJW253" s="395"/>
      <c r="KJX253" s="395"/>
      <c r="KJY253" s="395"/>
      <c r="KJZ253" s="395"/>
      <c r="KKA253" s="395"/>
      <c r="KKB253" s="395"/>
      <c r="KKC253" s="395"/>
      <c r="KKD253" s="395"/>
      <c r="KKE253" s="374"/>
      <c r="KKF253" s="373"/>
      <c r="KKG253" s="373"/>
      <c r="KKH253" s="373"/>
      <c r="KKI253" s="320"/>
      <c r="KKJ253" s="374"/>
      <c r="KKK253" s="374"/>
      <c r="KKL253" s="374"/>
      <c r="KKM253" s="395"/>
      <c r="KKN253" s="395"/>
      <c r="KKO253" s="395"/>
      <c r="KKP253" s="395"/>
      <c r="KKQ253" s="395"/>
      <c r="KKR253" s="395"/>
      <c r="KKS253" s="395"/>
      <c r="KKT253" s="395"/>
      <c r="KKU253" s="374"/>
      <c r="KKV253" s="373"/>
      <c r="KKW253" s="373"/>
      <c r="KKX253" s="373"/>
      <c r="KKY253" s="320"/>
      <c r="KKZ253" s="374"/>
      <c r="KLA253" s="374"/>
      <c r="KLB253" s="374"/>
      <c r="KLC253" s="395"/>
      <c r="KLD253" s="395"/>
      <c r="KLE253" s="395"/>
      <c r="KLF253" s="395"/>
      <c r="KLG253" s="395"/>
      <c r="KLH253" s="395"/>
      <c r="KLI253" s="395"/>
      <c r="KLJ253" s="395"/>
      <c r="KLK253" s="374"/>
      <c r="KLL253" s="373"/>
      <c r="KLM253" s="373"/>
      <c r="KLN253" s="373"/>
      <c r="KLO253" s="320"/>
      <c r="KLP253" s="374"/>
      <c r="KLQ253" s="374"/>
      <c r="KLR253" s="374"/>
      <c r="KLS253" s="395"/>
      <c r="KLT253" s="395"/>
      <c r="KLU253" s="395"/>
      <c r="KLV253" s="395"/>
      <c r="KLW253" s="395"/>
      <c r="KLX253" s="395"/>
      <c r="KLY253" s="395"/>
      <c r="KLZ253" s="395"/>
      <c r="KMA253" s="374"/>
      <c r="KMB253" s="373"/>
      <c r="KMC253" s="373"/>
      <c r="KMD253" s="373"/>
      <c r="KME253" s="320"/>
      <c r="KMF253" s="374"/>
      <c r="KMG253" s="374"/>
      <c r="KMH253" s="374"/>
      <c r="KMI253" s="395"/>
      <c r="KMJ253" s="395"/>
      <c r="KMK253" s="395"/>
      <c r="KML253" s="395"/>
      <c r="KMM253" s="395"/>
      <c r="KMN253" s="395"/>
      <c r="KMO253" s="395"/>
      <c r="KMP253" s="395"/>
      <c r="KMQ253" s="374"/>
      <c r="KMR253" s="373"/>
      <c r="KMS253" s="373"/>
      <c r="KMT253" s="373"/>
      <c r="KMU253" s="320"/>
      <c r="KMV253" s="374"/>
      <c r="KMW253" s="374"/>
      <c r="KMX253" s="374"/>
      <c r="KMY253" s="395"/>
      <c r="KMZ253" s="395"/>
      <c r="KNA253" s="395"/>
      <c r="KNB253" s="395"/>
      <c r="KNC253" s="395"/>
      <c r="KND253" s="395"/>
      <c r="KNE253" s="395"/>
      <c r="KNF253" s="395"/>
      <c r="KNG253" s="374"/>
      <c r="KNH253" s="373"/>
      <c r="KNI253" s="373"/>
      <c r="KNJ253" s="373"/>
      <c r="KNK253" s="320"/>
      <c r="KNL253" s="374"/>
      <c r="KNM253" s="374"/>
      <c r="KNN253" s="374"/>
      <c r="KNO253" s="395"/>
      <c r="KNP253" s="395"/>
      <c r="KNQ253" s="395"/>
      <c r="KNR253" s="395"/>
      <c r="KNS253" s="395"/>
      <c r="KNT253" s="395"/>
      <c r="KNU253" s="395"/>
      <c r="KNV253" s="395"/>
      <c r="KNW253" s="374"/>
      <c r="KNX253" s="373"/>
      <c r="KNY253" s="373"/>
      <c r="KNZ253" s="373"/>
      <c r="KOA253" s="320"/>
      <c r="KOB253" s="374"/>
      <c r="KOC253" s="374"/>
      <c r="KOD253" s="374"/>
      <c r="KOE253" s="395"/>
      <c r="KOF253" s="395"/>
      <c r="KOG253" s="395"/>
      <c r="KOH253" s="395"/>
      <c r="KOI253" s="395"/>
      <c r="KOJ253" s="395"/>
      <c r="KOK253" s="395"/>
      <c r="KOL253" s="395"/>
      <c r="KOM253" s="374"/>
      <c r="KON253" s="373"/>
      <c r="KOO253" s="373"/>
      <c r="KOP253" s="373"/>
      <c r="KOQ253" s="320"/>
      <c r="KOR253" s="374"/>
      <c r="KOS253" s="374"/>
      <c r="KOT253" s="374"/>
      <c r="KOU253" s="395"/>
      <c r="KOV253" s="395"/>
      <c r="KOW253" s="395"/>
      <c r="KOX253" s="395"/>
      <c r="KOY253" s="395"/>
      <c r="KOZ253" s="395"/>
      <c r="KPA253" s="395"/>
      <c r="KPB253" s="395"/>
      <c r="KPC253" s="374"/>
      <c r="KPD253" s="373"/>
      <c r="KPE253" s="373"/>
      <c r="KPF253" s="373"/>
      <c r="KPG253" s="320"/>
      <c r="KPH253" s="374"/>
      <c r="KPI253" s="374"/>
      <c r="KPJ253" s="374"/>
      <c r="KPK253" s="395"/>
      <c r="KPL253" s="395"/>
      <c r="KPM253" s="395"/>
      <c r="KPN253" s="395"/>
      <c r="KPO253" s="395"/>
      <c r="KPP253" s="395"/>
      <c r="KPQ253" s="395"/>
      <c r="KPR253" s="395"/>
      <c r="KPS253" s="374"/>
      <c r="KPT253" s="373"/>
      <c r="KPU253" s="373"/>
      <c r="KPV253" s="373"/>
      <c r="KPW253" s="320"/>
      <c r="KPX253" s="374"/>
      <c r="KPY253" s="374"/>
      <c r="KPZ253" s="374"/>
      <c r="KQA253" s="395"/>
      <c r="KQB253" s="395"/>
      <c r="KQC253" s="395"/>
      <c r="KQD253" s="395"/>
      <c r="KQE253" s="395"/>
      <c r="KQF253" s="395"/>
      <c r="KQG253" s="395"/>
      <c r="KQH253" s="395"/>
      <c r="KQI253" s="374"/>
      <c r="KQJ253" s="373"/>
      <c r="KQK253" s="373"/>
      <c r="KQL253" s="373"/>
      <c r="KQM253" s="320"/>
      <c r="KQN253" s="374"/>
      <c r="KQO253" s="374"/>
      <c r="KQP253" s="374"/>
      <c r="KQQ253" s="395"/>
      <c r="KQR253" s="395"/>
      <c r="KQS253" s="395"/>
      <c r="KQT253" s="395"/>
      <c r="KQU253" s="395"/>
      <c r="KQV253" s="395"/>
      <c r="KQW253" s="395"/>
      <c r="KQX253" s="395"/>
      <c r="KQY253" s="374"/>
      <c r="KQZ253" s="373"/>
      <c r="KRA253" s="373"/>
      <c r="KRB253" s="373"/>
      <c r="KRC253" s="320"/>
      <c r="KRD253" s="374"/>
      <c r="KRE253" s="374"/>
      <c r="KRF253" s="374"/>
      <c r="KRG253" s="395"/>
      <c r="KRH253" s="395"/>
      <c r="KRI253" s="395"/>
      <c r="KRJ253" s="395"/>
      <c r="KRK253" s="395"/>
      <c r="KRL253" s="395"/>
      <c r="KRM253" s="395"/>
      <c r="KRN253" s="395"/>
      <c r="KRO253" s="374"/>
      <c r="KRP253" s="373"/>
      <c r="KRQ253" s="373"/>
      <c r="KRR253" s="373"/>
      <c r="KRS253" s="320"/>
      <c r="KRT253" s="374"/>
      <c r="KRU253" s="374"/>
      <c r="KRV253" s="374"/>
      <c r="KRW253" s="395"/>
      <c r="KRX253" s="395"/>
      <c r="KRY253" s="395"/>
      <c r="KRZ253" s="395"/>
      <c r="KSA253" s="395"/>
      <c r="KSB253" s="395"/>
      <c r="KSC253" s="395"/>
      <c r="KSD253" s="395"/>
      <c r="KSE253" s="374"/>
      <c r="KSF253" s="373"/>
      <c r="KSG253" s="373"/>
      <c r="KSH253" s="373"/>
      <c r="KSI253" s="320"/>
      <c r="KSJ253" s="374"/>
      <c r="KSK253" s="374"/>
      <c r="KSL253" s="374"/>
      <c r="KSM253" s="395"/>
      <c r="KSN253" s="395"/>
      <c r="KSO253" s="395"/>
      <c r="KSP253" s="395"/>
      <c r="KSQ253" s="395"/>
      <c r="KSR253" s="395"/>
      <c r="KSS253" s="395"/>
      <c r="KST253" s="395"/>
      <c r="KSU253" s="374"/>
      <c r="KSV253" s="373"/>
      <c r="KSW253" s="373"/>
      <c r="KSX253" s="373"/>
      <c r="KSY253" s="320"/>
      <c r="KSZ253" s="374"/>
      <c r="KTA253" s="374"/>
      <c r="KTB253" s="374"/>
      <c r="KTC253" s="395"/>
      <c r="KTD253" s="395"/>
      <c r="KTE253" s="395"/>
      <c r="KTF253" s="395"/>
      <c r="KTG253" s="395"/>
      <c r="KTH253" s="395"/>
      <c r="KTI253" s="395"/>
      <c r="KTJ253" s="395"/>
      <c r="KTK253" s="374"/>
      <c r="KTL253" s="373"/>
      <c r="KTM253" s="373"/>
      <c r="KTN253" s="373"/>
      <c r="KTO253" s="320"/>
      <c r="KTP253" s="374"/>
      <c r="KTQ253" s="374"/>
      <c r="KTR253" s="374"/>
      <c r="KTS253" s="395"/>
      <c r="KTT253" s="395"/>
      <c r="KTU253" s="395"/>
      <c r="KTV253" s="395"/>
      <c r="KTW253" s="395"/>
      <c r="KTX253" s="395"/>
      <c r="KTY253" s="395"/>
      <c r="KTZ253" s="395"/>
      <c r="KUA253" s="374"/>
      <c r="KUB253" s="373"/>
      <c r="KUC253" s="373"/>
      <c r="KUD253" s="373"/>
      <c r="KUE253" s="320"/>
      <c r="KUF253" s="374"/>
      <c r="KUG253" s="374"/>
      <c r="KUH253" s="374"/>
      <c r="KUI253" s="395"/>
      <c r="KUJ253" s="395"/>
      <c r="KUK253" s="395"/>
      <c r="KUL253" s="395"/>
      <c r="KUM253" s="395"/>
      <c r="KUN253" s="395"/>
      <c r="KUO253" s="395"/>
      <c r="KUP253" s="395"/>
      <c r="KUQ253" s="374"/>
      <c r="KUR253" s="373"/>
      <c r="KUS253" s="373"/>
      <c r="KUT253" s="373"/>
      <c r="KUU253" s="320"/>
      <c r="KUV253" s="374"/>
      <c r="KUW253" s="374"/>
      <c r="KUX253" s="374"/>
      <c r="KUY253" s="395"/>
      <c r="KUZ253" s="395"/>
      <c r="KVA253" s="395"/>
      <c r="KVB253" s="395"/>
      <c r="KVC253" s="395"/>
      <c r="KVD253" s="395"/>
      <c r="KVE253" s="395"/>
      <c r="KVF253" s="395"/>
      <c r="KVG253" s="374"/>
      <c r="KVH253" s="373"/>
      <c r="KVI253" s="373"/>
      <c r="KVJ253" s="373"/>
      <c r="KVK253" s="320"/>
      <c r="KVL253" s="374"/>
      <c r="KVM253" s="374"/>
      <c r="KVN253" s="374"/>
      <c r="KVO253" s="395"/>
      <c r="KVP253" s="395"/>
      <c r="KVQ253" s="395"/>
      <c r="KVR253" s="395"/>
      <c r="KVS253" s="395"/>
      <c r="KVT253" s="395"/>
      <c r="KVU253" s="395"/>
      <c r="KVV253" s="395"/>
      <c r="KVW253" s="374"/>
      <c r="KVX253" s="373"/>
      <c r="KVY253" s="373"/>
      <c r="KVZ253" s="373"/>
      <c r="KWA253" s="320"/>
      <c r="KWB253" s="374"/>
      <c r="KWC253" s="374"/>
      <c r="KWD253" s="374"/>
      <c r="KWE253" s="395"/>
      <c r="KWF253" s="395"/>
      <c r="KWG253" s="395"/>
      <c r="KWH253" s="395"/>
      <c r="KWI253" s="395"/>
      <c r="KWJ253" s="395"/>
      <c r="KWK253" s="395"/>
      <c r="KWL253" s="395"/>
      <c r="KWM253" s="374"/>
      <c r="KWN253" s="373"/>
      <c r="KWO253" s="373"/>
      <c r="KWP253" s="373"/>
      <c r="KWQ253" s="320"/>
      <c r="KWR253" s="374"/>
      <c r="KWS253" s="374"/>
      <c r="KWT253" s="374"/>
      <c r="KWU253" s="395"/>
      <c r="KWV253" s="395"/>
      <c r="KWW253" s="395"/>
      <c r="KWX253" s="395"/>
      <c r="KWY253" s="395"/>
      <c r="KWZ253" s="395"/>
      <c r="KXA253" s="395"/>
      <c r="KXB253" s="395"/>
      <c r="KXC253" s="374"/>
      <c r="KXD253" s="373"/>
      <c r="KXE253" s="373"/>
      <c r="KXF253" s="373"/>
      <c r="KXG253" s="320"/>
      <c r="KXH253" s="374"/>
      <c r="KXI253" s="374"/>
      <c r="KXJ253" s="374"/>
      <c r="KXK253" s="395"/>
      <c r="KXL253" s="395"/>
      <c r="KXM253" s="395"/>
      <c r="KXN253" s="395"/>
      <c r="KXO253" s="395"/>
      <c r="KXP253" s="395"/>
      <c r="KXQ253" s="395"/>
      <c r="KXR253" s="395"/>
      <c r="KXS253" s="374"/>
      <c r="KXT253" s="373"/>
      <c r="KXU253" s="373"/>
      <c r="KXV253" s="373"/>
      <c r="KXW253" s="320"/>
      <c r="KXX253" s="374"/>
      <c r="KXY253" s="374"/>
      <c r="KXZ253" s="374"/>
      <c r="KYA253" s="395"/>
      <c r="KYB253" s="395"/>
      <c r="KYC253" s="395"/>
      <c r="KYD253" s="395"/>
      <c r="KYE253" s="395"/>
      <c r="KYF253" s="395"/>
      <c r="KYG253" s="395"/>
      <c r="KYH253" s="395"/>
      <c r="KYI253" s="374"/>
      <c r="KYJ253" s="373"/>
      <c r="KYK253" s="373"/>
      <c r="KYL253" s="373"/>
      <c r="KYM253" s="320"/>
      <c r="KYN253" s="374"/>
      <c r="KYO253" s="374"/>
      <c r="KYP253" s="374"/>
      <c r="KYQ253" s="395"/>
      <c r="KYR253" s="395"/>
      <c r="KYS253" s="395"/>
      <c r="KYT253" s="395"/>
      <c r="KYU253" s="395"/>
      <c r="KYV253" s="395"/>
      <c r="KYW253" s="395"/>
      <c r="KYX253" s="395"/>
      <c r="KYY253" s="374"/>
      <c r="KYZ253" s="373"/>
      <c r="KZA253" s="373"/>
      <c r="KZB253" s="373"/>
      <c r="KZC253" s="320"/>
      <c r="KZD253" s="374"/>
      <c r="KZE253" s="374"/>
      <c r="KZF253" s="374"/>
      <c r="KZG253" s="395"/>
      <c r="KZH253" s="395"/>
      <c r="KZI253" s="395"/>
      <c r="KZJ253" s="395"/>
      <c r="KZK253" s="395"/>
      <c r="KZL253" s="395"/>
      <c r="KZM253" s="395"/>
      <c r="KZN253" s="395"/>
      <c r="KZO253" s="374"/>
      <c r="KZP253" s="373"/>
      <c r="KZQ253" s="373"/>
      <c r="KZR253" s="373"/>
      <c r="KZS253" s="320"/>
      <c r="KZT253" s="374"/>
      <c r="KZU253" s="374"/>
      <c r="KZV253" s="374"/>
      <c r="KZW253" s="395"/>
      <c r="KZX253" s="395"/>
      <c r="KZY253" s="395"/>
      <c r="KZZ253" s="395"/>
      <c r="LAA253" s="395"/>
      <c r="LAB253" s="395"/>
      <c r="LAC253" s="395"/>
      <c r="LAD253" s="395"/>
      <c r="LAE253" s="374"/>
      <c r="LAF253" s="373"/>
      <c r="LAG253" s="373"/>
      <c r="LAH253" s="373"/>
      <c r="LAI253" s="320"/>
      <c r="LAJ253" s="374"/>
      <c r="LAK253" s="374"/>
      <c r="LAL253" s="374"/>
      <c r="LAM253" s="395"/>
      <c r="LAN253" s="395"/>
      <c r="LAO253" s="395"/>
      <c r="LAP253" s="395"/>
      <c r="LAQ253" s="395"/>
      <c r="LAR253" s="395"/>
      <c r="LAS253" s="395"/>
      <c r="LAT253" s="395"/>
      <c r="LAU253" s="374"/>
      <c r="LAV253" s="373"/>
      <c r="LAW253" s="373"/>
      <c r="LAX253" s="373"/>
      <c r="LAY253" s="320"/>
      <c r="LAZ253" s="374"/>
      <c r="LBA253" s="374"/>
      <c r="LBB253" s="374"/>
      <c r="LBC253" s="395"/>
      <c r="LBD253" s="395"/>
      <c r="LBE253" s="395"/>
      <c r="LBF253" s="395"/>
      <c r="LBG253" s="395"/>
      <c r="LBH253" s="395"/>
      <c r="LBI253" s="395"/>
      <c r="LBJ253" s="395"/>
      <c r="LBK253" s="374"/>
      <c r="LBL253" s="373"/>
      <c r="LBM253" s="373"/>
      <c r="LBN253" s="373"/>
      <c r="LBO253" s="320"/>
      <c r="LBP253" s="374"/>
      <c r="LBQ253" s="374"/>
      <c r="LBR253" s="374"/>
      <c r="LBS253" s="395"/>
      <c r="LBT253" s="395"/>
      <c r="LBU253" s="395"/>
      <c r="LBV253" s="395"/>
      <c r="LBW253" s="395"/>
      <c r="LBX253" s="395"/>
      <c r="LBY253" s="395"/>
      <c r="LBZ253" s="395"/>
      <c r="LCA253" s="374"/>
      <c r="LCB253" s="373"/>
      <c r="LCC253" s="373"/>
      <c r="LCD253" s="373"/>
      <c r="LCE253" s="320"/>
      <c r="LCF253" s="374"/>
      <c r="LCG253" s="374"/>
      <c r="LCH253" s="374"/>
      <c r="LCI253" s="395"/>
      <c r="LCJ253" s="395"/>
      <c r="LCK253" s="395"/>
      <c r="LCL253" s="395"/>
      <c r="LCM253" s="395"/>
      <c r="LCN253" s="395"/>
      <c r="LCO253" s="395"/>
      <c r="LCP253" s="395"/>
      <c r="LCQ253" s="374"/>
      <c r="LCR253" s="373"/>
      <c r="LCS253" s="373"/>
      <c r="LCT253" s="373"/>
      <c r="LCU253" s="320"/>
      <c r="LCV253" s="374"/>
      <c r="LCW253" s="374"/>
      <c r="LCX253" s="374"/>
      <c r="LCY253" s="395"/>
      <c r="LCZ253" s="395"/>
      <c r="LDA253" s="395"/>
      <c r="LDB253" s="395"/>
      <c r="LDC253" s="395"/>
      <c r="LDD253" s="395"/>
      <c r="LDE253" s="395"/>
      <c r="LDF253" s="395"/>
      <c r="LDG253" s="374"/>
      <c r="LDH253" s="373"/>
      <c r="LDI253" s="373"/>
      <c r="LDJ253" s="373"/>
      <c r="LDK253" s="320"/>
      <c r="LDL253" s="374"/>
      <c r="LDM253" s="374"/>
      <c r="LDN253" s="374"/>
      <c r="LDO253" s="395"/>
      <c r="LDP253" s="395"/>
      <c r="LDQ253" s="395"/>
      <c r="LDR253" s="395"/>
      <c r="LDS253" s="395"/>
      <c r="LDT253" s="395"/>
      <c r="LDU253" s="395"/>
      <c r="LDV253" s="395"/>
      <c r="LDW253" s="374"/>
      <c r="LDX253" s="373"/>
      <c r="LDY253" s="373"/>
      <c r="LDZ253" s="373"/>
      <c r="LEA253" s="320"/>
      <c r="LEB253" s="374"/>
      <c r="LEC253" s="374"/>
      <c r="LED253" s="374"/>
      <c r="LEE253" s="395"/>
      <c r="LEF253" s="395"/>
      <c r="LEG253" s="395"/>
      <c r="LEH253" s="395"/>
      <c r="LEI253" s="395"/>
      <c r="LEJ253" s="395"/>
      <c r="LEK253" s="395"/>
      <c r="LEL253" s="395"/>
      <c r="LEM253" s="374"/>
      <c r="LEN253" s="373"/>
      <c r="LEO253" s="373"/>
      <c r="LEP253" s="373"/>
      <c r="LEQ253" s="320"/>
      <c r="LER253" s="374"/>
      <c r="LES253" s="374"/>
      <c r="LET253" s="374"/>
      <c r="LEU253" s="395"/>
      <c r="LEV253" s="395"/>
      <c r="LEW253" s="395"/>
      <c r="LEX253" s="395"/>
      <c r="LEY253" s="395"/>
      <c r="LEZ253" s="395"/>
      <c r="LFA253" s="395"/>
      <c r="LFB253" s="395"/>
      <c r="LFC253" s="374"/>
      <c r="LFD253" s="373"/>
      <c r="LFE253" s="373"/>
      <c r="LFF253" s="373"/>
      <c r="LFG253" s="320"/>
      <c r="LFH253" s="374"/>
      <c r="LFI253" s="374"/>
      <c r="LFJ253" s="374"/>
      <c r="LFK253" s="395"/>
      <c r="LFL253" s="395"/>
      <c r="LFM253" s="395"/>
      <c r="LFN253" s="395"/>
      <c r="LFO253" s="395"/>
      <c r="LFP253" s="395"/>
      <c r="LFQ253" s="395"/>
      <c r="LFR253" s="395"/>
      <c r="LFS253" s="374"/>
      <c r="LFT253" s="373"/>
      <c r="LFU253" s="373"/>
      <c r="LFV253" s="373"/>
      <c r="LFW253" s="320"/>
      <c r="LFX253" s="374"/>
      <c r="LFY253" s="374"/>
      <c r="LFZ253" s="374"/>
      <c r="LGA253" s="395"/>
      <c r="LGB253" s="395"/>
      <c r="LGC253" s="395"/>
      <c r="LGD253" s="395"/>
      <c r="LGE253" s="395"/>
      <c r="LGF253" s="395"/>
      <c r="LGG253" s="395"/>
      <c r="LGH253" s="395"/>
      <c r="LGI253" s="374"/>
      <c r="LGJ253" s="373"/>
      <c r="LGK253" s="373"/>
      <c r="LGL253" s="373"/>
      <c r="LGM253" s="320"/>
      <c r="LGN253" s="374"/>
      <c r="LGO253" s="374"/>
      <c r="LGP253" s="374"/>
      <c r="LGQ253" s="395"/>
      <c r="LGR253" s="395"/>
      <c r="LGS253" s="395"/>
      <c r="LGT253" s="395"/>
      <c r="LGU253" s="395"/>
      <c r="LGV253" s="395"/>
      <c r="LGW253" s="395"/>
      <c r="LGX253" s="395"/>
      <c r="LGY253" s="374"/>
      <c r="LGZ253" s="373"/>
      <c r="LHA253" s="373"/>
      <c r="LHB253" s="373"/>
      <c r="LHC253" s="320"/>
      <c r="LHD253" s="374"/>
      <c r="LHE253" s="374"/>
      <c r="LHF253" s="374"/>
      <c r="LHG253" s="395"/>
      <c r="LHH253" s="395"/>
      <c r="LHI253" s="395"/>
      <c r="LHJ253" s="395"/>
      <c r="LHK253" s="395"/>
      <c r="LHL253" s="395"/>
      <c r="LHM253" s="395"/>
      <c r="LHN253" s="395"/>
      <c r="LHO253" s="374"/>
      <c r="LHP253" s="373"/>
      <c r="LHQ253" s="373"/>
      <c r="LHR253" s="373"/>
      <c r="LHS253" s="320"/>
      <c r="LHT253" s="374"/>
      <c r="LHU253" s="374"/>
      <c r="LHV253" s="374"/>
      <c r="LHW253" s="395"/>
      <c r="LHX253" s="395"/>
      <c r="LHY253" s="395"/>
      <c r="LHZ253" s="395"/>
      <c r="LIA253" s="395"/>
      <c r="LIB253" s="395"/>
      <c r="LIC253" s="395"/>
      <c r="LID253" s="395"/>
      <c r="LIE253" s="374"/>
      <c r="LIF253" s="373"/>
      <c r="LIG253" s="373"/>
      <c r="LIH253" s="373"/>
      <c r="LII253" s="320"/>
      <c r="LIJ253" s="374"/>
      <c r="LIK253" s="374"/>
      <c r="LIL253" s="374"/>
      <c r="LIM253" s="395"/>
      <c r="LIN253" s="395"/>
      <c r="LIO253" s="395"/>
      <c r="LIP253" s="395"/>
      <c r="LIQ253" s="395"/>
      <c r="LIR253" s="395"/>
      <c r="LIS253" s="395"/>
      <c r="LIT253" s="395"/>
      <c r="LIU253" s="374"/>
      <c r="LIV253" s="373"/>
      <c r="LIW253" s="373"/>
      <c r="LIX253" s="373"/>
      <c r="LIY253" s="320"/>
      <c r="LIZ253" s="374"/>
      <c r="LJA253" s="374"/>
      <c r="LJB253" s="374"/>
      <c r="LJC253" s="395"/>
      <c r="LJD253" s="395"/>
      <c r="LJE253" s="395"/>
      <c r="LJF253" s="395"/>
      <c r="LJG253" s="395"/>
      <c r="LJH253" s="395"/>
      <c r="LJI253" s="395"/>
      <c r="LJJ253" s="395"/>
      <c r="LJK253" s="374"/>
      <c r="LJL253" s="373"/>
      <c r="LJM253" s="373"/>
      <c r="LJN253" s="373"/>
      <c r="LJO253" s="320"/>
      <c r="LJP253" s="374"/>
      <c r="LJQ253" s="374"/>
      <c r="LJR253" s="374"/>
      <c r="LJS253" s="395"/>
      <c r="LJT253" s="395"/>
      <c r="LJU253" s="395"/>
      <c r="LJV253" s="395"/>
      <c r="LJW253" s="395"/>
      <c r="LJX253" s="395"/>
      <c r="LJY253" s="395"/>
      <c r="LJZ253" s="395"/>
      <c r="LKA253" s="374"/>
      <c r="LKB253" s="373"/>
      <c r="LKC253" s="373"/>
      <c r="LKD253" s="373"/>
      <c r="LKE253" s="320"/>
      <c r="LKF253" s="374"/>
      <c r="LKG253" s="374"/>
      <c r="LKH253" s="374"/>
      <c r="LKI253" s="395"/>
      <c r="LKJ253" s="395"/>
      <c r="LKK253" s="395"/>
      <c r="LKL253" s="395"/>
      <c r="LKM253" s="395"/>
      <c r="LKN253" s="395"/>
      <c r="LKO253" s="395"/>
      <c r="LKP253" s="395"/>
      <c r="LKQ253" s="374"/>
      <c r="LKR253" s="373"/>
      <c r="LKS253" s="373"/>
      <c r="LKT253" s="373"/>
      <c r="LKU253" s="320"/>
      <c r="LKV253" s="374"/>
      <c r="LKW253" s="374"/>
      <c r="LKX253" s="374"/>
      <c r="LKY253" s="395"/>
      <c r="LKZ253" s="395"/>
      <c r="LLA253" s="395"/>
      <c r="LLB253" s="395"/>
      <c r="LLC253" s="395"/>
      <c r="LLD253" s="395"/>
      <c r="LLE253" s="395"/>
      <c r="LLF253" s="395"/>
      <c r="LLG253" s="374"/>
      <c r="LLH253" s="373"/>
      <c r="LLI253" s="373"/>
      <c r="LLJ253" s="373"/>
      <c r="LLK253" s="320"/>
      <c r="LLL253" s="374"/>
      <c r="LLM253" s="374"/>
      <c r="LLN253" s="374"/>
      <c r="LLO253" s="395"/>
      <c r="LLP253" s="395"/>
      <c r="LLQ253" s="395"/>
      <c r="LLR253" s="395"/>
      <c r="LLS253" s="395"/>
      <c r="LLT253" s="395"/>
      <c r="LLU253" s="395"/>
      <c r="LLV253" s="395"/>
      <c r="LLW253" s="374"/>
      <c r="LLX253" s="373"/>
      <c r="LLY253" s="373"/>
      <c r="LLZ253" s="373"/>
      <c r="LMA253" s="320"/>
      <c r="LMB253" s="374"/>
      <c r="LMC253" s="374"/>
      <c r="LMD253" s="374"/>
      <c r="LME253" s="395"/>
      <c r="LMF253" s="395"/>
      <c r="LMG253" s="395"/>
      <c r="LMH253" s="395"/>
      <c r="LMI253" s="395"/>
      <c r="LMJ253" s="395"/>
      <c r="LMK253" s="395"/>
      <c r="LML253" s="395"/>
      <c r="LMM253" s="374"/>
      <c r="LMN253" s="373"/>
      <c r="LMO253" s="373"/>
      <c r="LMP253" s="373"/>
      <c r="LMQ253" s="320"/>
      <c r="LMR253" s="374"/>
      <c r="LMS253" s="374"/>
      <c r="LMT253" s="374"/>
      <c r="LMU253" s="395"/>
      <c r="LMV253" s="395"/>
      <c r="LMW253" s="395"/>
      <c r="LMX253" s="395"/>
      <c r="LMY253" s="395"/>
      <c r="LMZ253" s="395"/>
      <c r="LNA253" s="395"/>
      <c r="LNB253" s="395"/>
      <c r="LNC253" s="374"/>
      <c r="LND253" s="373"/>
      <c r="LNE253" s="373"/>
      <c r="LNF253" s="373"/>
      <c r="LNG253" s="320"/>
      <c r="LNH253" s="374"/>
      <c r="LNI253" s="374"/>
      <c r="LNJ253" s="374"/>
      <c r="LNK253" s="395"/>
      <c r="LNL253" s="395"/>
      <c r="LNM253" s="395"/>
      <c r="LNN253" s="395"/>
      <c r="LNO253" s="395"/>
      <c r="LNP253" s="395"/>
      <c r="LNQ253" s="395"/>
      <c r="LNR253" s="395"/>
      <c r="LNS253" s="374"/>
      <c r="LNT253" s="373"/>
      <c r="LNU253" s="373"/>
      <c r="LNV253" s="373"/>
      <c r="LNW253" s="320"/>
      <c r="LNX253" s="374"/>
      <c r="LNY253" s="374"/>
      <c r="LNZ253" s="374"/>
      <c r="LOA253" s="395"/>
      <c r="LOB253" s="395"/>
      <c r="LOC253" s="395"/>
      <c r="LOD253" s="395"/>
      <c r="LOE253" s="395"/>
      <c r="LOF253" s="395"/>
      <c r="LOG253" s="395"/>
      <c r="LOH253" s="395"/>
      <c r="LOI253" s="374"/>
      <c r="LOJ253" s="373"/>
      <c r="LOK253" s="373"/>
      <c r="LOL253" s="373"/>
      <c r="LOM253" s="320"/>
      <c r="LON253" s="374"/>
      <c r="LOO253" s="374"/>
      <c r="LOP253" s="374"/>
      <c r="LOQ253" s="395"/>
      <c r="LOR253" s="395"/>
      <c r="LOS253" s="395"/>
      <c r="LOT253" s="395"/>
      <c r="LOU253" s="395"/>
      <c r="LOV253" s="395"/>
      <c r="LOW253" s="395"/>
      <c r="LOX253" s="395"/>
      <c r="LOY253" s="374"/>
      <c r="LOZ253" s="373"/>
      <c r="LPA253" s="373"/>
      <c r="LPB253" s="373"/>
      <c r="LPC253" s="320"/>
      <c r="LPD253" s="374"/>
      <c r="LPE253" s="374"/>
      <c r="LPF253" s="374"/>
      <c r="LPG253" s="395"/>
      <c r="LPH253" s="395"/>
      <c r="LPI253" s="395"/>
      <c r="LPJ253" s="395"/>
      <c r="LPK253" s="395"/>
      <c r="LPL253" s="395"/>
      <c r="LPM253" s="395"/>
      <c r="LPN253" s="395"/>
      <c r="LPO253" s="374"/>
      <c r="LPP253" s="373"/>
      <c r="LPQ253" s="373"/>
      <c r="LPR253" s="373"/>
      <c r="LPS253" s="320"/>
      <c r="LPT253" s="374"/>
      <c r="LPU253" s="374"/>
      <c r="LPV253" s="374"/>
      <c r="LPW253" s="395"/>
      <c r="LPX253" s="395"/>
      <c r="LPY253" s="395"/>
      <c r="LPZ253" s="395"/>
      <c r="LQA253" s="395"/>
      <c r="LQB253" s="395"/>
      <c r="LQC253" s="395"/>
      <c r="LQD253" s="395"/>
      <c r="LQE253" s="374"/>
      <c r="LQF253" s="373"/>
      <c r="LQG253" s="373"/>
      <c r="LQH253" s="373"/>
      <c r="LQI253" s="320"/>
      <c r="LQJ253" s="374"/>
      <c r="LQK253" s="374"/>
      <c r="LQL253" s="374"/>
      <c r="LQM253" s="395"/>
      <c r="LQN253" s="395"/>
      <c r="LQO253" s="395"/>
      <c r="LQP253" s="395"/>
      <c r="LQQ253" s="395"/>
      <c r="LQR253" s="395"/>
      <c r="LQS253" s="395"/>
      <c r="LQT253" s="395"/>
      <c r="LQU253" s="374"/>
      <c r="LQV253" s="373"/>
      <c r="LQW253" s="373"/>
      <c r="LQX253" s="373"/>
      <c r="LQY253" s="320"/>
      <c r="LQZ253" s="374"/>
      <c r="LRA253" s="374"/>
      <c r="LRB253" s="374"/>
      <c r="LRC253" s="395"/>
      <c r="LRD253" s="395"/>
      <c r="LRE253" s="395"/>
      <c r="LRF253" s="395"/>
      <c r="LRG253" s="395"/>
      <c r="LRH253" s="395"/>
      <c r="LRI253" s="395"/>
      <c r="LRJ253" s="395"/>
      <c r="LRK253" s="374"/>
      <c r="LRL253" s="373"/>
      <c r="LRM253" s="373"/>
      <c r="LRN253" s="373"/>
      <c r="LRO253" s="320"/>
      <c r="LRP253" s="374"/>
      <c r="LRQ253" s="374"/>
      <c r="LRR253" s="374"/>
      <c r="LRS253" s="395"/>
      <c r="LRT253" s="395"/>
      <c r="LRU253" s="395"/>
      <c r="LRV253" s="395"/>
      <c r="LRW253" s="395"/>
      <c r="LRX253" s="395"/>
      <c r="LRY253" s="395"/>
      <c r="LRZ253" s="395"/>
      <c r="LSA253" s="374"/>
      <c r="LSB253" s="373"/>
      <c r="LSC253" s="373"/>
      <c r="LSD253" s="373"/>
      <c r="LSE253" s="320"/>
      <c r="LSF253" s="374"/>
      <c r="LSG253" s="374"/>
      <c r="LSH253" s="374"/>
      <c r="LSI253" s="395"/>
      <c r="LSJ253" s="395"/>
      <c r="LSK253" s="395"/>
      <c r="LSL253" s="395"/>
      <c r="LSM253" s="395"/>
      <c r="LSN253" s="395"/>
      <c r="LSO253" s="395"/>
      <c r="LSP253" s="395"/>
      <c r="LSQ253" s="374"/>
      <c r="LSR253" s="373"/>
      <c r="LSS253" s="373"/>
      <c r="LST253" s="373"/>
      <c r="LSU253" s="320"/>
      <c r="LSV253" s="374"/>
      <c r="LSW253" s="374"/>
      <c r="LSX253" s="374"/>
      <c r="LSY253" s="395"/>
      <c r="LSZ253" s="395"/>
      <c r="LTA253" s="395"/>
      <c r="LTB253" s="395"/>
      <c r="LTC253" s="395"/>
      <c r="LTD253" s="395"/>
      <c r="LTE253" s="395"/>
      <c r="LTF253" s="395"/>
      <c r="LTG253" s="374"/>
      <c r="LTH253" s="373"/>
      <c r="LTI253" s="373"/>
      <c r="LTJ253" s="373"/>
      <c r="LTK253" s="320"/>
      <c r="LTL253" s="374"/>
      <c r="LTM253" s="374"/>
      <c r="LTN253" s="374"/>
      <c r="LTO253" s="395"/>
      <c r="LTP253" s="395"/>
      <c r="LTQ253" s="395"/>
      <c r="LTR253" s="395"/>
      <c r="LTS253" s="395"/>
      <c r="LTT253" s="395"/>
      <c r="LTU253" s="395"/>
      <c r="LTV253" s="395"/>
      <c r="LTW253" s="374"/>
      <c r="LTX253" s="373"/>
      <c r="LTY253" s="373"/>
      <c r="LTZ253" s="373"/>
      <c r="LUA253" s="320"/>
      <c r="LUB253" s="374"/>
      <c r="LUC253" s="374"/>
      <c r="LUD253" s="374"/>
      <c r="LUE253" s="395"/>
      <c r="LUF253" s="395"/>
      <c r="LUG253" s="395"/>
      <c r="LUH253" s="395"/>
      <c r="LUI253" s="395"/>
      <c r="LUJ253" s="395"/>
      <c r="LUK253" s="395"/>
      <c r="LUL253" s="395"/>
      <c r="LUM253" s="374"/>
      <c r="LUN253" s="373"/>
      <c r="LUO253" s="373"/>
      <c r="LUP253" s="373"/>
      <c r="LUQ253" s="320"/>
      <c r="LUR253" s="374"/>
      <c r="LUS253" s="374"/>
      <c r="LUT253" s="374"/>
      <c r="LUU253" s="395"/>
      <c r="LUV253" s="395"/>
      <c r="LUW253" s="395"/>
      <c r="LUX253" s="395"/>
      <c r="LUY253" s="395"/>
      <c r="LUZ253" s="395"/>
      <c r="LVA253" s="395"/>
      <c r="LVB253" s="395"/>
      <c r="LVC253" s="374"/>
      <c r="LVD253" s="373"/>
      <c r="LVE253" s="373"/>
      <c r="LVF253" s="373"/>
      <c r="LVG253" s="320"/>
      <c r="LVH253" s="374"/>
      <c r="LVI253" s="374"/>
      <c r="LVJ253" s="374"/>
      <c r="LVK253" s="395"/>
      <c r="LVL253" s="395"/>
      <c r="LVM253" s="395"/>
      <c r="LVN253" s="395"/>
      <c r="LVO253" s="395"/>
      <c r="LVP253" s="395"/>
      <c r="LVQ253" s="395"/>
      <c r="LVR253" s="395"/>
      <c r="LVS253" s="374"/>
      <c r="LVT253" s="373"/>
      <c r="LVU253" s="373"/>
      <c r="LVV253" s="373"/>
      <c r="LVW253" s="320"/>
      <c r="LVX253" s="374"/>
      <c r="LVY253" s="374"/>
      <c r="LVZ253" s="374"/>
      <c r="LWA253" s="395"/>
      <c r="LWB253" s="395"/>
      <c r="LWC253" s="395"/>
      <c r="LWD253" s="395"/>
      <c r="LWE253" s="395"/>
      <c r="LWF253" s="395"/>
      <c r="LWG253" s="395"/>
      <c r="LWH253" s="395"/>
      <c r="LWI253" s="374"/>
      <c r="LWJ253" s="373"/>
      <c r="LWK253" s="373"/>
      <c r="LWL253" s="373"/>
      <c r="LWM253" s="320"/>
      <c r="LWN253" s="374"/>
      <c r="LWO253" s="374"/>
      <c r="LWP253" s="374"/>
      <c r="LWQ253" s="395"/>
      <c r="LWR253" s="395"/>
      <c r="LWS253" s="395"/>
      <c r="LWT253" s="395"/>
      <c r="LWU253" s="395"/>
      <c r="LWV253" s="395"/>
      <c r="LWW253" s="395"/>
      <c r="LWX253" s="395"/>
      <c r="LWY253" s="374"/>
      <c r="LWZ253" s="373"/>
      <c r="LXA253" s="373"/>
      <c r="LXB253" s="373"/>
      <c r="LXC253" s="320"/>
      <c r="LXD253" s="374"/>
      <c r="LXE253" s="374"/>
      <c r="LXF253" s="374"/>
      <c r="LXG253" s="395"/>
      <c r="LXH253" s="395"/>
      <c r="LXI253" s="395"/>
      <c r="LXJ253" s="395"/>
      <c r="LXK253" s="395"/>
      <c r="LXL253" s="395"/>
      <c r="LXM253" s="395"/>
      <c r="LXN253" s="395"/>
      <c r="LXO253" s="374"/>
      <c r="LXP253" s="373"/>
      <c r="LXQ253" s="373"/>
      <c r="LXR253" s="373"/>
      <c r="LXS253" s="320"/>
      <c r="LXT253" s="374"/>
      <c r="LXU253" s="374"/>
      <c r="LXV253" s="374"/>
      <c r="LXW253" s="395"/>
      <c r="LXX253" s="395"/>
      <c r="LXY253" s="395"/>
      <c r="LXZ253" s="395"/>
      <c r="LYA253" s="395"/>
      <c r="LYB253" s="395"/>
      <c r="LYC253" s="395"/>
      <c r="LYD253" s="395"/>
      <c r="LYE253" s="374"/>
      <c r="LYF253" s="373"/>
      <c r="LYG253" s="373"/>
      <c r="LYH253" s="373"/>
      <c r="LYI253" s="320"/>
      <c r="LYJ253" s="374"/>
      <c r="LYK253" s="374"/>
      <c r="LYL253" s="374"/>
      <c r="LYM253" s="395"/>
      <c r="LYN253" s="395"/>
      <c r="LYO253" s="395"/>
      <c r="LYP253" s="395"/>
      <c r="LYQ253" s="395"/>
      <c r="LYR253" s="395"/>
      <c r="LYS253" s="395"/>
      <c r="LYT253" s="395"/>
      <c r="LYU253" s="374"/>
      <c r="LYV253" s="373"/>
      <c r="LYW253" s="373"/>
      <c r="LYX253" s="373"/>
      <c r="LYY253" s="320"/>
      <c r="LYZ253" s="374"/>
      <c r="LZA253" s="374"/>
      <c r="LZB253" s="374"/>
      <c r="LZC253" s="395"/>
      <c r="LZD253" s="395"/>
      <c r="LZE253" s="395"/>
      <c r="LZF253" s="395"/>
      <c r="LZG253" s="395"/>
      <c r="LZH253" s="395"/>
      <c r="LZI253" s="395"/>
      <c r="LZJ253" s="395"/>
      <c r="LZK253" s="374"/>
      <c r="LZL253" s="373"/>
      <c r="LZM253" s="373"/>
      <c r="LZN253" s="373"/>
      <c r="LZO253" s="320"/>
      <c r="LZP253" s="374"/>
      <c r="LZQ253" s="374"/>
      <c r="LZR253" s="374"/>
      <c r="LZS253" s="395"/>
      <c r="LZT253" s="395"/>
      <c r="LZU253" s="395"/>
      <c r="LZV253" s="395"/>
      <c r="LZW253" s="395"/>
      <c r="LZX253" s="395"/>
      <c r="LZY253" s="395"/>
      <c r="LZZ253" s="395"/>
      <c r="MAA253" s="374"/>
      <c r="MAB253" s="373"/>
      <c r="MAC253" s="373"/>
      <c r="MAD253" s="373"/>
      <c r="MAE253" s="320"/>
      <c r="MAF253" s="374"/>
      <c r="MAG253" s="374"/>
      <c r="MAH253" s="374"/>
      <c r="MAI253" s="395"/>
      <c r="MAJ253" s="395"/>
      <c r="MAK253" s="395"/>
      <c r="MAL253" s="395"/>
      <c r="MAM253" s="395"/>
      <c r="MAN253" s="395"/>
      <c r="MAO253" s="395"/>
      <c r="MAP253" s="395"/>
      <c r="MAQ253" s="374"/>
      <c r="MAR253" s="373"/>
      <c r="MAS253" s="373"/>
      <c r="MAT253" s="373"/>
      <c r="MAU253" s="320"/>
      <c r="MAV253" s="374"/>
      <c r="MAW253" s="374"/>
      <c r="MAX253" s="374"/>
      <c r="MAY253" s="395"/>
      <c r="MAZ253" s="395"/>
      <c r="MBA253" s="395"/>
      <c r="MBB253" s="395"/>
      <c r="MBC253" s="395"/>
      <c r="MBD253" s="395"/>
      <c r="MBE253" s="395"/>
      <c r="MBF253" s="395"/>
      <c r="MBG253" s="374"/>
      <c r="MBH253" s="373"/>
      <c r="MBI253" s="373"/>
      <c r="MBJ253" s="373"/>
      <c r="MBK253" s="320"/>
      <c r="MBL253" s="374"/>
      <c r="MBM253" s="374"/>
      <c r="MBN253" s="374"/>
      <c r="MBO253" s="395"/>
      <c r="MBP253" s="395"/>
      <c r="MBQ253" s="395"/>
      <c r="MBR253" s="395"/>
      <c r="MBS253" s="395"/>
      <c r="MBT253" s="395"/>
      <c r="MBU253" s="395"/>
      <c r="MBV253" s="395"/>
      <c r="MBW253" s="374"/>
      <c r="MBX253" s="373"/>
      <c r="MBY253" s="373"/>
      <c r="MBZ253" s="373"/>
      <c r="MCA253" s="320"/>
      <c r="MCB253" s="374"/>
      <c r="MCC253" s="374"/>
      <c r="MCD253" s="374"/>
      <c r="MCE253" s="395"/>
      <c r="MCF253" s="395"/>
      <c r="MCG253" s="395"/>
      <c r="MCH253" s="395"/>
      <c r="MCI253" s="395"/>
      <c r="MCJ253" s="395"/>
      <c r="MCK253" s="395"/>
      <c r="MCL253" s="395"/>
      <c r="MCM253" s="374"/>
      <c r="MCN253" s="373"/>
      <c r="MCO253" s="373"/>
      <c r="MCP253" s="373"/>
      <c r="MCQ253" s="320"/>
      <c r="MCR253" s="374"/>
      <c r="MCS253" s="374"/>
      <c r="MCT253" s="374"/>
      <c r="MCU253" s="395"/>
      <c r="MCV253" s="395"/>
      <c r="MCW253" s="395"/>
      <c r="MCX253" s="395"/>
      <c r="MCY253" s="395"/>
      <c r="MCZ253" s="395"/>
      <c r="MDA253" s="395"/>
      <c r="MDB253" s="395"/>
      <c r="MDC253" s="374"/>
      <c r="MDD253" s="373"/>
      <c r="MDE253" s="373"/>
      <c r="MDF253" s="373"/>
      <c r="MDG253" s="320"/>
      <c r="MDH253" s="374"/>
      <c r="MDI253" s="374"/>
      <c r="MDJ253" s="374"/>
      <c r="MDK253" s="395"/>
      <c r="MDL253" s="395"/>
      <c r="MDM253" s="395"/>
      <c r="MDN253" s="395"/>
      <c r="MDO253" s="395"/>
      <c r="MDP253" s="395"/>
      <c r="MDQ253" s="395"/>
      <c r="MDR253" s="395"/>
      <c r="MDS253" s="374"/>
      <c r="MDT253" s="373"/>
      <c r="MDU253" s="373"/>
      <c r="MDV253" s="373"/>
      <c r="MDW253" s="320"/>
      <c r="MDX253" s="374"/>
      <c r="MDY253" s="374"/>
      <c r="MDZ253" s="374"/>
      <c r="MEA253" s="395"/>
      <c r="MEB253" s="395"/>
      <c r="MEC253" s="395"/>
      <c r="MED253" s="395"/>
      <c r="MEE253" s="395"/>
      <c r="MEF253" s="395"/>
      <c r="MEG253" s="395"/>
      <c r="MEH253" s="395"/>
      <c r="MEI253" s="374"/>
      <c r="MEJ253" s="373"/>
      <c r="MEK253" s="373"/>
      <c r="MEL253" s="373"/>
      <c r="MEM253" s="320"/>
      <c r="MEN253" s="374"/>
      <c r="MEO253" s="374"/>
      <c r="MEP253" s="374"/>
      <c r="MEQ253" s="395"/>
      <c r="MER253" s="395"/>
      <c r="MES253" s="395"/>
      <c r="MET253" s="395"/>
      <c r="MEU253" s="395"/>
      <c r="MEV253" s="395"/>
      <c r="MEW253" s="395"/>
      <c r="MEX253" s="395"/>
      <c r="MEY253" s="374"/>
      <c r="MEZ253" s="373"/>
      <c r="MFA253" s="373"/>
      <c r="MFB253" s="373"/>
      <c r="MFC253" s="320"/>
      <c r="MFD253" s="374"/>
      <c r="MFE253" s="374"/>
      <c r="MFF253" s="374"/>
      <c r="MFG253" s="395"/>
      <c r="MFH253" s="395"/>
      <c r="MFI253" s="395"/>
      <c r="MFJ253" s="395"/>
      <c r="MFK253" s="395"/>
      <c r="MFL253" s="395"/>
      <c r="MFM253" s="395"/>
      <c r="MFN253" s="395"/>
      <c r="MFO253" s="374"/>
      <c r="MFP253" s="373"/>
      <c r="MFQ253" s="373"/>
      <c r="MFR253" s="373"/>
      <c r="MFS253" s="320"/>
      <c r="MFT253" s="374"/>
      <c r="MFU253" s="374"/>
      <c r="MFV253" s="374"/>
      <c r="MFW253" s="395"/>
      <c r="MFX253" s="395"/>
      <c r="MFY253" s="395"/>
      <c r="MFZ253" s="395"/>
      <c r="MGA253" s="395"/>
      <c r="MGB253" s="395"/>
      <c r="MGC253" s="395"/>
      <c r="MGD253" s="395"/>
      <c r="MGE253" s="374"/>
      <c r="MGF253" s="373"/>
      <c r="MGG253" s="373"/>
      <c r="MGH253" s="373"/>
      <c r="MGI253" s="320"/>
      <c r="MGJ253" s="374"/>
      <c r="MGK253" s="374"/>
      <c r="MGL253" s="374"/>
      <c r="MGM253" s="395"/>
      <c r="MGN253" s="395"/>
      <c r="MGO253" s="395"/>
      <c r="MGP253" s="395"/>
      <c r="MGQ253" s="395"/>
      <c r="MGR253" s="395"/>
      <c r="MGS253" s="395"/>
      <c r="MGT253" s="395"/>
      <c r="MGU253" s="374"/>
      <c r="MGV253" s="373"/>
      <c r="MGW253" s="373"/>
      <c r="MGX253" s="373"/>
      <c r="MGY253" s="320"/>
      <c r="MGZ253" s="374"/>
      <c r="MHA253" s="374"/>
      <c r="MHB253" s="374"/>
      <c r="MHC253" s="395"/>
      <c r="MHD253" s="395"/>
      <c r="MHE253" s="395"/>
      <c r="MHF253" s="395"/>
      <c r="MHG253" s="395"/>
      <c r="MHH253" s="395"/>
      <c r="MHI253" s="395"/>
      <c r="MHJ253" s="395"/>
      <c r="MHK253" s="374"/>
      <c r="MHL253" s="373"/>
      <c r="MHM253" s="373"/>
      <c r="MHN253" s="373"/>
      <c r="MHO253" s="320"/>
      <c r="MHP253" s="374"/>
      <c r="MHQ253" s="374"/>
      <c r="MHR253" s="374"/>
      <c r="MHS253" s="395"/>
      <c r="MHT253" s="395"/>
      <c r="MHU253" s="395"/>
      <c r="MHV253" s="395"/>
      <c r="MHW253" s="395"/>
      <c r="MHX253" s="395"/>
      <c r="MHY253" s="395"/>
      <c r="MHZ253" s="395"/>
      <c r="MIA253" s="374"/>
      <c r="MIB253" s="373"/>
      <c r="MIC253" s="373"/>
      <c r="MID253" s="373"/>
      <c r="MIE253" s="320"/>
      <c r="MIF253" s="374"/>
      <c r="MIG253" s="374"/>
      <c r="MIH253" s="374"/>
      <c r="MII253" s="395"/>
      <c r="MIJ253" s="395"/>
      <c r="MIK253" s="395"/>
      <c r="MIL253" s="395"/>
      <c r="MIM253" s="395"/>
      <c r="MIN253" s="395"/>
      <c r="MIO253" s="395"/>
      <c r="MIP253" s="395"/>
      <c r="MIQ253" s="374"/>
      <c r="MIR253" s="373"/>
      <c r="MIS253" s="373"/>
      <c r="MIT253" s="373"/>
      <c r="MIU253" s="320"/>
      <c r="MIV253" s="374"/>
      <c r="MIW253" s="374"/>
      <c r="MIX253" s="374"/>
      <c r="MIY253" s="395"/>
      <c r="MIZ253" s="395"/>
      <c r="MJA253" s="395"/>
      <c r="MJB253" s="395"/>
      <c r="MJC253" s="395"/>
      <c r="MJD253" s="395"/>
      <c r="MJE253" s="395"/>
      <c r="MJF253" s="395"/>
      <c r="MJG253" s="374"/>
      <c r="MJH253" s="373"/>
      <c r="MJI253" s="373"/>
      <c r="MJJ253" s="373"/>
      <c r="MJK253" s="320"/>
      <c r="MJL253" s="374"/>
      <c r="MJM253" s="374"/>
      <c r="MJN253" s="374"/>
      <c r="MJO253" s="395"/>
      <c r="MJP253" s="395"/>
      <c r="MJQ253" s="395"/>
      <c r="MJR253" s="395"/>
      <c r="MJS253" s="395"/>
      <c r="MJT253" s="395"/>
      <c r="MJU253" s="395"/>
      <c r="MJV253" s="395"/>
      <c r="MJW253" s="374"/>
      <c r="MJX253" s="373"/>
      <c r="MJY253" s="373"/>
      <c r="MJZ253" s="373"/>
      <c r="MKA253" s="320"/>
      <c r="MKB253" s="374"/>
      <c r="MKC253" s="374"/>
      <c r="MKD253" s="374"/>
      <c r="MKE253" s="395"/>
      <c r="MKF253" s="395"/>
      <c r="MKG253" s="395"/>
      <c r="MKH253" s="395"/>
      <c r="MKI253" s="395"/>
      <c r="MKJ253" s="395"/>
      <c r="MKK253" s="395"/>
      <c r="MKL253" s="395"/>
      <c r="MKM253" s="374"/>
      <c r="MKN253" s="373"/>
      <c r="MKO253" s="373"/>
      <c r="MKP253" s="373"/>
      <c r="MKQ253" s="320"/>
      <c r="MKR253" s="374"/>
      <c r="MKS253" s="374"/>
      <c r="MKT253" s="374"/>
      <c r="MKU253" s="395"/>
      <c r="MKV253" s="395"/>
      <c r="MKW253" s="395"/>
      <c r="MKX253" s="395"/>
      <c r="MKY253" s="395"/>
      <c r="MKZ253" s="395"/>
      <c r="MLA253" s="395"/>
      <c r="MLB253" s="395"/>
      <c r="MLC253" s="374"/>
      <c r="MLD253" s="373"/>
      <c r="MLE253" s="373"/>
      <c r="MLF253" s="373"/>
      <c r="MLG253" s="320"/>
      <c r="MLH253" s="374"/>
      <c r="MLI253" s="374"/>
      <c r="MLJ253" s="374"/>
      <c r="MLK253" s="395"/>
      <c r="MLL253" s="395"/>
      <c r="MLM253" s="395"/>
      <c r="MLN253" s="395"/>
      <c r="MLO253" s="395"/>
      <c r="MLP253" s="395"/>
      <c r="MLQ253" s="395"/>
      <c r="MLR253" s="395"/>
      <c r="MLS253" s="374"/>
      <c r="MLT253" s="373"/>
      <c r="MLU253" s="373"/>
      <c r="MLV253" s="373"/>
      <c r="MLW253" s="320"/>
      <c r="MLX253" s="374"/>
      <c r="MLY253" s="374"/>
      <c r="MLZ253" s="374"/>
      <c r="MMA253" s="395"/>
      <c r="MMB253" s="395"/>
      <c r="MMC253" s="395"/>
      <c r="MMD253" s="395"/>
      <c r="MME253" s="395"/>
      <c r="MMF253" s="395"/>
      <c r="MMG253" s="395"/>
      <c r="MMH253" s="395"/>
      <c r="MMI253" s="374"/>
      <c r="MMJ253" s="373"/>
      <c r="MMK253" s="373"/>
      <c r="MML253" s="373"/>
      <c r="MMM253" s="320"/>
      <c r="MMN253" s="374"/>
      <c r="MMO253" s="374"/>
      <c r="MMP253" s="374"/>
      <c r="MMQ253" s="395"/>
      <c r="MMR253" s="395"/>
      <c r="MMS253" s="395"/>
      <c r="MMT253" s="395"/>
      <c r="MMU253" s="395"/>
      <c r="MMV253" s="395"/>
      <c r="MMW253" s="395"/>
      <c r="MMX253" s="395"/>
      <c r="MMY253" s="374"/>
      <c r="MMZ253" s="373"/>
      <c r="MNA253" s="373"/>
      <c r="MNB253" s="373"/>
      <c r="MNC253" s="320"/>
      <c r="MND253" s="374"/>
      <c r="MNE253" s="374"/>
      <c r="MNF253" s="374"/>
      <c r="MNG253" s="395"/>
      <c r="MNH253" s="395"/>
      <c r="MNI253" s="395"/>
      <c r="MNJ253" s="395"/>
      <c r="MNK253" s="395"/>
      <c r="MNL253" s="395"/>
      <c r="MNM253" s="395"/>
      <c r="MNN253" s="395"/>
      <c r="MNO253" s="374"/>
      <c r="MNP253" s="373"/>
      <c r="MNQ253" s="373"/>
      <c r="MNR253" s="373"/>
      <c r="MNS253" s="320"/>
      <c r="MNT253" s="374"/>
      <c r="MNU253" s="374"/>
      <c r="MNV253" s="374"/>
      <c r="MNW253" s="395"/>
      <c r="MNX253" s="395"/>
      <c r="MNY253" s="395"/>
      <c r="MNZ253" s="395"/>
      <c r="MOA253" s="395"/>
      <c r="MOB253" s="395"/>
      <c r="MOC253" s="395"/>
      <c r="MOD253" s="395"/>
      <c r="MOE253" s="374"/>
      <c r="MOF253" s="373"/>
      <c r="MOG253" s="373"/>
      <c r="MOH253" s="373"/>
      <c r="MOI253" s="320"/>
      <c r="MOJ253" s="374"/>
      <c r="MOK253" s="374"/>
      <c r="MOL253" s="374"/>
      <c r="MOM253" s="395"/>
      <c r="MON253" s="395"/>
      <c r="MOO253" s="395"/>
      <c r="MOP253" s="395"/>
      <c r="MOQ253" s="395"/>
      <c r="MOR253" s="395"/>
      <c r="MOS253" s="395"/>
      <c r="MOT253" s="395"/>
      <c r="MOU253" s="374"/>
      <c r="MOV253" s="373"/>
      <c r="MOW253" s="373"/>
      <c r="MOX253" s="373"/>
      <c r="MOY253" s="320"/>
      <c r="MOZ253" s="374"/>
      <c r="MPA253" s="374"/>
      <c r="MPB253" s="374"/>
      <c r="MPC253" s="395"/>
      <c r="MPD253" s="395"/>
      <c r="MPE253" s="395"/>
      <c r="MPF253" s="395"/>
      <c r="MPG253" s="395"/>
      <c r="MPH253" s="395"/>
      <c r="MPI253" s="395"/>
      <c r="MPJ253" s="395"/>
      <c r="MPK253" s="374"/>
      <c r="MPL253" s="373"/>
      <c r="MPM253" s="373"/>
      <c r="MPN253" s="373"/>
      <c r="MPO253" s="320"/>
      <c r="MPP253" s="374"/>
      <c r="MPQ253" s="374"/>
      <c r="MPR253" s="374"/>
      <c r="MPS253" s="395"/>
      <c r="MPT253" s="395"/>
      <c r="MPU253" s="395"/>
      <c r="MPV253" s="395"/>
      <c r="MPW253" s="395"/>
      <c r="MPX253" s="395"/>
      <c r="MPY253" s="395"/>
      <c r="MPZ253" s="395"/>
      <c r="MQA253" s="374"/>
      <c r="MQB253" s="373"/>
      <c r="MQC253" s="373"/>
      <c r="MQD253" s="373"/>
      <c r="MQE253" s="320"/>
      <c r="MQF253" s="374"/>
      <c r="MQG253" s="374"/>
      <c r="MQH253" s="374"/>
      <c r="MQI253" s="395"/>
      <c r="MQJ253" s="395"/>
      <c r="MQK253" s="395"/>
      <c r="MQL253" s="395"/>
      <c r="MQM253" s="395"/>
      <c r="MQN253" s="395"/>
      <c r="MQO253" s="395"/>
      <c r="MQP253" s="395"/>
      <c r="MQQ253" s="374"/>
      <c r="MQR253" s="373"/>
      <c r="MQS253" s="373"/>
      <c r="MQT253" s="373"/>
      <c r="MQU253" s="320"/>
      <c r="MQV253" s="374"/>
      <c r="MQW253" s="374"/>
      <c r="MQX253" s="374"/>
      <c r="MQY253" s="395"/>
      <c r="MQZ253" s="395"/>
      <c r="MRA253" s="395"/>
      <c r="MRB253" s="395"/>
      <c r="MRC253" s="395"/>
      <c r="MRD253" s="395"/>
      <c r="MRE253" s="395"/>
      <c r="MRF253" s="395"/>
      <c r="MRG253" s="374"/>
      <c r="MRH253" s="373"/>
      <c r="MRI253" s="373"/>
      <c r="MRJ253" s="373"/>
      <c r="MRK253" s="320"/>
      <c r="MRL253" s="374"/>
      <c r="MRM253" s="374"/>
      <c r="MRN253" s="374"/>
      <c r="MRO253" s="395"/>
      <c r="MRP253" s="395"/>
      <c r="MRQ253" s="395"/>
      <c r="MRR253" s="395"/>
      <c r="MRS253" s="395"/>
      <c r="MRT253" s="395"/>
      <c r="MRU253" s="395"/>
      <c r="MRV253" s="395"/>
      <c r="MRW253" s="374"/>
      <c r="MRX253" s="373"/>
      <c r="MRY253" s="373"/>
      <c r="MRZ253" s="373"/>
      <c r="MSA253" s="320"/>
      <c r="MSB253" s="374"/>
      <c r="MSC253" s="374"/>
      <c r="MSD253" s="374"/>
      <c r="MSE253" s="395"/>
      <c r="MSF253" s="395"/>
      <c r="MSG253" s="395"/>
      <c r="MSH253" s="395"/>
      <c r="MSI253" s="395"/>
      <c r="MSJ253" s="395"/>
      <c r="MSK253" s="395"/>
      <c r="MSL253" s="395"/>
      <c r="MSM253" s="374"/>
      <c r="MSN253" s="373"/>
      <c r="MSO253" s="373"/>
      <c r="MSP253" s="373"/>
      <c r="MSQ253" s="320"/>
      <c r="MSR253" s="374"/>
      <c r="MSS253" s="374"/>
      <c r="MST253" s="374"/>
      <c r="MSU253" s="395"/>
      <c r="MSV253" s="395"/>
      <c r="MSW253" s="395"/>
      <c r="MSX253" s="395"/>
      <c r="MSY253" s="395"/>
      <c r="MSZ253" s="395"/>
      <c r="MTA253" s="395"/>
      <c r="MTB253" s="395"/>
      <c r="MTC253" s="374"/>
      <c r="MTD253" s="373"/>
      <c r="MTE253" s="373"/>
      <c r="MTF253" s="373"/>
      <c r="MTG253" s="320"/>
      <c r="MTH253" s="374"/>
      <c r="MTI253" s="374"/>
      <c r="MTJ253" s="374"/>
      <c r="MTK253" s="395"/>
      <c r="MTL253" s="395"/>
      <c r="MTM253" s="395"/>
      <c r="MTN253" s="395"/>
      <c r="MTO253" s="395"/>
      <c r="MTP253" s="395"/>
      <c r="MTQ253" s="395"/>
      <c r="MTR253" s="395"/>
      <c r="MTS253" s="374"/>
      <c r="MTT253" s="373"/>
      <c r="MTU253" s="373"/>
      <c r="MTV253" s="373"/>
      <c r="MTW253" s="320"/>
      <c r="MTX253" s="374"/>
      <c r="MTY253" s="374"/>
      <c r="MTZ253" s="374"/>
      <c r="MUA253" s="395"/>
      <c r="MUB253" s="395"/>
      <c r="MUC253" s="395"/>
      <c r="MUD253" s="395"/>
      <c r="MUE253" s="395"/>
      <c r="MUF253" s="395"/>
      <c r="MUG253" s="395"/>
      <c r="MUH253" s="395"/>
      <c r="MUI253" s="374"/>
      <c r="MUJ253" s="373"/>
      <c r="MUK253" s="373"/>
      <c r="MUL253" s="373"/>
      <c r="MUM253" s="320"/>
      <c r="MUN253" s="374"/>
      <c r="MUO253" s="374"/>
      <c r="MUP253" s="374"/>
      <c r="MUQ253" s="395"/>
      <c r="MUR253" s="395"/>
      <c r="MUS253" s="395"/>
      <c r="MUT253" s="395"/>
      <c r="MUU253" s="395"/>
      <c r="MUV253" s="395"/>
      <c r="MUW253" s="395"/>
      <c r="MUX253" s="395"/>
      <c r="MUY253" s="374"/>
      <c r="MUZ253" s="373"/>
      <c r="MVA253" s="373"/>
      <c r="MVB253" s="373"/>
      <c r="MVC253" s="320"/>
      <c r="MVD253" s="374"/>
      <c r="MVE253" s="374"/>
      <c r="MVF253" s="374"/>
      <c r="MVG253" s="395"/>
      <c r="MVH253" s="395"/>
      <c r="MVI253" s="395"/>
      <c r="MVJ253" s="395"/>
      <c r="MVK253" s="395"/>
      <c r="MVL253" s="395"/>
      <c r="MVM253" s="395"/>
      <c r="MVN253" s="395"/>
      <c r="MVO253" s="374"/>
      <c r="MVP253" s="373"/>
      <c r="MVQ253" s="373"/>
      <c r="MVR253" s="373"/>
      <c r="MVS253" s="320"/>
      <c r="MVT253" s="374"/>
      <c r="MVU253" s="374"/>
      <c r="MVV253" s="374"/>
      <c r="MVW253" s="395"/>
      <c r="MVX253" s="395"/>
      <c r="MVY253" s="395"/>
      <c r="MVZ253" s="395"/>
      <c r="MWA253" s="395"/>
      <c r="MWB253" s="395"/>
      <c r="MWC253" s="395"/>
      <c r="MWD253" s="395"/>
      <c r="MWE253" s="374"/>
      <c r="MWF253" s="373"/>
      <c r="MWG253" s="373"/>
      <c r="MWH253" s="373"/>
      <c r="MWI253" s="320"/>
      <c r="MWJ253" s="374"/>
      <c r="MWK253" s="374"/>
      <c r="MWL253" s="374"/>
      <c r="MWM253" s="395"/>
      <c r="MWN253" s="395"/>
      <c r="MWO253" s="395"/>
      <c r="MWP253" s="395"/>
      <c r="MWQ253" s="395"/>
      <c r="MWR253" s="395"/>
      <c r="MWS253" s="395"/>
      <c r="MWT253" s="395"/>
      <c r="MWU253" s="374"/>
      <c r="MWV253" s="373"/>
      <c r="MWW253" s="373"/>
      <c r="MWX253" s="373"/>
      <c r="MWY253" s="320"/>
      <c r="MWZ253" s="374"/>
      <c r="MXA253" s="374"/>
      <c r="MXB253" s="374"/>
      <c r="MXC253" s="395"/>
      <c r="MXD253" s="395"/>
      <c r="MXE253" s="395"/>
      <c r="MXF253" s="395"/>
      <c r="MXG253" s="395"/>
      <c r="MXH253" s="395"/>
      <c r="MXI253" s="395"/>
      <c r="MXJ253" s="395"/>
      <c r="MXK253" s="374"/>
      <c r="MXL253" s="373"/>
      <c r="MXM253" s="373"/>
      <c r="MXN253" s="373"/>
      <c r="MXO253" s="320"/>
      <c r="MXP253" s="374"/>
      <c r="MXQ253" s="374"/>
      <c r="MXR253" s="374"/>
      <c r="MXS253" s="395"/>
      <c r="MXT253" s="395"/>
      <c r="MXU253" s="395"/>
      <c r="MXV253" s="395"/>
      <c r="MXW253" s="395"/>
      <c r="MXX253" s="395"/>
      <c r="MXY253" s="395"/>
      <c r="MXZ253" s="395"/>
      <c r="MYA253" s="374"/>
      <c r="MYB253" s="373"/>
      <c r="MYC253" s="373"/>
      <c r="MYD253" s="373"/>
      <c r="MYE253" s="320"/>
      <c r="MYF253" s="374"/>
      <c r="MYG253" s="374"/>
      <c r="MYH253" s="374"/>
      <c r="MYI253" s="395"/>
      <c r="MYJ253" s="395"/>
      <c r="MYK253" s="395"/>
      <c r="MYL253" s="395"/>
      <c r="MYM253" s="395"/>
      <c r="MYN253" s="395"/>
      <c r="MYO253" s="395"/>
      <c r="MYP253" s="395"/>
      <c r="MYQ253" s="374"/>
      <c r="MYR253" s="373"/>
      <c r="MYS253" s="373"/>
      <c r="MYT253" s="373"/>
      <c r="MYU253" s="320"/>
      <c r="MYV253" s="374"/>
      <c r="MYW253" s="374"/>
      <c r="MYX253" s="374"/>
      <c r="MYY253" s="395"/>
      <c r="MYZ253" s="395"/>
      <c r="MZA253" s="395"/>
      <c r="MZB253" s="395"/>
      <c r="MZC253" s="395"/>
      <c r="MZD253" s="395"/>
      <c r="MZE253" s="395"/>
      <c r="MZF253" s="395"/>
      <c r="MZG253" s="374"/>
      <c r="MZH253" s="373"/>
      <c r="MZI253" s="373"/>
      <c r="MZJ253" s="373"/>
      <c r="MZK253" s="320"/>
      <c r="MZL253" s="374"/>
      <c r="MZM253" s="374"/>
      <c r="MZN253" s="374"/>
      <c r="MZO253" s="395"/>
      <c r="MZP253" s="395"/>
      <c r="MZQ253" s="395"/>
      <c r="MZR253" s="395"/>
      <c r="MZS253" s="395"/>
      <c r="MZT253" s="395"/>
      <c r="MZU253" s="395"/>
      <c r="MZV253" s="395"/>
      <c r="MZW253" s="374"/>
      <c r="MZX253" s="373"/>
      <c r="MZY253" s="373"/>
      <c r="MZZ253" s="373"/>
      <c r="NAA253" s="320"/>
      <c r="NAB253" s="374"/>
      <c r="NAC253" s="374"/>
      <c r="NAD253" s="374"/>
      <c r="NAE253" s="395"/>
      <c r="NAF253" s="395"/>
      <c r="NAG253" s="395"/>
      <c r="NAH253" s="395"/>
      <c r="NAI253" s="395"/>
      <c r="NAJ253" s="395"/>
      <c r="NAK253" s="395"/>
      <c r="NAL253" s="395"/>
      <c r="NAM253" s="374"/>
      <c r="NAN253" s="373"/>
      <c r="NAO253" s="373"/>
      <c r="NAP253" s="373"/>
      <c r="NAQ253" s="320"/>
      <c r="NAR253" s="374"/>
      <c r="NAS253" s="374"/>
      <c r="NAT253" s="374"/>
      <c r="NAU253" s="395"/>
      <c r="NAV253" s="395"/>
      <c r="NAW253" s="395"/>
      <c r="NAX253" s="395"/>
      <c r="NAY253" s="395"/>
      <c r="NAZ253" s="395"/>
      <c r="NBA253" s="395"/>
      <c r="NBB253" s="395"/>
      <c r="NBC253" s="374"/>
      <c r="NBD253" s="373"/>
      <c r="NBE253" s="373"/>
      <c r="NBF253" s="373"/>
      <c r="NBG253" s="320"/>
      <c r="NBH253" s="374"/>
      <c r="NBI253" s="374"/>
      <c r="NBJ253" s="374"/>
      <c r="NBK253" s="395"/>
      <c r="NBL253" s="395"/>
      <c r="NBM253" s="395"/>
      <c r="NBN253" s="395"/>
      <c r="NBO253" s="395"/>
      <c r="NBP253" s="395"/>
      <c r="NBQ253" s="395"/>
      <c r="NBR253" s="395"/>
      <c r="NBS253" s="374"/>
      <c r="NBT253" s="373"/>
      <c r="NBU253" s="373"/>
      <c r="NBV253" s="373"/>
      <c r="NBW253" s="320"/>
      <c r="NBX253" s="374"/>
      <c r="NBY253" s="374"/>
      <c r="NBZ253" s="374"/>
      <c r="NCA253" s="395"/>
      <c r="NCB253" s="395"/>
      <c r="NCC253" s="395"/>
      <c r="NCD253" s="395"/>
      <c r="NCE253" s="395"/>
      <c r="NCF253" s="395"/>
      <c r="NCG253" s="395"/>
      <c r="NCH253" s="395"/>
      <c r="NCI253" s="374"/>
      <c r="NCJ253" s="373"/>
      <c r="NCK253" s="373"/>
      <c r="NCL253" s="373"/>
      <c r="NCM253" s="320"/>
      <c r="NCN253" s="374"/>
      <c r="NCO253" s="374"/>
      <c r="NCP253" s="374"/>
      <c r="NCQ253" s="395"/>
      <c r="NCR253" s="395"/>
      <c r="NCS253" s="395"/>
      <c r="NCT253" s="395"/>
      <c r="NCU253" s="395"/>
      <c r="NCV253" s="395"/>
      <c r="NCW253" s="395"/>
      <c r="NCX253" s="395"/>
      <c r="NCY253" s="374"/>
      <c r="NCZ253" s="373"/>
      <c r="NDA253" s="373"/>
      <c r="NDB253" s="373"/>
      <c r="NDC253" s="320"/>
      <c r="NDD253" s="374"/>
      <c r="NDE253" s="374"/>
      <c r="NDF253" s="374"/>
      <c r="NDG253" s="395"/>
      <c r="NDH253" s="395"/>
      <c r="NDI253" s="395"/>
      <c r="NDJ253" s="395"/>
      <c r="NDK253" s="395"/>
      <c r="NDL253" s="395"/>
      <c r="NDM253" s="395"/>
      <c r="NDN253" s="395"/>
      <c r="NDO253" s="374"/>
      <c r="NDP253" s="373"/>
      <c r="NDQ253" s="373"/>
      <c r="NDR253" s="373"/>
      <c r="NDS253" s="320"/>
      <c r="NDT253" s="374"/>
      <c r="NDU253" s="374"/>
      <c r="NDV253" s="374"/>
      <c r="NDW253" s="395"/>
      <c r="NDX253" s="395"/>
      <c r="NDY253" s="395"/>
      <c r="NDZ253" s="395"/>
      <c r="NEA253" s="395"/>
      <c r="NEB253" s="395"/>
      <c r="NEC253" s="395"/>
      <c r="NED253" s="395"/>
      <c r="NEE253" s="374"/>
      <c r="NEF253" s="373"/>
      <c r="NEG253" s="373"/>
      <c r="NEH253" s="373"/>
      <c r="NEI253" s="320"/>
      <c r="NEJ253" s="374"/>
      <c r="NEK253" s="374"/>
      <c r="NEL253" s="374"/>
      <c r="NEM253" s="395"/>
      <c r="NEN253" s="395"/>
      <c r="NEO253" s="395"/>
      <c r="NEP253" s="395"/>
      <c r="NEQ253" s="395"/>
      <c r="NER253" s="395"/>
      <c r="NES253" s="395"/>
      <c r="NET253" s="395"/>
      <c r="NEU253" s="374"/>
      <c r="NEV253" s="373"/>
      <c r="NEW253" s="373"/>
      <c r="NEX253" s="373"/>
      <c r="NEY253" s="320"/>
      <c r="NEZ253" s="374"/>
      <c r="NFA253" s="374"/>
      <c r="NFB253" s="374"/>
      <c r="NFC253" s="395"/>
      <c r="NFD253" s="395"/>
      <c r="NFE253" s="395"/>
      <c r="NFF253" s="395"/>
      <c r="NFG253" s="395"/>
      <c r="NFH253" s="395"/>
      <c r="NFI253" s="395"/>
      <c r="NFJ253" s="395"/>
      <c r="NFK253" s="374"/>
      <c r="NFL253" s="373"/>
      <c r="NFM253" s="373"/>
      <c r="NFN253" s="373"/>
      <c r="NFO253" s="320"/>
      <c r="NFP253" s="374"/>
      <c r="NFQ253" s="374"/>
      <c r="NFR253" s="374"/>
      <c r="NFS253" s="395"/>
      <c r="NFT253" s="395"/>
      <c r="NFU253" s="395"/>
      <c r="NFV253" s="395"/>
      <c r="NFW253" s="395"/>
      <c r="NFX253" s="395"/>
      <c r="NFY253" s="395"/>
      <c r="NFZ253" s="395"/>
      <c r="NGA253" s="374"/>
      <c r="NGB253" s="373"/>
      <c r="NGC253" s="373"/>
      <c r="NGD253" s="373"/>
      <c r="NGE253" s="320"/>
      <c r="NGF253" s="374"/>
      <c r="NGG253" s="374"/>
      <c r="NGH253" s="374"/>
      <c r="NGI253" s="395"/>
      <c r="NGJ253" s="395"/>
      <c r="NGK253" s="395"/>
      <c r="NGL253" s="395"/>
      <c r="NGM253" s="395"/>
      <c r="NGN253" s="395"/>
      <c r="NGO253" s="395"/>
      <c r="NGP253" s="395"/>
      <c r="NGQ253" s="374"/>
      <c r="NGR253" s="373"/>
      <c r="NGS253" s="373"/>
      <c r="NGT253" s="373"/>
      <c r="NGU253" s="320"/>
      <c r="NGV253" s="374"/>
      <c r="NGW253" s="374"/>
      <c r="NGX253" s="374"/>
      <c r="NGY253" s="395"/>
      <c r="NGZ253" s="395"/>
      <c r="NHA253" s="395"/>
      <c r="NHB253" s="395"/>
      <c r="NHC253" s="395"/>
      <c r="NHD253" s="395"/>
      <c r="NHE253" s="395"/>
      <c r="NHF253" s="395"/>
      <c r="NHG253" s="374"/>
      <c r="NHH253" s="373"/>
      <c r="NHI253" s="373"/>
      <c r="NHJ253" s="373"/>
      <c r="NHK253" s="320"/>
      <c r="NHL253" s="374"/>
      <c r="NHM253" s="374"/>
      <c r="NHN253" s="374"/>
      <c r="NHO253" s="395"/>
      <c r="NHP253" s="395"/>
      <c r="NHQ253" s="395"/>
      <c r="NHR253" s="395"/>
      <c r="NHS253" s="395"/>
      <c r="NHT253" s="395"/>
      <c r="NHU253" s="395"/>
      <c r="NHV253" s="395"/>
      <c r="NHW253" s="374"/>
      <c r="NHX253" s="373"/>
      <c r="NHY253" s="373"/>
      <c r="NHZ253" s="373"/>
      <c r="NIA253" s="320"/>
      <c r="NIB253" s="374"/>
      <c r="NIC253" s="374"/>
      <c r="NID253" s="374"/>
      <c r="NIE253" s="395"/>
      <c r="NIF253" s="395"/>
      <c r="NIG253" s="395"/>
      <c r="NIH253" s="395"/>
      <c r="NII253" s="395"/>
      <c r="NIJ253" s="395"/>
      <c r="NIK253" s="395"/>
      <c r="NIL253" s="395"/>
      <c r="NIM253" s="374"/>
      <c r="NIN253" s="373"/>
      <c r="NIO253" s="373"/>
      <c r="NIP253" s="373"/>
      <c r="NIQ253" s="320"/>
      <c r="NIR253" s="374"/>
      <c r="NIS253" s="374"/>
      <c r="NIT253" s="374"/>
      <c r="NIU253" s="395"/>
      <c r="NIV253" s="395"/>
      <c r="NIW253" s="395"/>
      <c r="NIX253" s="395"/>
      <c r="NIY253" s="395"/>
      <c r="NIZ253" s="395"/>
      <c r="NJA253" s="395"/>
      <c r="NJB253" s="395"/>
      <c r="NJC253" s="374"/>
      <c r="NJD253" s="373"/>
      <c r="NJE253" s="373"/>
      <c r="NJF253" s="373"/>
      <c r="NJG253" s="320"/>
      <c r="NJH253" s="374"/>
      <c r="NJI253" s="374"/>
      <c r="NJJ253" s="374"/>
      <c r="NJK253" s="395"/>
      <c r="NJL253" s="395"/>
      <c r="NJM253" s="395"/>
      <c r="NJN253" s="395"/>
      <c r="NJO253" s="395"/>
      <c r="NJP253" s="395"/>
      <c r="NJQ253" s="395"/>
      <c r="NJR253" s="395"/>
      <c r="NJS253" s="374"/>
      <c r="NJT253" s="373"/>
      <c r="NJU253" s="373"/>
      <c r="NJV253" s="373"/>
      <c r="NJW253" s="320"/>
      <c r="NJX253" s="374"/>
      <c r="NJY253" s="374"/>
      <c r="NJZ253" s="374"/>
      <c r="NKA253" s="395"/>
      <c r="NKB253" s="395"/>
      <c r="NKC253" s="395"/>
      <c r="NKD253" s="395"/>
      <c r="NKE253" s="395"/>
      <c r="NKF253" s="395"/>
      <c r="NKG253" s="395"/>
      <c r="NKH253" s="395"/>
      <c r="NKI253" s="374"/>
      <c r="NKJ253" s="373"/>
      <c r="NKK253" s="373"/>
      <c r="NKL253" s="373"/>
      <c r="NKM253" s="320"/>
      <c r="NKN253" s="374"/>
      <c r="NKO253" s="374"/>
      <c r="NKP253" s="374"/>
      <c r="NKQ253" s="395"/>
      <c r="NKR253" s="395"/>
      <c r="NKS253" s="395"/>
      <c r="NKT253" s="395"/>
      <c r="NKU253" s="395"/>
      <c r="NKV253" s="395"/>
      <c r="NKW253" s="395"/>
      <c r="NKX253" s="395"/>
      <c r="NKY253" s="374"/>
      <c r="NKZ253" s="373"/>
      <c r="NLA253" s="373"/>
      <c r="NLB253" s="373"/>
      <c r="NLC253" s="320"/>
      <c r="NLD253" s="374"/>
      <c r="NLE253" s="374"/>
      <c r="NLF253" s="374"/>
      <c r="NLG253" s="395"/>
      <c r="NLH253" s="395"/>
      <c r="NLI253" s="395"/>
      <c r="NLJ253" s="395"/>
      <c r="NLK253" s="395"/>
      <c r="NLL253" s="395"/>
      <c r="NLM253" s="395"/>
      <c r="NLN253" s="395"/>
      <c r="NLO253" s="374"/>
      <c r="NLP253" s="373"/>
      <c r="NLQ253" s="373"/>
      <c r="NLR253" s="373"/>
      <c r="NLS253" s="320"/>
      <c r="NLT253" s="374"/>
      <c r="NLU253" s="374"/>
      <c r="NLV253" s="374"/>
      <c r="NLW253" s="395"/>
      <c r="NLX253" s="395"/>
      <c r="NLY253" s="395"/>
      <c r="NLZ253" s="395"/>
      <c r="NMA253" s="395"/>
      <c r="NMB253" s="395"/>
      <c r="NMC253" s="395"/>
      <c r="NMD253" s="395"/>
      <c r="NME253" s="374"/>
      <c r="NMF253" s="373"/>
      <c r="NMG253" s="373"/>
      <c r="NMH253" s="373"/>
      <c r="NMI253" s="320"/>
      <c r="NMJ253" s="374"/>
      <c r="NMK253" s="374"/>
      <c r="NML253" s="374"/>
      <c r="NMM253" s="395"/>
      <c r="NMN253" s="395"/>
      <c r="NMO253" s="395"/>
      <c r="NMP253" s="395"/>
      <c r="NMQ253" s="395"/>
      <c r="NMR253" s="395"/>
      <c r="NMS253" s="395"/>
      <c r="NMT253" s="395"/>
      <c r="NMU253" s="374"/>
      <c r="NMV253" s="373"/>
      <c r="NMW253" s="373"/>
      <c r="NMX253" s="373"/>
      <c r="NMY253" s="320"/>
      <c r="NMZ253" s="374"/>
      <c r="NNA253" s="374"/>
      <c r="NNB253" s="374"/>
      <c r="NNC253" s="395"/>
      <c r="NND253" s="395"/>
      <c r="NNE253" s="395"/>
      <c r="NNF253" s="395"/>
      <c r="NNG253" s="395"/>
      <c r="NNH253" s="395"/>
      <c r="NNI253" s="395"/>
      <c r="NNJ253" s="395"/>
      <c r="NNK253" s="374"/>
      <c r="NNL253" s="373"/>
      <c r="NNM253" s="373"/>
      <c r="NNN253" s="373"/>
      <c r="NNO253" s="320"/>
      <c r="NNP253" s="374"/>
      <c r="NNQ253" s="374"/>
      <c r="NNR253" s="374"/>
      <c r="NNS253" s="395"/>
      <c r="NNT253" s="395"/>
      <c r="NNU253" s="395"/>
      <c r="NNV253" s="395"/>
      <c r="NNW253" s="395"/>
      <c r="NNX253" s="395"/>
      <c r="NNY253" s="395"/>
      <c r="NNZ253" s="395"/>
      <c r="NOA253" s="374"/>
      <c r="NOB253" s="373"/>
      <c r="NOC253" s="373"/>
      <c r="NOD253" s="373"/>
      <c r="NOE253" s="320"/>
      <c r="NOF253" s="374"/>
      <c r="NOG253" s="374"/>
      <c r="NOH253" s="374"/>
      <c r="NOI253" s="395"/>
      <c r="NOJ253" s="395"/>
      <c r="NOK253" s="395"/>
      <c r="NOL253" s="395"/>
      <c r="NOM253" s="395"/>
      <c r="NON253" s="395"/>
      <c r="NOO253" s="395"/>
      <c r="NOP253" s="395"/>
      <c r="NOQ253" s="374"/>
      <c r="NOR253" s="373"/>
      <c r="NOS253" s="373"/>
      <c r="NOT253" s="373"/>
      <c r="NOU253" s="320"/>
      <c r="NOV253" s="374"/>
      <c r="NOW253" s="374"/>
      <c r="NOX253" s="374"/>
      <c r="NOY253" s="395"/>
      <c r="NOZ253" s="395"/>
      <c r="NPA253" s="395"/>
      <c r="NPB253" s="395"/>
      <c r="NPC253" s="395"/>
      <c r="NPD253" s="395"/>
      <c r="NPE253" s="395"/>
      <c r="NPF253" s="395"/>
      <c r="NPG253" s="374"/>
      <c r="NPH253" s="373"/>
      <c r="NPI253" s="373"/>
      <c r="NPJ253" s="373"/>
      <c r="NPK253" s="320"/>
      <c r="NPL253" s="374"/>
      <c r="NPM253" s="374"/>
      <c r="NPN253" s="374"/>
      <c r="NPO253" s="395"/>
      <c r="NPP253" s="395"/>
      <c r="NPQ253" s="395"/>
      <c r="NPR253" s="395"/>
      <c r="NPS253" s="395"/>
      <c r="NPT253" s="395"/>
      <c r="NPU253" s="395"/>
      <c r="NPV253" s="395"/>
      <c r="NPW253" s="374"/>
      <c r="NPX253" s="373"/>
      <c r="NPY253" s="373"/>
      <c r="NPZ253" s="373"/>
      <c r="NQA253" s="320"/>
      <c r="NQB253" s="374"/>
      <c r="NQC253" s="374"/>
      <c r="NQD253" s="374"/>
      <c r="NQE253" s="395"/>
      <c r="NQF253" s="395"/>
      <c r="NQG253" s="395"/>
      <c r="NQH253" s="395"/>
      <c r="NQI253" s="395"/>
      <c r="NQJ253" s="395"/>
      <c r="NQK253" s="395"/>
      <c r="NQL253" s="395"/>
      <c r="NQM253" s="374"/>
      <c r="NQN253" s="373"/>
      <c r="NQO253" s="373"/>
      <c r="NQP253" s="373"/>
      <c r="NQQ253" s="320"/>
      <c r="NQR253" s="374"/>
      <c r="NQS253" s="374"/>
      <c r="NQT253" s="374"/>
      <c r="NQU253" s="395"/>
      <c r="NQV253" s="395"/>
      <c r="NQW253" s="395"/>
      <c r="NQX253" s="395"/>
      <c r="NQY253" s="395"/>
      <c r="NQZ253" s="395"/>
      <c r="NRA253" s="395"/>
      <c r="NRB253" s="395"/>
      <c r="NRC253" s="374"/>
      <c r="NRD253" s="373"/>
      <c r="NRE253" s="373"/>
      <c r="NRF253" s="373"/>
      <c r="NRG253" s="320"/>
      <c r="NRH253" s="374"/>
      <c r="NRI253" s="374"/>
      <c r="NRJ253" s="374"/>
      <c r="NRK253" s="395"/>
      <c r="NRL253" s="395"/>
      <c r="NRM253" s="395"/>
      <c r="NRN253" s="395"/>
      <c r="NRO253" s="395"/>
      <c r="NRP253" s="395"/>
      <c r="NRQ253" s="395"/>
      <c r="NRR253" s="395"/>
      <c r="NRS253" s="374"/>
      <c r="NRT253" s="373"/>
      <c r="NRU253" s="373"/>
      <c r="NRV253" s="373"/>
      <c r="NRW253" s="320"/>
      <c r="NRX253" s="374"/>
      <c r="NRY253" s="374"/>
      <c r="NRZ253" s="374"/>
      <c r="NSA253" s="395"/>
      <c r="NSB253" s="395"/>
      <c r="NSC253" s="395"/>
      <c r="NSD253" s="395"/>
      <c r="NSE253" s="395"/>
      <c r="NSF253" s="395"/>
      <c r="NSG253" s="395"/>
      <c r="NSH253" s="395"/>
      <c r="NSI253" s="374"/>
      <c r="NSJ253" s="373"/>
      <c r="NSK253" s="373"/>
      <c r="NSL253" s="373"/>
      <c r="NSM253" s="320"/>
      <c r="NSN253" s="374"/>
      <c r="NSO253" s="374"/>
      <c r="NSP253" s="374"/>
      <c r="NSQ253" s="395"/>
      <c r="NSR253" s="395"/>
      <c r="NSS253" s="395"/>
      <c r="NST253" s="395"/>
      <c r="NSU253" s="395"/>
      <c r="NSV253" s="395"/>
      <c r="NSW253" s="395"/>
      <c r="NSX253" s="395"/>
      <c r="NSY253" s="374"/>
      <c r="NSZ253" s="373"/>
      <c r="NTA253" s="373"/>
      <c r="NTB253" s="373"/>
      <c r="NTC253" s="320"/>
      <c r="NTD253" s="374"/>
      <c r="NTE253" s="374"/>
      <c r="NTF253" s="374"/>
      <c r="NTG253" s="395"/>
      <c r="NTH253" s="395"/>
      <c r="NTI253" s="395"/>
      <c r="NTJ253" s="395"/>
      <c r="NTK253" s="395"/>
      <c r="NTL253" s="395"/>
      <c r="NTM253" s="395"/>
      <c r="NTN253" s="395"/>
      <c r="NTO253" s="374"/>
      <c r="NTP253" s="373"/>
      <c r="NTQ253" s="373"/>
      <c r="NTR253" s="373"/>
      <c r="NTS253" s="320"/>
      <c r="NTT253" s="374"/>
      <c r="NTU253" s="374"/>
      <c r="NTV253" s="374"/>
      <c r="NTW253" s="395"/>
      <c r="NTX253" s="395"/>
      <c r="NTY253" s="395"/>
      <c r="NTZ253" s="395"/>
      <c r="NUA253" s="395"/>
      <c r="NUB253" s="395"/>
      <c r="NUC253" s="395"/>
      <c r="NUD253" s="395"/>
      <c r="NUE253" s="374"/>
      <c r="NUF253" s="373"/>
      <c r="NUG253" s="373"/>
      <c r="NUH253" s="373"/>
      <c r="NUI253" s="320"/>
      <c r="NUJ253" s="374"/>
      <c r="NUK253" s="374"/>
      <c r="NUL253" s="374"/>
      <c r="NUM253" s="395"/>
      <c r="NUN253" s="395"/>
      <c r="NUO253" s="395"/>
      <c r="NUP253" s="395"/>
      <c r="NUQ253" s="395"/>
      <c r="NUR253" s="395"/>
      <c r="NUS253" s="395"/>
      <c r="NUT253" s="395"/>
      <c r="NUU253" s="374"/>
      <c r="NUV253" s="373"/>
      <c r="NUW253" s="373"/>
      <c r="NUX253" s="373"/>
      <c r="NUY253" s="320"/>
      <c r="NUZ253" s="374"/>
      <c r="NVA253" s="374"/>
      <c r="NVB253" s="374"/>
      <c r="NVC253" s="395"/>
      <c r="NVD253" s="395"/>
      <c r="NVE253" s="395"/>
      <c r="NVF253" s="395"/>
      <c r="NVG253" s="395"/>
      <c r="NVH253" s="395"/>
      <c r="NVI253" s="395"/>
      <c r="NVJ253" s="395"/>
      <c r="NVK253" s="374"/>
      <c r="NVL253" s="373"/>
      <c r="NVM253" s="373"/>
      <c r="NVN253" s="373"/>
      <c r="NVO253" s="320"/>
      <c r="NVP253" s="374"/>
      <c r="NVQ253" s="374"/>
      <c r="NVR253" s="374"/>
      <c r="NVS253" s="395"/>
      <c r="NVT253" s="395"/>
      <c r="NVU253" s="395"/>
      <c r="NVV253" s="395"/>
      <c r="NVW253" s="395"/>
      <c r="NVX253" s="395"/>
      <c r="NVY253" s="395"/>
      <c r="NVZ253" s="395"/>
      <c r="NWA253" s="374"/>
      <c r="NWB253" s="373"/>
      <c r="NWC253" s="373"/>
      <c r="NWD253" s="373"/>
      <c r="NWE253" s="320"/>
      <c r="NWF253" s="374"/>
      <c r="NWG253" s="374"/>
      <c r="NWH253" s="374"/>
      <c r="NWI253" s="395"/>
      <c r="NWJ253" s="395"/>
      <c r="NWK253" s="395"/>
      <c r="NWL253" s="395"/>
      <c r="NWM253" s="395"/>
      <c r="NWN253" s="395"/>
      <c r="NWO253" s="395"/>
      <c r="NWP253" s="395"/>
      <c r="NWQ253" s="374"/>
      <c r="NWR253" s="373"/>
      <c r="NWS253" s="373"/>
      <c r="NWT253" s="373"/>
      <c r="NWU253" s="320"/>
      <c r="NWV253" s="374"/>
      <c r="NWW253" s="374"/>
      <c r="NWX253" s="374"/>
      <c r="NWY253" s="395"/>
      <c r="NWZ253" s="395"/>
      <c r="NXA253" s="395"/>
      <c r="NXB253" s="395"/>
      <c r="NXC253" s="395"/>
      <c r="NXD253" s="395"/>
      <c r="NXE253" s="395"/>
      <c r="NXF253" s="395"/>
      <c r="NXG253" s="374"/>
      <c r="NXH253" s="373"/>
      <c r="NXI253" s="373"/>
      <c r="NXJ253" s="373"/>
      <c r="NXK253" s="320"/>
      <c r="NXL253" s="374"/>
      <c r="NXM253" s="374"/>
      <c r="NXN253" s="374"/>
      <c r="NXO253" s="395"/>
      <c r="NXP253" s="395"/>
      <c r="NXQ253" s="395"/>
      <c r="NXR253" s="395"/>
      <c r="NXS253" s="395"/>
      <c r="NXT253" s="395"/>
      <c r="NXU253" s="395"/>
      <c r="NXV253" s="395"/>
      <c r="NXW253" s="374"/>
      <c r="NXX253" s="373"/>
      <c r="NXY253" s="373"/>
      <c r="NXZ253" s="373"/>
      <c r="NYA253" s="320"/>
      <c r="NYB253" s="374"/>
      <c r="NYC253" s="374"/>
      <c r="NYD253" s="374"/>
      <c r="NYE253" s="395"/>
      <c r="NYF253" s="395"/>
      <c r="NYG253" s="395"/>
      <c r="NYH253" s="395"/>
      <c r="NYI253" s="395"/>
      <c r="NYJ253" s="395"/>
      <c r="NYK253" s="395"/>
      <c r="NYL253" s="395"/>
      <c r="NYM253" s="374"/>
      <c r="NYN253" s="373"/>
      <c r="NYO253" s="373"/>
      <c r="NYP253" s="373"/>
      <c r="NYQ253" s="320"/>
      <c r="NYR253" s="374"/>
      <c r="NYS253" s="374"/>
      <c r="NYT253" s="374"/>
      <c r="NYU253" s="395"/>
      <c r="NYV253" s="395"/>
      <c r="NYW253" s="395"/>
      <c r="NYX253" s="395"/>
      <c r="NYY253" s="395"/>
      <c r="NYZ253" s="395"/>
      <c r="NZA253" s="395"/>
      <c r="NZB253" s="395"/>
      <c r="NZC253" s="374"/>
      <c r="NZD253" s="373"/>
      <c r="NZE253" s="373"/>
      <c r="NZF253" s="373"/>
      <c r="NZG253" s="320"/>
      <c r="NZH253" s="374"/>
      <c r="NZI253" s="374"/>
      <c r="NZJ253" s="374"/>
      <c r="NZK253" s="395"/>
      <c r="NZL253" s="395"/>
      <c r="NZM253" s="395"/>
      <c r="NZN253" s="395"/>
      <c r="NZO253" s="395"/>
      <c r="NZP253" s="395"/>
      <c r="NZQ253" s="395"/>
      <c r="NZR253" s="395"/>
      <c r="NZS253" s="374"/>
      <c r="NZT253" s="373"/>
      <c r="NZU253" s="373"/>
      <c r="NZV253" s="373"/>
      <c r="NZW253" s="320"/>
      <c r="NZX253" s="374"/>
      <c r="NZY253" s="374"/>
      <c r="NZZ253" s="374"/>
      <c r="OAA253" s="395"/>
      <c r="OAB253" s="395"/>
      <c r="OAC253" s="395"/>
      <c r="OAD253" s="395"/>
      <c r="OAE253" s="395"/>
      <c r="OAF253" s="395"/>
      <c r="OAG253" s="395"/>
      <c r="OAH253" s="395"/>
      <c r="OAI253" s="374"/>
      <c r="OAJ253" s="373"/>
      <c r="OAK253" s="373"/>
      <c r="OAL253" s="373"/>
      <c r="OAM253" s="320"/>
      <c r="OAN253" s="374"/>
      <c r="OAO253" s="374"/>
      <c r="OAP253" s="374"/>
      <c r="OAQ253" s="395"/>
      <c r="OAR253" s="395"/>
      <c r="OAS253" s="395"/>
      <c r="OAT253" s="395"/>
      <c r="OAU253" s="395"/>
      <c r="OAV253" s="395"/>
      <c r="OAW253" s="395"/>
      <c r="OAX253" s="395"/>
      <c r="OAY253" s="374"/>
      <c r="OAZ253" s="373"/>
      <c r="OBA253" s="373"/>
      <c r="OBB253" s="373"/>
      <c r="OBC253" s="320"/>
      <c r="OBD253" s="374"/>
      <c r="OBE253" s="374"/>
      <c r="OBF253" s="374"/>
      <c r="OBG253" s="395"/>
      <c r="OBH253" s="395"/>
      <c r="OBI253" s="395"/>
      <c r="OBJ253" s="395"/>
      <c r="OBK253" s="395"/>
      <c r="OBL253" s="395"/>
      <c r="OBM253" s="395"/>
      <c r="OBN253" s="395"/>
      <c r="OBO253" s="374"/>
      <c r="OBP253" s="373"/>
      <c r="OBQ253" s="373"/>
      <c r="OBR253" s="373"/>
      <c r="OBS253" s="320"/>
      <c r="OBT253" s="374"/>
      <c r="OBU253" s="374"/>
      <c r="OBV253" s="374"/>
      <c r="OBW253" s="395"/>
      <c r="OBX253" s="395"/>
      <c r="OBY253" s="395"/>
      <c r="OBZ253" s="395"/>
      <c r="OCA253" s="395"/>
      <c r="OCB253" s="395"/>
      <c r="OCC253" s="395"/>
      <c r="OCD253" s="395"/>
      <c r="OCE253" s="374"/>
      <c r="OCF253" s="373"/>
      <c r="OCG253" s="373"/>
      <c r="OCH253" s="373"/>
      <c r="OCI253" s="320"/>
      <c r="OCJ253" s="374"/>
      <c r="OCK253" s="374"/>
      <c r="OCL253" s="374"/>
      <c r="OCM253" s="395"/>
      <c r="OCN253" s="395"/>
      <c r="OCO253" s="395"/>
      <c r="OCP253" s="395"/>
      <c r="OCQ253" s="395"/>
      <c r="OCR253" s="395"/>
      <c r="OCS253" s="395"/>
      <c r="OCT253" s="395"/>
      <c r="OCU253" s="374"/>
      <c r="OCV253" s="373"/>
      <c r="OCW253" s="373"/>
      <c r="OCX253" s="373"/>
      <c r="OCY253" s="320"/>
      <c r="OCZ253" s="374"/>
      <c r="ODA253" s="374"/>
      <c r="ODB253" s="374"/>
      <c r="ODC253" s="395"/>
      <c r="ODD253" s="395"/>
      <c r="ODE253" s="395"/>
      <c r="ODF253" s="395"/>
      <c r="ODG253" s="395"/>
      <c r="ODH253" s="395"/>
      <c r="ODI253" s="395"/>
      <c r="ODJ253" s="395"/>
      <c r="ODK253" s="374"/>
      <c r="ODL253" s="373"/>
      <c r="ODM253" s="373"/>
      <c r="ODN253" s="373"/>
      <c r="ODO253" s="320"/>
      <c r="ODP253" s="374"/>
      <c r="ODQ253" s="374"/>
      <c r="ODR253" s="374"/>
      <c r="ODS253" s="395"/>
      <c r="ODT253" s="395"/>
      <c r="ODU253" s="395"/>
      <c r="ODV253" s="395"/>
      <c r="ODW253" s="395"/>
      <c r="ODX253" s="395"/>
      <c r="ODY253" s="395"/>
      <c r="ODZ253" s="395"/>
      <c r="OEA253" s="374"/>
      <c r="OEB253" s="373"/>
      <c r="OEC253" s="373"/>
      <c r="OED253" s="373"/>
      <c r="OEE253" s="320"/>
      <c r="OEF253" s="374"/>
      <c r="OEG253" s="374"/>
      <c r="OEH253" s="374"/>
      <c r="OEI253" s="395"/>
      <c r="OEJ253" s="395"/>
      <c r="OEK253" s="395"/>
      <c r="OEL253" s="395"/>
      <c r="OEM253" s="395"/>
      <c r="OEN253" s="395"/>
      <c r="OEO253" s="395"/>
      <c r="OEP253" s="395"/>
      <c r="OEQ253" s="374"/>
      <c r="OER253" s="373"/>
      <c r="OES253" s="373"/>
      <c r="OET253" s="373"/>
      <c r="OEU253" s="320"/>
      <c r="OEV253" s="374"/>
      <c r="OEW253" s="374"/>
      <c r="OEX253" s="374"/>
      <c r="OEY253" s="395"/>
      <c r="OEZ253" s="395"/>
      <c r="OFA253" s="395"/>
      <c r="OFB253" s="395"/>
      <c r="OFC253" s="395"/>
      <c r="OFD253" s="395"/>
      <c r="OFE253" s="395"/>
      <c r="OFF253" s="395"/>
      <c r="OFG253" s="374"/>
      <c r="OFH253" s="373"/>
      <c r="OFI253" s="373"/>
      <c r="OFJ253" s="373"/>
      <c r="OFK253" s="320"/>
      <c r="OFL253" s="374"/>
      <c r="OFM253" s="374"/>
      <c r="OFN253" s="374"/>
      <c r="OFO253" s="395"/>
      <c r="OFP253" s="395"/>
      <c r="OFQ253" s="395"/>
      <c r="OFR253" s="395"/>
      <c r="OFS253" s="395"/>
      <c r="OFT253" s="395"/>
      <c r="OFU253" s="395"/>
      <c r="OFV253" s="395"/>
      <c r="OFW253" s="374"/>
      <c r="OFX253" s="373"/>
      <c r="OFY253" s="373"/>
      <c r="OFZ253" s="373"/>
      <c r="OGA253" s="320"/>
      <c r="OGB253" s="374"/>
      <c r="OGC253" s="374"/>
      <c r="OGD253" s="374"/>
      <c r="OGE253" s="395"/>
      <c r="OGF253" s="395"/>
      <c r="OGG253" s="395"/>
      <c r="OGH253" s="395"/>
      <c r="OGI253" s="395"/>
      <c r="OGJ253" s="395"/>
      <c r="OGK253" s="395"/>
      <c r="OGL253" s="395"/>
      <c r="OGM253" s="374"/>
      <c r="OGN253" s="373"/>
      <c r="OGO253" s="373"/>
      <c r="OGP253" s="373"/>
      <c r="OGQ253" s="320"/>
      <c r="OGR253" s="374"/>
      <c r="OGS253" s="374"/>
      <c r="OGT253" s="374"/>
      <c r="OGU253" s="395"/>
      <c r="OGV253" s="395"/>
      <c r="OGW253" s="395"/>
      <c r="OGX253" s="395"/>
      <c r="OGY253" s="395"/>
      <c r="OGZ253" s="395"/>
      <c r="OHA253" s="395"/>
      <c r="OHB253" s="395"/>
      <c r="OHC253" s="374"/>
      <c r="OHD253" s="373"/>
      <c r="OHE253" s="373"/>
      <c r="OHF253" s="373"/>
      <c r="OHG253" s="320"/>
      <c r="OHH253" s="374"/>
      <c r="OHI253" s="374"/>
      <c r="OHJ253" s="374"/>
      <c r="OHK253" s="395"/>
      <c r="OHL253" s="395"/>
      <c r="OHM253" s="395"/>
      <c r="OHN253" s="395"/>
      <c r="OHO253" s="395"/>
      <c r="OHP253" s="395"/>
      <c r="OHQ253" s="395"/>
      <c r="OHR253" s="395"/>
      <c r="OHS253" s="374"/>
      <c r="OHT253" s="373"/>
      <c r="OHU253" s="373"/>
      <c r="OHV253" s="373"/>
      <c r="OHW253" s="320"/>
      <c r="OHX253" s="374"/>
      <c r="OHY253" s="374"/>
      <c r="OHZ253" s="374"/>
      <c r="OIA253" s="395"/>
      <c r="OIB253" s="395"/>
      <c r="OIC253" s="395"/>
      <c r="OID253" s="395"/>
      <c r="OIE253" s="395"/>
      <c r="OIF253" s="395"/>
      <c r="OIG253" s="395"/>
      <c r="OIH253" s="395"/>
      <c r="OII253" s="374"/>
      <c r="OIJ253" s="373"/>
      <c r="OIK253" s="373"/>
      <c r="OIL253" s="373"/>
      <c r="OIM253" s="320"/>
      <c r="OIN253" s="374"/>
      <c r="OIO253" s="374"/>
      <c r="OIP253" s="374"/>
      <c r="OIQ253" s="395"/>
      <c r="OIR253" s="395"/>
      <c r="OIS253" s="395"/>
      <c r="OIT253" s="395"/>
      <c r="OIU253" s="395"/>
      <c r="OIV253" s="395"/>
      <c r="OIW253" s="395"/>
      <c r="OIX253" s="395"/>
      <c r="OIY253" s="374"/>
      <c r="OIZ253" s="373"/>
      <c r="OJA253" s="373"/>
      <c r="OJB253" s="373"/>
      <c r="OJC253" s="320"/>
      <c r="OJD253" s="374"/>
      <c r="OJE253" s="374"/>
      <c r="OJF253" s="374"/>
      <c r="OJG253" s="395"/>
      <c r="OJH253" s="395"/>
      <c r="OJI253" s="395"/>
      <c r="OJJ253" s="395"/>
      <c r="OJK253" s="395"/>
      <c r="OJL253" s="395"/>
      <c r="OJM253" s="395"/>
      <c r="OJN253" s="395"/>
      <c r="OJO253" s="374"/>
      <c r="OJP253" s="373"/>
      <c r="OJQ253" s="373"/>
      <c r="OJR253" s="373"/>
      <c r="OJS253" s="320"/>
      <c r="OJT253" s="374"/>
      <c r="OJU253" s="374"/>
      <c r="OJV253" s="374"/>
      <c r="OJW253" s="395"/>
      <c r="OJX253" s="395"/>
      <c r="OJY253" s="395"/>
      <c r="OJZ253" s="395"/>
      <c r="OKA253" s="395"/>
      <c r="OKB253" s="395"/>
      <c r="OKC253" s="395"/>
      <c r="OKD253" s="395"/>
      <c r="OKE253" s="374"/>
      <c r="OKF253" s="373"/>
      <c r="OKG253" s="373"/>
      <c r="OKH253" s="373"/>
      <c r="OKI253" s="320"/>
      <c r="OKJ253" s="374"/>
      <c r="OKK253" s="374"/>
      <c r="OKL253" s="374"/>
      <c r="OKM253" s="395"/>
      <c r="OKN253" s="395"/>
      <c r="OKO253" s="395"/>
      <c r="OKP253" s="395"/>
      <c r="OKQ253" s="395"/>
      <c r="OKR253" s="395"/>
      <c r="OKS253" s="395"/>
      <c r="OKT253" s="395"/>
      <c r="OKU253" s="374"/>
      <c r="OKV253" s="373"/>
      <c r="OKW253" s="373"/>
      <c r="OKX253" s="373"/>
      <c r="OKY253" s="320"/>
      <c r="OKZ253" s="374"/>
      <c r="OLA253" s="374"/>
      <c r="OLB253" s="374"/>
      <c r="OLC253" s="395"/>
      <c r="OLD253" s="395"/>
      <c r="OLE253" s="395"/>
      <c r="OLF253" s="395"/>
      <c r="OLG253" s="395"/>
      <c r="OLH253" s="395"/>
      <c r="OLI253" s="395"/>
      <c r="OLJ253" s="395"/>
      <c r="OLK253" s="374"/>
      <c r="OLL253" s="373"/>
      <c r="OLM253" s="373"/>
      <c r="OLN253" s="373"/>
      <c r="OLO253" s="320"/>
      <c r="OLP253" s="374"/>
      <c r="OLQ253" s="374"/>
      <c r="OLR253" s="374"/>
      <c r="OLS253" s="395"/>
      <c r="OLT253" s="395"/>
      <c r="OLU253" s="395"/>
      <c r="OLV253" s="395"/>
      <c r="OLW253" s="395"/>
      <c r="OLX253" s="395"/>
      <c r="OLY253" s="395"/>
      <c r="OLZ253" s="395"/>
      <c r="OMA253" s="374"/>
      <c r="OMB253" s="373"/>
      <c r="OMC253" s="373"/>
      <c r="OMD253" s="373"/>
      <c r="OME253" s="320"/>
      <c r="OMF253" s="374"/>
      <c r="OMG253" s="374"/>
      <c r="OMH253" s="374"/>
      <c r="OMI253" s="395"/>
      <c r="OMJ253" s="395"/>
      <c r="OMK253" s="395"/>
      <c r="OML253" s="395"/>
      <c r="OMM253" s="395"/>
      <c r="OMN253" s="395"/>
      <c r="OMO253" s="395"/>
      <c r="OMP253" s="395"/>
      <c r="OMQ253" s="374"/>
      <c r="OMR253" s="373"/>
      <c r="OMS253" s="373"/>
      <c r="OMT253" s="373"/>
      <c r="OMU253" s="320"/>
      <c r="OMV253" s="374"/>
      <c r="OMW253" s="374"/>
      <c r="OMX253" s="374"/>
      <c r="OMY253" s="395"/>
      <c r="OMZ253" s="395"/>
      <c r="ONA253" s="395"/>
      <c r="ONB253" s="395"/>
      <c r="ONC253" s="395"/>
      <c r="OND253" s="395"/>
      <c r="ONE253" s="395"/>
      <c r="ONF253" s="395"/>
      <c r="ONG253" s="374"/>
      <c r="ONH253" s="373"/>
      <c r="ONI253" s="373"/>
      <c r="ONJ253" s="373"/>
      <c r="ONK253" s="320"/>
      <c r="ONL253" s="374"/>
      <c r="ONM253" s="374"/>
      <c r="ONN253" s="374"/>
      <c r="ONO253" s="395"/>
      <c r="ONP253" s="395"/>
      <c r="ONQ253" s="395"/>
      <c r="ONR253" s="395"/>
      <c r="ONS253" s="395"/>
      <c r="ONT253" s="395"/>
      <c r="ONU253" s="395"/>
      <c r="ONV253" s="395"/>
      <c r="ONW253" s="374"/>
      <c r="ONX253" s="373"/>
      <c r="ONY253" s="373"/>
      <c r="ONZ253" s="373"/>
      <c r="OOA253" s="320"/>
      <c r="OOB253" s="374"/>
      <c r="OOC253" s="374"/>
      <c r="OOD253" s="374"/>
      <c r="OOE253" s="395"/>
      <c r="OOF253" s="395"/>
      <c r="OOG253" s="395"/>
      <c r="OOH253" s="395"/>
      <c r="OOI253" s="395"/>
      <c r="OOJ253" s="395"/>
      <c r="OOK253" s="395"/>
      <c r="OOL253" s="395"/>
      <c r="OOM253" s="374"/>
      <c r="OON253" s="373"/>
      <c r="OOO253" s="373"/>
      <c r="OOP253" s="373"/>
      <c r="OOQ253" s="320"/>
      <c r="OOR253" s="374"/>
      <c r="OOS253" s="374"/>
      <c r="OOT253" s="374"/>
      <c r="OOU253" s="395"/>
      <c r="OOV253" s="395"/>
      <c r="OOW253" s="395"/>
      <c r="OOX253" s="395"/>
      <c r="OOY253" s="395"/>
      <c r="OOZ253" s="395"/>
      <c r="OPA253" s="395"/>
      <c r="OPB253" s="395"/>
      <c r="OPC253" s="374"/>
      <c r="OPD253" s="373"/>
      <c r="OPE253" s="373"/>
      <c r="OPF253" s="373"/>
      <c r="OPG253" s="320"/>
      <c r="OPH253" s="374"/>
      <c r="OPI253" s="374"/>
      <c r="OPJ253" s="374"/>
      <c r="OPK253" s="395"/>
      <c r="OPL253" s="395"/>
      <c r="OPM253" s="395"/>
      <c r="OPN253" s="395"/>
      <c r="OPO253" s="395"/>
      <c r="OPP253" s="395"/>
      <c r="OPQ253" s="395"/>
      <c r="OPR253" s="395"/>
      <c r="OPS253" s="374"/>
      <c r="OPT253" s="373"/>
      <c r="OPU253" s="373"/>
      <c r="OPV253" s="373"/>
      <c r="OPW253" s="320"/>
      <c r="OPX253" s="374"/>
      <c r="OPY253" s="374"/>
      <c r="OPZ253" s="374"/>
      <c r="OQA253" s="395"/>
      <c r="OQB253" s="395"/>
      <c r="OQC253" s="395"/>
      <c r="OQD253" s="395"/>
      <c r="OQE253" s="395"/>
      <c r="OQF253" s="395"/>
      <c r="OQG253" s="395"/>
      <c r="OQH253" s="395"/>
      <c r="OQI253" s="374"/>
      <c r="OQJ253" s="373"/>
      <c r="OQK253" s="373"/>
      <c r="OQL253" s="373"/>
      <c r="OQM253" s="320"/>
      <c r="OQN253" s="374"/>
      <c r="OQO253" s="374"/>
      <c r="OQP253" s="374"/>
      <c r="OQQ253" s="395"/>
      <c r="OQR253" s="395"/>
      <c r="OQS253" s="395"/>
      <c r="OQT253" s="395"/>
      <c r="OQU253" s="395"/>
      <c r="OQV253" s="395"/>
      <c r="OQW253" s="395"/>
      <c r="OQX253" s="395"/>
      <c r="OQY253" s="374"/>
      <c r="OQZ253" s="373"/>
      <c r="ORA253" s="373"/>
      <c r="ORB253" s="373"/>
      <c r="ORC253" s="320"/>
      <c r="ORD253" s="374"/>
      <c r="ORE253" s="374"/>
      <c r="ORF253" s="374"/>
      <c r="ORG253" s="395"/>
      <c r="ORH253" s="395"/>
      <c r="ORI253" s="395"/>
      <c r="ORJ253" s="395"/>
      <c r="ORK253" s="395"/>
      <c r="ORL253" s="395"/>
      <c r="ORM253" s="395"/>
      <c r="ORN253" s="395"/>
      <c r="ORO253" s="374"/>
      <c r="ORP253" s="373"/>
      <c r="ORQ253" s="373"/>
      <c r="ORR253" s="373"/>
      <c r="ORS253" s="320"/>
      <c r="ORT253" s="374"/>
      <c r="ORU253" s="374"/>
      <c r="ORV253" s="374"/>
      <c r="ORW253" s="395"/>
      <c r="ORX253" s="395"/>
      <c r="ORY253" s="395"/>
      <c r="ORZ253" s="395"/>
      <c r="OSA253" s="395"/>
      <c r="OSB253" s="395"/>
      <c r="OSC253" s="395"/>
      <c r="OSD253" s="395"/>
      <c r="OSE253" s="374"/>
      <c r="OSF253" s="373"/>
      <c r="OSG253" s="373"/>
      <c r="OSH253" s="373"/>
      <c r="OSI253" s="320"/>
      <c r="OSJ253" s="374"/>
      <c r="OSK253" s="374"/>
      <c r="OSL253" s="374"/>
      <c r="OSM253" s="395"/>
      <c r="OSN253" s="395"/>
      <c r="OSO253" s="395"/>
      <c r="OSP253" s="395"/>
      <c r="OSQ253" s="395"/>
      <c r="OSR253" s="395"/>
      <c r="OSS253" s="395"/>
      <c r="OST253" s="395"/>
      <c r="OSU253" s="374"/>
      <c r="OSV253" s="373"/>
      <c r="OSW253" s="373"/>
      <c r="OSX253" s="373"/>
      <c r="OSY253" s="320"/>
      <c r="OSZ253" s="374"/>
      <c r="OTA253" s="374"/>
      <c r="OTB253" s="374"/>
      <c r="OTC253" s="395"/>
      <c r="OTD253" s="395"/>
      <c r="OTE253" s="395"/>
      <c r="OTF253" s="395"/>
      <c r="OTG253" s="395"/>
      <c r="OTH253" s="395"/>
      <c r="OTI253" s="395"/>
      <c r="OTJ253" s="395"/>
      <c r="OTK253" s="374"/>
      <c r="OTL253" s="373"/>
      <c r="OTM253" s="373"/>
      <c r="OTN253" s="373"/>
      <c r="OTO253" s="320"/>
      <c r="OTP253" s="374"/>
      <c r="OTQ253" s="374"/>
      <c r="OTR253" s="374"/>
      <c r="OTS253" s="395"/>
      <c r="OTT253" s="395"/>
      <c r="OTU253" s="395"/>
      <c r="OTV253" s="395"/>
      <c r="OTW253" s="395"/>
      <c r="OTX253" s="395"/>
      <c r="OTY253" s="395"/>
      <c r="OTZ253" s="395"/>
      <c r="OUA253" s="374"/>
      <c r="OUB253" s="373"/>
      <c r="OUC253" s="373"/>
      <c r="OUD253" s="373"/>
      <c r="OUE253" s="320"/>
      <c r="OUF253" s="374"/>
      <c r="OUG253" s="374"/>
      <c r="OUH253" s="374"/>
      <c r="OUI253" s="395"/>
      <c r="OUJ253" s="395"/>
      <c r="OUK253" s="395"/>
      <c r="OUL253" s="395"/>
      <c r="OUM253" s="395"/>
      <c r="OUN253" s="395"/>
      <c r="OUO253" s="395"/>
      <c r="OUP253" s="395"/>
      <c r="OUQ253" s="374"/>
      <c r="OUR253" s="373"/>
      <c r="OUS253" s="373"/>
      <c r="OUT253" s="373"/>
      <c r="OUU253" s="320"/>
      <c r="OUV253" s="374"/>
      <c r="OUW253" s="374"/>
      <c r="OUX253" s="374"/>
      <c r="OUY253" s="395"/>
      <c r="OUZ253" s="395"/>
      <c r="OVA253" s="395"/>
      <c r="OVB253" s="395"/>
      <c r="OVC253" s="395"/>
      <c r="OVD253" s="395"/>
      <c r="OVE253" s="395"/>
      <c r="OVF253" s="395"/>
      <c r="OVG253" s="374"/>
      <c r="OVH253" s="373"/>
      <c r="OVI253" s="373"/>
      <c r="OVJ253" s="373"/>
      <c r="OVK253" s="320"/>
      <c r="OVL253" s="374"/>
      <c r="OVM253" s="374"/>
      <c r="OVN253" s="374"/>
      <c r="OVO253" s="395"/>
      <c r="OVP253" s="395"/>
      <c r="OVQ253" s="395"/>
      <c r="OVR253" s="395"/>
      <c r="OVS253" s="395"/>
      <c r="OVT253" s="395"/>
      <c r="OVU253" s="395"/>
      <c r="OVV253" s="395"/>
      <c r="OVW253" s="374"/>
      <c r="OVX253" s="373"/>
      <c r="OVY253" s="373"/>
      <c r="OVZ253" s="373"/>
      <c r="OWA253" s="320"/>
      <c r="OWB253" s="374"/>
      <c r="OWC253" s="374"/>
      <c r="OWD253" s="374"/>
      <c r="OWE253" s="395"/>
      <c r="OWF253" s="395"/>
      <c r="OWG253" s="395"/>
      <c r="OWH253" s="395"/>
      <c r="OWI253" s="395"/>
      <c r="OWJ253" s="395"/>
      <c r="OWK253" s="395"/>
      <c r="OWL253" s="395"/>
      <c r="OWM253" s="374"/>
      <c r="OWN253" s="373"/>
      <c r="OWO253" s="373"/>
      <c r="OWP253" s="373"/>
      <c r="OWQ253" s="320"/>
      <c r="OWR253" s="374"/>
      <c r="OWS253" s="374"/>
      <c r="OWT253" s="374"/>
      <c r="OWU253" s="395"/>
      <c r="OWV253" s="395"/>
      <c r="OWW253" s="395"/>
      <c r="OWX253" s="395"/>
      <c r="OWY253" s="395"/>
      <c r="OWZ253" s="395"/>
      <c r="OXA253" s="395"/>
      <c r="OXB253" s="395"/>
      <c r="OXC253" s="374"/>
      <c r="OXD253" s="373"/>
      <c r="OXE253" s="373"/>
      <c r="OXF253" s="373"/>
      <c r="OXG253" s="320"/>
      <c r="OXH253" s="374"/>
      <c r="OXI253" s="374"/>
      <c r="OXJ253" s="374"/>
      <c r="OXK253" s="395"/>
      <c r="OXL253" s="395"/>
      <c r="OXM253" s="395"/>
      <c r="OXN253" s="395"/>
      <c r="OXO253" s="395"/>
      <c r="OXP253" s="395"/>
      <c r="OXQ253" s="395"/>
      <c r="OXR253" s="395"/>
      <c r="OXS253" s="374"/>
      <c r="OXT253" s="373"/>
      <c r="OXU253" s="373"/>
      <c r="OXV253" s="373"/>
      <c r="OXW253" s="320"/>
      <c r="OXX253" s="374"/>
      <c r="OXY253" s="374"/>
      <c r="OXZ253" s="374"/>
      <c r="OYA253" s="395"/>
      <c r="OYB253" s="395"/>
      <c r="OYC253" s="395"/>
      <c r="OYD253" s="395"/>
      <c r="OYE253" s="395"/>
      <c r="OYF253" s="395"/>
      <c r="OYG253" s="395"/>
      <c r="OYH253" s="395"/>
      <c r="OYI253" s="374"/>
      <c r="OYJ253" s="373"/>
      <c r="OYK253" s="373"/>
      <c r="OYL253" s="373"/>
      <c r="OYM253" s="320"/>
      <c r="OYN253" s="374"/>
      <c r="OYO253" s="374"/>
      <c r="OYP253" s="374"/>
      <c r="OYQ253" s="395"/>
      <c r="OYR253" s="395"/>
      <c r="OYS253" s="395"/>
      <c r="OYT253" s="395"/>
      <c r="OYU253" s="395"/>
      <c r="OYV253" s="395"/>
      <c r="OYW253" s="395"/>
      <c r="OYX253" s="395"/>
      <c r="OYY253" s="374"/>
      <c r="OYZ253" s="373"/>
      <c r="OZA253" s="373"/>
      <c r="OZB253" s="373"/>
      <c r="OZC253" s="320"/>
      <c r="OZD253" s="374"/>
      <c r="OZE253" s="374"/>
      <c r="OZF253" s="374"/>
      <c r="OZG253" s="395"/>
      <c r="OZH253" s="395"/>
      <c r="OZI253" s="395"/>
      <c r="OZJ253" s="395"/>
      <c r="OZK253" s="395"/>
      <c r="OZL253" s="395"/>
      <c r="OZM253" s="395"/>
      <c r="OZN253" s="395"/>
      <c r="OZO253" s="374"/>
      <c r="OZP253" s="373"/>
      <c r="OZQ253" s="373"/>
      <c r="OZR253" s="373"/>
      <c r="OZS253" s="320"/>
      <c r="OZT253" s="374"/>
      <c r="OZU253" s="374"/>
      <c r="OZV253" s="374"/>
      <c r="OZW253" s="395"/>
      <c r="OZX253" s="395"/>
      <c r="OZY253" s="395"/>
      <c r="OZZ253" s="395"/>
      <c r="PAA253" s="395"/>
      <c r="PAB253" s="395"/>
      <c r="PAC253" s="395"/>
      <c r="PAD253" s="395"/>
      <c r="PAE253" s="374"/>
      <c r="PAF253" s="373"/>
      <c r="PAG253" s="373"/>
      <c r="PAH253" s="373"/>
      <c r="PAI253" s="320"/>
      <c r="PAJ253" s="374"/>
      <c r="PAK253" s="374"/>
      <c r="PAL253" s="374"/>
      <c r="PAM253" s="395"/>
      <c r="PAN253" s="395"/>
      <c r="PAO253" s="395"/>
      <c r="PAP253" s="395"/>
      <c r="PAQ253" s="395"/>
      <c r="PAR253" s="395"/>
      <c r="PAS253" s="395"/>
      <c r="PAT253" s="395"/>
      <c r="PAU253" s="374"/>
      <c r="PAV253" s="373"/>
      <c r="PAW253" s="373"/>
      <c r="PAX253" s="373"/>
      <c r="PAY253" s="320"/>
      <c r="PAZ253" s="374"/>
      <c r="PBA253" s="374"/>
      <c r="PBB253" s="374"/>
      <c r="PBC253" s="395"/>
      <c r="PBD253" s="395"/>
      <c r="PBE253" s="395"/>
      <c r="PBF253" s="395"/>
      <c r="PBG253" s="395"/>
      <c r="PBH253" s="395"/>
      <c r="PBI253" s="395"/>
      <c r="PBJ253" s="395"/>
      <c r="PBK253" s="374"/>
      <c r="PBL253" s="373"/>
      <c r="PBM253" s="373"/>
      <c r="PBN253" s="373"/>
      <c r="PBO253" s="320"/>
      <c r="PBP253" s="374"/>
      <c r="PBQ253" s="374"/>
      <c r="PBR253" s="374"/>
      <c r="PBS253" s="395"/>
      <c r="PBT253" s="395"/>
      <c r="PBU253" s="395"/>
      <c r="PBV253" s="395"/>
      <c r="PBW253" s="395"/>
      <c r="PBX253" s="395"/>
      <c r="PBY253" s="395"/>
      <c r="PBZ253" s="395"/>
      <c r="PCA253" s="374"/>
      <c r="PCB253" s="373"/>
      <c r="PCC253" s="373"/>
      <c r="PCD253" s="373"/>
      <c r="PCE253" s="320"/>
      <c r="PCF253" s="374"/>
      <c r="PCG253" s="374"/>
      <c r="PCH253" s="374"/>
      <c r="PCI253" s="395"/>
      <c r="PCJ253" s="395"/>
      <c r="PCK253" s="395"/>
      <c r="PCL253" s="395"/>
      <c r="PCM253" s="395"/>
      <c r="PCN253" s="395"/>
      <c r="PCO253" s="395"/>
      <c r="PCP253" s="395"/>
      <c r="PCQ253" s="374"/>
      <c r="PCR253" s="373"/>
      <c r="PCS253" s="373"/>
      <c r="PCT253" s="373"/>
      <c r="PCU253" s="320"/>
      <c r="PCV253" s="374"/>
      <c r="PCW253" s="374"/>
      <c r="PCX253" s="374"/>
      <c r="PCY253" s="395"/>
      <c r="PCZ253" s="395"/>
      <c r="PDA253" s="395"/>
      <c r="PDB253" s="395"/>
      <c r="PDC253" s="395"/>
      <c r="PDD253" s="395"/>
      <c r="PDE253" s="395"/>
      <c r="PDF253" s="395"/>
      <c r="PDG253" s="374"/>
      <c r="PDH253" s="373"/>
      <c r="PDI253" s="373"/>
      <c r="PDJ253" s="373"/>
      <c r="PDK253" s="320"/>
      <c r="PDL253" s="374"/>
      <c r="PDM253" s="374"/>
      <c r="PDN253" s="374"/>
      <c r="PDO253" s="395"/>
      <c r="PDP253" s="395"/>
      <c r="PDQ253" s="395"/>
      <c r="PDR253" s="395"/>
      <c r="PDS253" s="395"/>
      <c r="PDT253" s="395"/>
      <c r="PDU253" s="395"/>
      <c r="PDV253" s="395"/>
      <c r="PDW253" s="374"/>
      <c r="PDX253" s="373"/>
      <c r="PDY253" s="373"/>
      <c r="PDZ253" s="373"/>
      <c r="PEA253" s="320"/>
      <c r="PEB253" s="374"/>
      <c r="PEC253" s="374"/>
      <c r="PED253" s="374"/>
      <c r="PEE253" s="395"/>
      <c r="PEF253" s="395"/>
      <c r="PEG253" s="395"/>
      <c r="PEH253" s="395"/>
      <c r="PEI253" s="395"/>
      <c r="PEJ253" s="395"/>
      <c r="PEK253" s="395"/>
      <c r="PEL253" s="395"/>
      <c r="PEM253" s="374"/>
      <c r="PEN253" s="373"/>
      <c r="PEO253" s="373"/>
      <c r="PEP253" s="373"/>
      <c r="PEQ253" s="320"/>
      <c r="PER253" s="374"/>
      <c r="PES253" s="374"/>
      <c r="PET253" s="374"/>
      <c r="PEU253" s="395"/>
      <c r="PEV253" s="395"/>
      <c r="PEW253" s="395"/>
      <c r="PEX253" s="395"/>
      <c r="PEY253" s="395"/>
      <c r="PEZ253" s="395"/>
      <c r="PFA253" s="395"/>
      <c r="PFB253" s="395"/>
      <c r="PFC253" s="374"/>
      <c r="PFD253" s="373"/>
      <c r="PFE253" s="373"/>
      <c r="PFF253" s="373"/>
      <c r="PFG253" s="320"/>
      <c r="PFH253" s="374"/>
      <c r="PFI253" s="374"/>
      <c r="PFJ253" s="374"/>
      <c r="PFK253" s="395"/>
      <c r="PFL253" s="395"/>
      <c r="PFM253" s="395"/>
      <c r="PFN253" s="395"/>
      <c r="PFO253" s="395"/>
      <c r="PFP253" s="395"/>
      <c r="PFQ253" s="395"/>
      <c r="PFR253" s="395"/>
      <c r="PFS253" s="374"/>
      <c r="PFT253" s="373"/>
      <c r="PFU253" s="373"/>
      <c r="PFV253" s="373"/>
      <c r="PFW253" s="320"/>
      <c r="PFX253" s="374"/>
      <c r="PFY253" s="374"/>
      <c r="PFZ253" s="374"/>
      <c r="PGA253" s="395"/>
      <c r="PGB253" s="395"/>
      <c r="PGC253" s="395"/>
      <c r="PGD253" s="395"/>
      <c r="PGE253" s="395"/>
      <c r="PGF253" s="395"/>
      <c r="PGG253" s="395"/>
      <c r="PGH253" s="395"/>
      <c r="PGI253" s="374"/>
      <c r="PGJ253" s="373"/>
      <c r="PGK253" s="373"/>
      <c r="PGL253" s="373"/>
      <c r="PGM253" s="320"/>
      <c r="PGN253" s="374"/>
      <c r="PGO253" s="374"/>
      <c r="PGP253" s="374"/>
      <c r="PGQ253" s="395"/>
      <c r="PGR253" s="395"/>
      <c r="PGS253" s="395"/>
      <c r="PGT253" s="395"/>
      <c r="PGU253" s="395"/>
      <c r="PGV253" s="395"/>
      <c r="PGW253" s="395"/>
      <c r="PGX253" s="395"/>
      <c r="PGY253" s="374"/>
      <c r="PGZ253" s="373"/>
      <c r="PHA253" s="373"/>
      <c r="PHB253" s="373"/>
      <c r="PHC253" s="320"/>
      <c r="PHD253" s="374"/>
      <c r="PHE253" s="374"/>
      <c r="PHF253" s="374"/>
      <c r="PHG253" s="395"/>
      <c r="PHH253" s="395"/>
      <c r="PHI253" s="395"/>
      <c r="PHJ253" s="395"/>
      <c r="PHK253" s="395"/>
      <c r="PHL253" s="395"/>
      <c r="PHM253" s="395"/>
      <c r="PHN253" s="395"/>
      <c r="PHO253" s="374"/>
      <c r="PHP253" s="373"/>
      <c r="PHQ253" s="373"/>
      <c r="PHR253" s="373"/>
      <c r="PHS253" s="320"/>
      <c r="PHT253" s="374"/>
      <c r="PHU253" s="374"/>
      <c r="PHV253" s="374"/>
      <c r="PHW253" s="395"/>
      <c r="PHX253" s="395"/>
      <c r="PHY253" s="395"/>
      <c r="PHZ253" s="395"/>
      <c r="PIA253" s="395"/>
      <c r="PIB253" s="395"/>
      <c r="PIC253" s="395"/>
      <c r="PID253" s="395"/>
      <c r="PIE253" s="374"/>
      <c r="PIF253" s="373"/>
      <c r="PIG253" s="373"/>
      <c r="PIH253" s="373"/>
      <c r="PII253" s="320"/>
      <c r="PIJ253" s="374"/>
      <c r="PIK253" s="374"/>
      <c r="PIL253" s="374"/>
      <c r="PIM253" s="395"/>
      <c r="PIN253" s="395"/>
      <c r="PIO253" s="395"/>
      <c r="PIP253" s="395"/>
      <c r="PIQ253" s="395"/>
      <c r="PIR253" s="395"/>
      <c r="PIS253" s="395"/>
      <c r="PIT253" s="395"/>
      <c r="PIU253" s="374"/>
      <c r="PIV253" s="373"/>
      <c r="PIW253" s="373"/>
      <c r="PIX253" s="373"/>
      <c r="PIY253" s="320"/>
      <c r="PIZ253" s="374"/>
      <c r="PJA253" s="374"/>
      <c r="PJB253" s="374"/>
      <c r="PJC253" s="395"/>
      <c r="PJD253" s="395"/>
      <c r="PJE253" s="395"/>
      <c r="PJF253" s="395"/>
      <c r="PJG253" s="395"/>
      <c r="PJH253" s="395"/>
      <c r="PJI253" s="395"/>
      <c r="PJJ253" s="395"/>
      <c r="PJK253" s="374"/>
      <c r="PJL253" s="373"/>
      <c r="PJM253" s="373"/>
      <c r="PJN253" s="373"/>
      <c r="PJO253" s="320"/>
      <c r="PJP253" s="374"/>
      <c r="PJQ253" s="374"/>
      <c r="PJR253" s="374"/>
      <c r="PJS253" s="395"/>
      <c r="PJT253" s="395"/>
      <c r="PJU253" s="395"/>
      <c r="PJV253" s="395"/>
      <c r="PJW253" s="395"/>
      <c r="PJX253" s="395"/>
      <c r="PJY253" s="395"/>
      <c r="PJZ253" s="395"/>
      <c r="PKA253" s="374"/>
      <c r="PKB253" s="373"/>
      <c r="PKC253" s="373"/>
      <c r="PKD253" s="373"/>
      <c r="PKE253" s="320"/>
      <c r="PKF253" s="374"/>
      <c r="PKG253" s="374"/>
      <c r="PKH253" s="374"/>
      <c r="PKI253" s="395"/>
      <c r="PKJ253" s="395"/>
      <c r="PKK253" s="395"/>
      <c r="PKL253" s="395"/>
      <c r="PKM253" s="395"/>
      <c r="PKN253" s="395"/>
      <c r="PKO253" s="395"/>
      <c r="PKP253" s="395"/>
      <c r="PKQ253" s="374"/>
      <c r="PKR253" s="373"/>
      <c r="PKS253" s="373"/>
      <c r="PKT253" s="373"/>
      <c r="PKU253" s="320"/>
      <c r="PKV253" s="374"/>
      <c r="PKW253" s="374"/>
      <c r="PKX253" s="374"/>
      <c r="PKY253" s="395"/>
      <c r="PKZ253" s="395"/>
      <c r="PLA253" s="395"/>
      <c r="PLB253" s="395"/>
      <c r="PLC253" s="395"/>
      <c r="PLD253" s="395"/>
      <c r="PLE253" s="395"/>
      <c r="PLF253" s="395"/>
      <c r="PLG253" s="374"/>
      <c r="PLH253" s="373"/>
      <c r="PLI253" s="373"/>
      <c r="PLJ253" s="373"/>
      <c r="PLK253" s="320"/>
      <c r="PLL253" s="374"/>
      <c r="PLM253" s="374"/>
      <c r="PLN253" s="374"/>
      <c r="PLO253" s="395"/>
      <c r="PLP253" s="395"/>
      <c r="PLQ253" s="395"/>
      <c r="PLR253" s="395"/>
      <c r="PLS253" s="395"/>
      <c r="PLT253" s="395"/>
      <c r="PLU253" s="395"/>
      <c r="PLV253" s="395"/>
      <c r="PLW253" s="374"/>
      <c r="PLX253" s="373"/>
      <c r="PLY253" s="373"/>
      <c r="PLZ253" s="373"/>
      <c r="PMA253" s="320"/>
      <c r="PMB253" s="374"/>
      <c r="PMC253" s="374"/>
      <c r="PMD253" s="374"/>
      <c r="PME253" s="395"/>
      <c r="PMF253" s="395"/>
      <c r="PMG253" s="395"/>
      <c r="PMH253" s="395"/>
      <c r="PMI253" s="395"/>
      <c r="PMJ253" s="395"/>
      <c r="PMK253" s="395"/>
      <c r="PML253" s="395"/>
      <c r="PMM253" s="374"/>
      <c r="PMN253" s="373"/>
      <c r="PMO253" s="373"/>
      <c r="PMP253" s="373"/>
      <c r="PMQ253" s="320"/>
      <c r="PMR253" s="374"/>
      <c r="PMS253" s="374"/>
      <c r="PMT253" s="374"/>
      <c r="PMU253" s="395"/>
      <c r="PMV253" s="395"/>
      <c r="PMW253" s="395"/>
      <c r="PMX253" s="395"/>
      <c r="PMY253" s="395"/>
      <c r="PMZ253" s="395"/>
      <c r="PNA253" s="395"/>
      <c r="PNB253" s="395"/>
      <c r="PNC253" s="374"/>
      <c r="PND253" s="373"/>
      <c r="PNE253" s="373"/>
      <c r="PNF253" s="373"/>
      <c r="PNG253" s="320"/>
      <c r="PNH253" s="374"/>
      <c r="PNI253" s="374"/>
      <c r="PNJ253" s="374"/>
      <c r="PNK253" s="395"/>
      <c r="PNL253" s="395"/>
      <c r="PNM253" s="395"/>
      <c r="PNN253" s="395"/>
      <c r="PNO253" s="395"/>
      <c r="PNP253" s="395"/>
      <c r="PNQ253" s="395"/>
      <c r="PNR253" s="395"/>
      <c r="PNS253" s="374"/>
      <c r="PNT253" s="373"/>
      <c r="PNU253" s="373"/>
      <c r="PNV253" s="373"/>
      <c r="PNW253" s="320"/>
      <c r="PNX253" s="374"/>
      <c r="PNY253" s="374"/>
      <c r="PNZ253" s="374"/>
      <c r="POA253" s="395"/>
      <c r="POB253" s="395"/>
      <c r="POC253" s="395"/>
      <c r="POD253" s="395"/>
      <c r="POE253" s="395"/>
      <c r="POF253" s="395"/>
      <c r="POG253" s="395"/>
      <c r="POH253" s="395"/>
      <c r="POI253" s="374"/>
      <c r="POJ253" s="373"/>
      <c r="POK253" s="373"/>
      <c r="POL253" s="373"/>
      <c r="POM253" s="320"/>
      <c r="PON253" s="374"/>
      <c r="POO253" s="374"/>
      <c r="POP253" s="374"/>
      <c r="POQ253" s="395"/>
      <c r="POR253" s="395"/>
      <c r="POS253" s="395"/>
      <c r="POT253" s="395"/>
      <c r="POU253" s="395"/>
      <c r="POV253" s="395"/>
      <c r="POW253" s="395"/>
      <c r="POX253" s="395"/>
      <c r="POY253" s="374"/>
      <c r="POZ253" s="373"/>
      <c r="PPA253" s="373"/>
      <c r="PPB253" s="373"/>
      <c r="PPC253" s="320"/>
      <c r="PPD253" s="374"/>
      <c r="PPE253" s="374"/>
      <c r="PPF253" s="374"/>
      <c r="PPG253" s="395"/>
      <c r="PPH253" s="395"/>
      <c r="PPI253" s="395"/>
      <c r="PPJ253" s="395"/>
      <c r="PPK253" s="395"/>
      <c r="PPL253" s="395"/>
      <c r="PPM253" s="395"/>
      <c r="PPN253" s="395"/>
      <c r="PPO253" s="374"/>
      <c r="PPP253" s="373"/>
      <c r="PPQ253" s="373"/>
      <c r="PPR253" s="373"/>
      <c r="PPS253" s="320"/>
      <c r="PPT253" s="374"/>
      <c r="PPU253" s="374"/>
      <c r="PPV253" s="374"/>
      <c r="PPW253" s="395"/>
      <c r="PPX253" s="395"/>
      <c r="PPY253" s="395"/>
      <c r="PPZ253" s="395"/>
      <c r="PQA253" s="395"/>
      <c r="PQB253" s="395"/>
      <c r="PQC253" s="395"/>
      <c r="PQD253" s="395"/>
      <c r="PQE253" s="374"/>
      <c r="PQF253" s="373"/>
      <c r="PQG253" s="373"/>
      <c r="PQH253" s="373"/>
      <c r="PQI253" s="320"/>
      <c r="PQJ253" s="374"/>
      <c r="PQK253" s="374"/>
      <c r="PQL253" s="374"/>
      <c r="PQM253" s="395"/>
      <c r="PQN253" s="395"/>
      <c r="PQO253" s="395"/>
      <c r="PQP253" s="395"/>
      <c r="PQQ253" s="395"/>
      <c r="PQR253" s="395"/>
      <c r="PQS253" s="395"/>
      <c r="PQT253" s="395"/>
      <c r="PQU253" s="374"/>
      <c r="PQV253" s="373"/>
      <c r="PQW253" s="373"/>
      <c r="PQX253" s="373"/>
      <c r="PQY253" s="320"/>
      <c r="PQZ253" s="374"/>
      <c r="PRA253" s="374"/>
      <c r="PRB253" s="374"/>
      <c r="PRC253" s="395"/>
      <c r="PRD253" s="395"/>
      <c r="PRE253" s="395"/>
      <c r="PRF253" s="395"/>
      <c r="PRG253" s="395"/>
      <c r="PRH253" s="395"/>
      <c r="PRI253" s="395"/>
      <c r="PRJ253" s="395"/>
      <c r="PRK253" s="374"/>
      <c r="PRL253" s="373"/>
      <c r="PRM253" s="373"/>
      <c r="PRN253" s="373"/>
      <c r="PRO253" s="320"/>
      <c r="PRP253" s="374"/>
      <c r="PRQ253" s="374"/>
      <c r="PRR253" s="374"/>
      <c r="PRS253" s="395"/>
      <c r="PRT253" s="395"/>
      <c r="PRU253" s="395"/>
      <c r="PRV253" s="395"/>
      <c r="PRW253" s="395"/>
      <c r="PRX253" s="395"/>
      <c r="PRY253" s="395"/>
      <c r="PRZ253" s="395"/>
      <c r="PSA253" s="374"/>
      <c r="PSB253" s="373"/>
      <c r="PSC253" s="373"/>
      <c r="PSD253" s="373"/>
      <c r="PSE253" s="320"/>
      <c r="PSF253" s="374"/>
      <c r="PSG253" s="374"/>
      <c r="PSH253" s="374"/>
      <c r="PSI253" s="395"/>
      <c r="PSJ253" s="395"/>
      <c r="PSK253" s="395"/>
      <c r="PSL253" s="395"/>
      <c r="PSM253" s="395"/>
      <c r="PSN253" s="395"/>
      <c r="PSO253" s="395"/>
      <c r="PSP253" s="395"/>
      <c r="PSQ253" s="374"/>
      <c r="PSR253" s="373"/>
      <c r="PSS253" s="373"/>
      <c r="PST253" s="373"/>
      <c r="PSU253" s="320"/>
      <c r="PSV253" s="374"/>
      <c r="PSW253" s="374"/>
      <c r="PSX253" s="374"/>
      <c r="PSY253" s="395"/>
      <c r="PSZ253" s="395"/>
      <c r="PTA253" s="395"/>
      <c r="PTB253" s="395"/>
      <c r="PTC253" s="395"/>
      <c r="PTD253" s="395"/>
      <c r="PTE253" s="395"/>
      <c r="PTF253" s="395"/>
      <c r="PTG253" s="374"/>
      <c r="PTH253" s="373"/>
      <c r="PTI253" s="373"/>
      <c r="PTJ253" s="373"/>
      <c r="PTK253" s="320"/>
      <c r="PTL253" s="374"/>
      <c r="PTM253" s="374"/>
      <c r="PTN253" s="374"/>
      <c r="PTO253" s="395"/>
      <c r="PTP253" s="395"/>
      <c r="PTQ253" s="395"/>
      <c r="PTR253" s="395"/>
      <c r="PTS253" s="395"/>
      <c r="PTT253" s="395"/>
      <c r="PTU253" s="395"/>
      <c r="PTV253" s="395"/>
      <c r="PTW253" s="374"/>
      <c r="PTX253" s="373"/>
      <c r="PTY253" s="373"/>
      <c r="PTZ253" s="373"/>
      <c r="PUA253" s="320"/>
      <c r="PUB253" s="374"/>
      <c r="PUC253" s="374"/>
      <c r="PUD253" s="374"/>
      <c r="PUE253" s="395"/>
      <c r="PUF253" s="395"/>
      <c r="PUG253" s="395"/>
      <c r="PUH253" s="395"/>
      <c r="PUI253" s="395"/>
      <c r="PUJ253" s="395"/>
      <c r="PUK253" s="395"/>
      <c r="PUL253" s="395"/>
      <c r="PUM253" s="374"/>
      <c r="PUN253" s="373"/>
      <c r="PUO253" s="373"/>
      <c r="PUP253" s="373"/>
      <c r="PUQ253" s="320"/>
      <c r="PUR253" s="374"/>
      <c r="PUS253" s="374"/>
      <c r="PUT253" s="374"/>
      <c r="PUU253" s="395"/>
      <c r="PUV253" s="395"/>
      <c r="PUW253" s="395"/>
      <c r="PUX253" s="395"/>
      <c r="PUY253" s="395"/>
      <c r="PUZ253" s="395"/>
      <c r="PVA253" s="395"/>
      <c r="PVB253" s="395"/>
      <c r="PVC253" s="374"/>
      <c r="PVD253" s="373"/>
      <c r="PVE253" s="373"/>
      <c r="PVF253" s="373"/>
      <c r="PVG253" s="320"/>
      <c r="PVH253" s="374"/>
      <c r="PVI253" s="374"/>
      <c r="PVJ253" s="374"/>
      <c r="PVK253" s="395"/>
      <c r="PVL253" s="395"/>
      <c r="PVM253" s="395"/>
      <c r="PVN253" s="395"/>
      <c r="PVO253" s="395"/>
      <c r="PVP253" s="395"/>
      <c r="PVQ253" s="395"/>
      <c r="PVR253" s="395"/>
      <c r="PVS253" s="374"/>
      <c r="PVT253" s="373"/>
      <c r="PVU253" s="373"/>
      <c r="PVV253" s="373"/>
      <c r="PVW253" s="320"/>
      <c r="PVX253" s="374"/>
      <c r="PVY253" s="374"/>
      <c r="PVZ253" s="374"/>
      <c r="PWA253" s="395"/>
      <c r="PWB253" s="395"/>
      <c r="PWC253" s="395"/>
      <c r="PWD253" s="395"/>
      <c r="PWE253" s="395"/>
      <c r="PWF253" s="395"/>
      <c r="PWG253" s="395"/>
      <c r="PWH253" s="395"/>
      <c r="PWI253" s="374"/>
      <c r="PWJ253" s="373"/>
      <c r="PWK253" s="373"/>
      <c r="PWL253" s="373"/>
      <c r="PWM253" s="320"/>
      <c r="PWN253" s="374"/>
      <c r="PWO253" s="374"/>
      <c r="PWP253" s="374"/>
      <c r="PWQ253" s="395"/>
      <c r="PWR253" s="395"/>
      <c r="PWS253" s="395"/>
      <c r="PWT253" s="395"/>
      <c r="PWU253" s="395"/>
      <c r="PWV253" s="395"/>
      <c r="PWW253" s="395"/>
      <c r="PWX253" s="395"/>
      <c r="PWY253" s="374"/>
      <c r="PWZ253" s="373"/>
      <c r="PXA253" s="373"/>
      <c r="PXB253" s="373"/>
      <c r="PXC253" s="320"/>
      <c r="PXD253" s="374"/>
      <c r="PXE253" s="374"/>
      <c r="PXF253" s="374"/>
      <c r="PXG253" s="395"/>
      <c r="PXH253" s="395"/>
      <c r="PXI253" s="395"/>
      <c r="PXJ253" s="395"/>
      <c r="PXK253" s="395"/>
      <c r="PXL253" s="395"/>
      <c r="PXM253" s="395"/>
      <c r="PXN253" s="395"/>
      <c r="PXO253" s="374"/>
      <c r="PXP253" s="373"/>
      <c r="PXQ253" s="373"/>
      <c r="PXR253" s="373"/>
      <c r="PXS253" s="320"/>
      <c r="PXT253" s="374"/>
      <c r="PXU253" s="374"/>
      <c r="PXV253" s="374"/>
      <c r="PXW253" s="395"/>
      <c r="PXX253" s="395"/>
      <c r="PXY253" s="395"/>
      <c r="PXZ253" s="395"/>
      <c r="PYA253" s="395"/>
      <c r="PYB253" s="395"/>
      <c r="PYC253" s="395"/>
      <c r="PYD253" s="395"/>
      <c r="PYE253" s="374"/>
      <c r="PYF253" s="373"/>
      <c r="PYG253" s="373"/>
      <c r="PYH253" s="373"/>
      <c r="PYI253" s="320"/>
      <c r="PYJ253" s="374"/>
      <c r="PYK253" s="374"/>
      <c r="PYL253" s="374"/>
      <c r="PYM253" s="395"/>
      <c r="PYN253" s="395"/>
      <c r="PYO253" s="395"/>
      <c r="PYP253" s="395"/>
      <c r="PYQ253" s="395"/>
      <c r="PYR253" s="395"/>
      <c r="PYS253" s="395"/>
      <c r="PYT253" s="395"/>
      <c r="PYU253" s="374"/>
      <c r="PYV253" s="373"/>
      <c r="PYW253" s="373"/>
      <c r="PYX253" s="373"/>
      <c r="PYY253" s="320"/>
      <c r="PYZ253" s="374"/>
      <c r="PZA253" s="374"/>
      <c r="PZB253" s="374"/>
      <c r="PZC253" s="395"/>
      <c r="PZD253" s="395"/>
      <c r="PZE253" s="395"/>
      <c r="PZF253" s="395"/>
      <c r="PZG253" s="395"/>
      <c r="PZH253" s="395"/>
      <c r="PZI253" s="395"/>
      <c r="PZJ253" s="395"/>
      <c r="PZK253" s="374"/>
      <c r="PZL253" s="373"/>
      <c r="PZM253" s="373"/>
      <c r="PZN253" s="373"/>
      <c r="PZO253" s="320"/>
      <c r="PZP253" s="374"/>
      <c r="PZQ253" s="374"/>
      <c r="PZR253" s="374"/>
      <c r="PZS253" s="395"/>
      <c r="PZT253" s="395"/>
      <c r="PZU253" s="395"/>
      <c r="PZV253" s="395"/>
      <c r="PZW253" s="395"/>
      <c r="PZX253" s="395"/>
      <c r="PZY253" s="395"/>
      <c r="PZZ253" s="395"/>
      <c r="QAA253" s="374"/>
      <c r="QAB253" s="373"/>
      <c r="QAC253" s="373"/>
      <c r="QAD253" s="373"/>
      <c r="QAE253" s="320"/>
      <c r="QAF253" s="374"/>
      <c r="QAG253" s="374"/>
      <c r="QAH253" s="374"/>
      <c r="QAI253" s="395"/>
      <c r="QAJ253" s="395"/>
      <c r="QAK253" s="395"/>
      <c r="QAL253" s="395"/>
      <c r="QAM253" s="395"/>
      <c r="QAN253" s="395"/>
      <c r="QAO253" s="395"/>
      <c r="QAP253" s="395"/>
      <c r="QAQ253" s="374"/>
      <c r="QAR253" s="373"/>
      <c r="QAS253" s="373"/>
      <c r="QAT253" s="373"/>
      <c r="QAU253" s="320"/>
      <c r="QAV253" s="374"/>
      <c r="QAW253" s="374"/>
      <c r="QAX253" s="374"/>
      <c r="QAY253" s="395"/>
      <c r="QAZ253" s="395"/>
      <c r="QBA253" s="395"/>
      <c r="QBB253" s="395"/>
      <c r="QBC253" s="395"/>
      <c r="QBD253" s="395"/>
      <c r="QBE253" s="395"/>
      <c r="QBF253" s="395"/>
      <c r="QBG253" s="374"/>
      <c r="QBH253" s="373"/>
      <c r="QBI253" s="373"/>
      <c r="QBJ253" s="373"/>
      <c r="QBK253" s="320"/>
      <c r="QBL253" s="374"/>
      <c r="QBM253" s="374"/>
      <c r="QBN253" s="374"/>
      <c r="QBO253" s="395"/>
      <c r="QBP253" s="395"/>
      <c r="QBQ253" s="395"/>
      <c r="QBR253" s="395"/>
      <c r="QBS253" s="395"/>
      <c r="QBT253" s="395"/>
      <c r="QBU253" s="395"/>
      <c r="QBV253" s="395"/>
      <c r="QBW253" s="374"/>
      <c r="QBX253" s="373"/>
      <c r="QBY253" s="373"/>
      <c r="QBZ253" s="373"/>
      <c r="QCA253" s="320"/>
      <c r="QCB253" s="374"/>
      <c r="QCC253" s="374"/>
      <c r="QCD253" s="374"/>
      <c r="QCE253" s="395"/>
      <c r="QCF253" s="395"/>
      <c r="QCG253" s="395"/>
      <c r="QCH253" s="395"/>
      <c r="QCI253" s="395"/>
      <c r="QCJ253" s="395"/>
      <c r="QCK253" s="395"/>
      <c r="QCL253" s="395"/>
      <c r="QCM253" s="374"/>
      <c r="QCN253" s="373"/>
      <c r="QCO253" s="373"/>
      <c r="QCP253" s="373"/>
      <c r="QCQ253" s="320"/>
      <c r="QCR253" s="374"/>
      <c r="QCS253" s="374"/>
      <c r="QCT253" s="374"/>
      <c r="QCU253" s="395"/>
      <c r="QCV253" s="395"/>
      <c r="QCW253" s="395"/>
      <c r="QCX253" s="395"/>
      <c r="QCY253" s="395"/>
      <c r="QCZ253" s="395"/>
      <c r="QDA253" s="395"/>
      <c r="QDB253" s="395"/>
      <c r="QDC253" s="374"/>
      <c r="QDD253" s="373"/>
      <c r="QDE253" s="373"/>
      <c r="QDF253" s="373"/>
      <c r="QDG253" s="320"/>
      <c r="QDH253" s="374"/>
      <c r="QDI253" s="374"/>
      <c r="QDJ253" s="374"/>
      <c r="QDK253" s="395"/>
      <c r="QDL253" s="395"/>
      <c r="QDM253" s="395"/>
      <c r="QDN253" s="395"/>
      <c r="QDO253" s="395"/>
      <c r="QDP253" s="395"/>
      <c r="QDQ253" s="395"/>
      <c r="QDR253" s="395"/>
      <c r="QDS253" s="374"/>
      <c r="QDT253" s="373"/>
      <c r="QDU253" s="373"/>
      <c r="QDV253" s="373"/>
      <c r="QDW253" s="320"/>
      <c r="QDX253" s="374"/>
      <c r="QDY253" s="374"/>
      <c r="QDZ253" s="374"/>
      <c r="QEA253" s="395"/>
      <c r="QEB253" s="395"/>
      <c r="QEC253" s="395"/>
      <c r="QED253" s="395"/>
      <c r="QEE253" s="395"/>
      <c r="QEF253" s="395"/>
      <c r="QEG253" s="395"/>
      <c r="QEH253" s="395"/>
      <c r="QEI253" s="374"/>
      <c r="QEJ253" s="373"/>
      <c r="QEK253" s="373"/>
      <c r="QEL253" s="373"/>
      <c r="QEM253" s="320"/>
      <c r="QEN253" s="374"/>
      <c r="QEO253" s="374"/>
      <c r="QEP253" s="374"/>
      <c r="QEQ253" s="395"/>
      <c r="QER253" s="395"/>
      <c r="QES253" s="395"/>
      <c r="QET253" s="395"/>
      <c r="QEU253" s="395"/>
      <c r="QEV253" s="395"/>
      <c r="QEW253" s="395"/>
      <c r="QEX253" s="395"/>
      <c r="QEY253" s="374"/>
      <c r="QEZ253" s="373"/>
      <c r="QFA253" s="373"/>
      <c r="QFB253" s="373"/>
      <c r="QFC253" s="320"/>
      <c r="QFD253" s="374"/>
      <c r="QFE253" s="374"/>
      <c r="QFF253" s="374"/>
      <c r="QFG253" s="395"/>
      <c r="QFH253" s="395"/>
      <c r="QFI253" s="395"/>
      <c r="QFJ253" s="395"/>
      <c r="QFK253" s="395"/>
      <c r="QFL253" s="395"/>
      <c r="QFM253" s="395"/>
      <c r="QFN253" s="395"/>
      <c r="QFO253" s="374"/>
      <c r="QFP253" s="373"/>
      <c r="QFQ253" s="373"/>
      <c r="QFR253" s="373"/>
      <c r="QFS253" s="320"/>
      <c r="QFT253" s="374"/>
      <c r="QFU253" s="374"/>
      <c r="QFV253" s="374"/>
      <c r="QFW253" s="395"/>
      <c r="QFX253" s="395"/>
      <c r="QFY253" s="395"/>
      <c r="QFZ253" s="395"/>
      <c r="QGA253" s="395"/>
      <c r="QGB253" s="395"/>
      <c r="QGC253" s="395"/>
      <c r="QGD253" s="395"/>
      <c r="QGE253" s="374"/>
      <c r="QGF253" s="373"/>
      <c r="QGG253" s="373"/>
      <c r="QGH253" s="373"/>
      <c r="QGI253" s="320"/>
      <c r="QGJ253" s="374"/>
      <c r="QGK253" s="374"/>
      <c r="QGL253" s="374"/>
      <c r="QGM253" s="395"/>
      <c r="QGN253" s="395"/>
      <c r="QGO253" s="395"/>
      <c r="QGP253" s="395"/>
      <c r="QGQ253" s="395"/>
      <c r="QGR253" s="395"/>
      <c r="QGS253" s="395"/>
      <c r="QGT253" s="395"/>
      <c r="QGU253" s="374"/>
      <c r="QGV253" s="373"/>
      <c r="QGW253" s="373"/>
      <c r="QGX253" s="373"/>
      <c r="QGY253" s="320"/>
      <c r="QGZ253" s="374"/>
      <c r="QHA253" s="374"/>
      <c r="QHB253" s="374"/>
      <c r="QHC253" s="395"/>
      <c r="QHD253" s="395"/>
      <c r="QHE253" s="395"/>
      <c r="QHF253" s="395"/>
      <c r="QHG253" s="395"/>
      <c r="QHH253" s="395"/>
      <c r="QHI253" s="395"/>
      <c r="QHJ253" s="395"/>
      <c r="QHK253" s="374"/>
      <c r="QHL253" s="373"/>
      <c r="QHM253" s="373"/>
      <c r="QHN253" s="373"/>
      <c r="QHO253" s="320"/>
      <c r="QHP253" s="374"/>
      <c r="QHQ253" s="374"/>
      <c r="QHR253" s="374"/>
      <c r="QHS253" s="395"/>
      <c r="QHT253" s="395"/>
      <c r="QHU253" s="395"/>
      <c r="QHV253" s="395"/>
      <c r="QHW253" s="395"/>
      <c r="QHX253" s="395"/>
      <c r="QHY253" s="395"/>
      <c r="QHZ253" s="395"/>
      <c r="QIA253" s="374"/>
      <c r="QIB253" s="373"/>
      <c r="QIC253" s="373"/>
      <c r="QID253" s="373"/>
      <c r="QIE253" s="320"/>
      <c r="QIF253" s="374"/>
      <c r="QIG253" s="374"/>
      <c r="QIH253" s="374"/>
      <c r="QII253" s="395"/>
      <c r="QIJ253" s="395"/>
      <c r="QIK253" s="395"/>
      <c r="QIL253" s="395"/>
      <c r="QIM253" s="395"/>
      <c r="QIN253" s="395"/>
      <c r="QIO253" s="395"/>
      <c r="QIP253" s="395"/>
      <c r="QIQ253" s="374"/>
      <c r="QIR253" s="373"/>
      <c r="QIS253" s="373"/>
      <c r="QIT253" s="373"/>
      <c r="QIU253" s="320"/>
      <c r="QIV253" s="374"/>
      <c r="QIW253" s="374"/>
      <c r="QIX253" s="374"/>
      <c r="QIY253" s="395"/>
      <c r="QIZ253" s="395"/>
      <c r="QJA253" s="395"/>
      <c r="QJB253" s="395"/>
      <c r="QJC253" s="395"/>
      <c r="QJD253" s="395"/>
      <c r="QJE253" s="395"/>
      <c r="QJF253" s="395"/>
      <c r="QJG253" s="374"/>
      <c r="QJH253" s="373"/>
      <c r="QJI253" s="373"/>
      <c r="QJJ253" s="373"/>
      <c r="QJK253" s="320"/>
      <c r="QJL253" s="374"/>
      <c r="QJM253" s="374"/>
      <c r="QJN253" s="374"/>
      <c r="QJO253" s="395"/>
      <c r="QJP253" s="395"/>
      <c r="QJQ253" s="395"/>
      <c r="QJR253" s="395"/>
      <c r="QJS253" s="395"/>
      <c r="QJT253" s="395"/>
      <c r="QJU253" s="395"/>
      <c r="QJV253" s="395"/>
      <c r="QJW253" s="374"/>
      <c r="QJX253" s="373"/>
      <c r="QJY253" s="373"/>
      <c r="QJZ253" s="373"/>
      <c r="QKA253" s="320"/>
      <c r="QKB253" s="374"/>
      <c r="QKC253" s="374"/>
      <c r="QKD253" s="374"/>
      <c r="QKE253" s="395"/>
      <c r="QKF253" s="395"/>
      <c r="QKG253" s="395"/>
      <c r="QKH253" s="395"/>
      <c r="QKI253" s="395"/>
      <c r="QKJ253" s="395"/>
      <c r="QKK253" s="395"/>
      <c r="QKL253" s="395"/>
      <c r="QKM253" s="374"/>
      <c r="QKN253" s="373"/>
      <c r="QKO253" s="373"/>
      <c r="QKP253" s="373"/>
      <c r="QKQ253" s="320"/>
      <c r="QKR253" s="374"/>
      <c r="QKS253" s="374"/>
      <c r="QKT253" s="374"/>
      <c r="QKU253" s="395"/>
      <c r="QKV253" s="395"/>
      <c r="QKW253" s="395"/>
      <c r="QKX253" s="395"/>
      <c r="QKY253" s="395"/>
      <c r="QKZ253" s="395"/>
      <c r="QLA253" s="395"/>
      <c r="QLB253" s="395"/>
      <c r="QLC253" s="374"/>
      <c r="QLD253" s="373"/>
      <c r="QLE253" s="373"/>
      <c r="QLF253" s="373"/>
      <c r="QLG253" s="320"/>
      <c r="QLH253" s="374"/>
      <c r="QLI253" s="374"/>
      <c r="QLJ253" s="374"/>
      <c r="QLK253" s="395"/>
      <c r="QLL253" s="395"/>
      <c r="QLM253" s="395"/>
      <c r="QLN253" s="395"/>
      <c r="QLO253" s="395"/>
      <c r="QLP253" s="395"/>
      <c r="QLQ253" s="395"/>
      <c r="QLR253" s="395"/>
      <c r="QLS253" s="374"/>
      <c r="QLT253" s="373"/>
      <c r="QLU253" s="373"/>
      <c r="QLV253" s="373"/>
      <c r="QLW253" s="320"/>
      <c r="QLX253" s="374"/>
      <c r="QLY253" s="374"/>
      <c r="QLZ253" s="374"/>
      <c r="QMA253" s="395"/>
      <c r="QMB253" s="395"/>
      <c r="QMC253" s="395"/>
      <c r="QMD253" s="395"/>
      <c r="QME253" s="395"/>
      <c r="QMF253" s="395"/>
      <c r="QMG253" s="395"/>
      <c r="QMH253" s="395"/>
      <c r="QMI253" s="374"/>
      <c r="QMJ253" s="373"/>
      <c r="QMK253" s="373"/>
      <c r="QML253" s="373"/>
      <c r="QMM253" s="320"/>
      <c r="QMN253" s="374"/>
      <c r="QMO253" s="374"/>
      <c r="QMP253" s="374"/>
      <c r="QMQ253" s="395"/>
      <c r="QMR253" s="395"/>
      <c r="QMS253" s="395"/>
      <c r="QMT253" s="395"/>
      <c r="QMU253" s="395"/>
      <c r="QMV253" s="395"/>
      <c r="QMW253" s="395"/>
      <c r="QMX253" s="395"/>
      <c r="QMY253" s="374"/>
      <c r="QMZ253" s="373"/>
      <c r="QNA253" s="373"/>
      <c r="QNB253" s="373"/>
      <c r="QNC253" s="320"/>
      <c r="QND253" s="374"/>
      <c r="QNE253" s="374"/>
      <c r="QNF253" s="374"/>
      <c r="QNG253" s="395"/>
      <c r="QNH253" s="395"/>
      <c r="QNI253" s="395"/>
      <c r="QNJ253" s="395"/>
      <c r="QNK253" s="395"/>
      <c r="QNL253" s="395"/>
      <c r="QNM253" s="395"/>
      <c r="QNN253" s="395"/>
      <c r="QNO253" s="374"/>
      <c r="QNP253" s="373"/>
      <c r="QNQ253" s="373"/>
      <c r="QNR253" s="373"/>
      <c r="QNS253" s="320"/>
      <c r="QNT253" s="374"/>
      <c r="QNU253" s="374"/>
      <c r="QNV253" s="374"/>
      <c r="QNW253" s="395"/>
      <c r="QNX253" s="395"/>
      <c r="QNY253" s="395"/>
      <c r="QNZ253" s="395"/>
      <c r="QOA253" s="395"/>
      <c r="QOB253" s="395"/>
      <c r="QOC253" s="395"/>
      <c r="QOD253" s="395"/>
      <c r="QOE253" s="374"/>
      <c r="QOF253" s="373"/>
      <c r="QOG253" s="373"/>
      <c r="QOH253" s="373"/>
      <c r="QOI253" s="320"/>
      <c r="QOJ253" s="374"/>
      <c r="QOK253" s="374"/>
      <c r="QOL253" s="374"/>
      <c r="QOM253" s="395"/>
      <c r="QON253" s="395"/>
      <c r="QOO253" s="395"/>
      <c r="QOP253" s="395"/>
      <c r="QOQ253" s="395"/>
      <c r="QOR253" s="395"/>
      <c r="QOS253" s="395"/>
      <c r="QOT253" s="395"/>
      <c r="QOU253" s="374"/>
      <c r="QOV253" s="373"/>
      <c r="QOW253" s="373"/>
      <c r="QOX253" s="373"/>
      <c r="QOY253" s="320"/>
      <c r="QOZ253" s="374"/>
      <c r="QPA253" s="374"/>
      <c r="QPB253" s="374"/>
      <c r="QPC253" s="395"/>
      <c r="QPD253" s="395"/>
      <c r="QPE253" s="395"/>
      <c r="QPF253" s="395"/>
      <c r="QPG253" s="395"/>
      <c r="QPH253" s="395"/>
      <c r="QPI253" s="395"/>
      <c r="QPJ253" s="395"/>
      <c r="QPK253" s="374"/>
      <c r="QPL253" s="373"/>
      <c r="QPM253" s="373"/>
      <c r="QPN253" s="373"/>
      <c r="QPO253" s="320"/>
      <c r="QPP253" s="374"/>
      <c r="QPQ253" s="374"/>
      <c r="QPR253" s="374"/>
      <c r="QPS253" s="395"/>
      <c r="QPT253" s="395"/>
      <c r="QPU253" s="395"/>
      <c r="QPV253" s="395"/>
      <c r="QPW253" s="395"/>
      <c r="QPX253" s="395"/>
      <c r="QPY253" s="395"/>
      <c r="QPZ253" s="395"/>
      <c r="QQA253" s="374"/>
      <c r="QQB253" s="373"/>
      <c r="QQC253" s="373"/>
      <c r="QQD253" s="373"/>
      <c r="QQE253" s="320"/>
      <c r="QQF253" s="374"/>
      <c r="QQG253" s="374"/>
      <c r="QQH253" s="374"/>
      <c r="QQI253" s="395"/>
      <c r="QQJ253" s="395"/>
      <c r="QQK253" s="395"/>
      <c r="QQL253" s="395"/>
      <c r="QQM253" s="395"/>
      <c r="QQN253" s="395"/>
      <c r="QQO253" s="395"/>
      <c r="QQP253" s="395"/>
      <c r="QQQ253" s="374"/>
      <c r="QQR253" s="373"/>
      <c r="QQS253" s="373"/>
      <c r="QQT253" s="373"/>
      <c r="QQU253" s="320"/>
      <c r="QQV253" s="374"/>
      <c r="QQW253" s="374"/>
      <c r="QQX253" s="374"/>
      <c r="QQY253" s="395"/>
      <c r="QQZ253" s="395"/>
      <c r="QRA253" s="395"/>
      <c r="QRB253" s="395"/>
      <c r="QRC253" s="395"/>
      <c r="QRD253" s="395"/>
      <c r="QRE253" s="395"/>
      <c r="QRF253" s="395"/>
      <c r="QRG253" s="374"/>
      <c r="QRH253" s="373"/>
      <c r="QRI253" s="373"/>
      <c r="QRJ253" s="373"/>
      <c r="QRK253" s="320"/>
      <c r="QRL253" s="374"/>
      <c r="QRM253" s="374"/>
      <c r="QRN253" s="374"/>
      <c r="QRO253" s="395"/>
      <c r="QRP253" s="395"/>
      <c r="QRQ253" s="395"/>
      <c r="QRR253" s="395"/>
      <c r="QRS253" s="395"/>
      <c r="QRT253" s="395"/>
      <c r="QRU253" s="395"/>
      <c r="QRV253" s="395"/>
      <c r="QRW253" s="374"/>
      <c r="QRX253" s="373"/>
      <c r="QRY253" s="373"/>
      <c r="QRZ253" s="373"/>
      <c r="QSA253" s="320"/>
      <c r="QSB253" s="374"/>
      <c r="QSC253" s="374"/>
      <c r="QSD253" s="374"/>
      <c r="QSE253" s="395"/>
      <c r="QSF253" s="395"/>
      <c r="QSG253" s="395"/>
      <c r="QSH253" s="395"/>
      <c r="QSI253" s="395"/>
      <c r="QSJ253" s="395"/>
      <c r="QSK253" s="395"/>
      <c r="QSL253" s="395"/>
      <c r="QSM253" s="374"/>
      <c r="QSN253" s="373"/>
      <c r="QSO253" s="373"/>
      <c r="QSP253" s="373"/>
      <c r="QSQ253" s="320"/>
      <c r="QSR253" s="374"/>
      <c r="QSS253" s="374"/>
      <c r="QST253" s="374"/>
      <c r="QSU253" s="395"/>
      <c r="QSV253" s="395"/>
      <c r="QSW253" s="395"/>
      <c r="QSX253" s="395"/>
      <c r="QSY253" s="395"/>
      <c r="QSZ253" s="395"/>
      <c r="QTA253" s="395"/>
      <c r="QTB253" s="395"/>
      <c r="QTC253" s="374"/>
      <c r="QTD253" s="373"/>
      <c r="QTE253" s="373"/>
      <c r="QTF253" s="373"/>
      <c r="QTG253" s="320"/>
      <c r="QTH253" s="374"/>
      <c r="QTI253" s="374"/>
      <c r="QTJ253" s="374"/>
      <c r="QTK253" s="395"/>
      <c r="QTL253" s="395"/>
      <c r="QTM253" s="395"/>
      <c r="QTN253" s="395"/>
      <c r="QTO253" s="395"/>
      <c r="QTP253" s="395"/>
      <c r="QTQ253" s="395"/>
      <c r="QTR253" s="395"/>
      <c r="QTS253" s="374"/>
      <c r="QTT253" s="373"/>
      <c r="QTU253" s="373"/>
      <c r="QTV253" s="373"/>
      <c r="QTW253" s="320"/>
      <c r="QTX253" s="374"/>
      <c r="QTY253" s="374"/>
      <c r="QTZ253" s="374"/>
      <c r="QUA253" s="395"/>
      <c r="QUB253" s="395"/>
      <c r="QUC253" s="395"/>
      <c r="QUD253" s="395"/>
      <c r="QUE253" s="395"/>
      <c r="QUF253" s="395"/>
      <c r="QUG253" s="395"/>
      <c r="QUH253" s="395"/>
      <c r="QUI253" s="374"/>
      <c r="QUJ253" s="373"/>
      <c r="QUK253" s="373"/>
      <c r="QUL253" s="373"/>
      <c r="QUM253" s="320"/>
      <c r="QUN253" s="374"/>
      <c r="QUO253" s="374"/>
      <c r="QUP253" s="374"/>
      <c r="QUQ253" s="395"/>
      <c r="QUR253" s="395"/>
      <c r="QUS253" s="395"/>
      <c r="QUT253" s="395"/>
      <c r="QUU253" s="395"/>
      <c r="QUV253" s="395"/>
      <c r="QUW253" s="395"/>
      <c r="QUX253" s="395"/>
      <c r="QUY253" s="374"/>
      <c r="QUZ253" s="373"/>
      <c r="QVA253" s="373"/>
      <c r="QVB253" s="373"/>
      <c r="QVC253" s="320"/>
      <c r="QVD253" s="374"/>
      <c r="QVE253" s="374"/>
      <c r="QVF253" s="374"/>
      <c r="QVG253" s="395"/>
      <c r="QVH253" s="395"/>
      <c r="QVI253" s="395"/>
      <c r="QVJ253" s="395"/>
      <c r="QVK253" s="395"/>
      <c r="QVL253" s="395"/>
      <c r="QVM253" s="395"/>
      <c r="QVN253" s="395"/>
      <c r="QVO253" s="374"/>
      <c r="QVP253" s="373"/>
      <c r="QVQ253" s="373"/>
      <c r="QVR253" s="373"/>
      <c r="QVS253" s="320"/>
      <c r="QVT253" s="374"/>
      <c r="QVU253" s="374"/>
      <c r="QVV253" s="374"/>
      <c r="QVW253" s="395"/>
      <c r="QVX253" s="395"/>
      <c r="QVY253" s="395"/>
      <c r="QVZ253" s="395"/>
      <c r="QWA253" s="395"/>
      <c r="QWB253" s="395"/>
      <c r="QWC253" s="395"/>
      <c r="QWD253" s="395"/>
      <c r="QWE253" s="374"/>
      <c r="QWF253" s="373"/>
      <c r="QWG253" s="373"/>
      <c r="QWH253" s="373"/>
      <c r="QWI253" s="320"/>
      <c r="QWJ253" s="374"/>
      <c r="QWK253" s="374"/>
      <c r="QWL253" s="374"/>
      <c r="QWM253" s="395"/>
      <c r="QWN253" s="395"/>
      <c r="QWO253" s="395"/>
      <c r="QWP253" s="395"/>
      <c r="QWQ253" s="395"/>
      <c r="QWR253" s="395"/>
      <c r="QWS253" s="395"/>
      <c r="QWT253" s="395"/>
      <c r="QWU253" s="374"/>
      <c r="QWV253" s="373"/>
      <c r="QWW253" s="373"/>
      <c r="QWX253" s="373"/>
      <c r="QWY253" s="320"/>
      <c r="QWZ253" s="374"/>
      <c r="QXA253" s="374"/>
      <c r="QXB253" s="374"/>
      <c r="QXC253" s="395"/>
      <c r="QXD253" s="395"/>
      <c r="QXE253" s="395"/>
      <c r="QXF253" s="395"/>
      <c r="QXG253" s="395"/>
      <c r="QXH253" s="395"/>
      <c r="QXI253" s="395"/>
      <c r="QXJ253" s="395"/>
      <c r="QXK253" s="374"/>
      <c r="QXL253" s="373"/>
      <c r="QXM253" s="373"/>
      <c r="QXN253" s="373"/>
      <c r="QXO253" s="320"/>
      <c r="QXP253" s="374"/>
      <c r="QXQ253" s="374"/>
      <c r="QXR253" s="374"/>
      <c r="QXS253" s="395"/>
      <c r="QXT253" s="395"/>
      <c r="QXU253" s="395"/>
      <c r="QXV253" s="395"/>
      <c r="QXW253" s="395"/>
      <c r="QXX253" s="395"/>
      <c r="QXY253" s="395"/>
      <c r="QXZ253" s="395"/>
      <c r="QYA253" s="374"/>
      <c r="QYB253" s="373"/>
      <c r="QYC253" s="373"/>
      <c r="QYD253" s="373"/>
      <c r="QYE253" s="320"/>
      <c r="QYF253" s="374"/>
      <c r="QYG253" s="374"/>
      <c r="QYH253" s="374"/>
      <c r="QYI253" s="395"/>
      <c r="QYJ253" s="395"/>
      <c r="QYK253" s="395"/>
      <c r="QYL253" s="395"/>
      <c r="QYM253" s="395"/>
      <c r="QYN253" s="395"/>
      <c r="QYO253" s="395"/>
      <c r="QYP253" s="395"/>
      <c r="QYQ253" s="374"/>
      <c r="QYR253" s="373"/>
      <c r="QYS253" s="373"/>
      <c r="QYT253" s="373"/>
      <c r="QYU253" s="320"/>
      <c r="QYV253" s="374"/>
      <c r="QYW253" s="374"/>
      <c r="QYX253" s="374"/>
      <c r="QYY253" s="395"/>
      <c r="QYZ253" s="395"/>
      <c r="QZA253" s="395"/>
      <c r="QZB253" s="395"/>
      <c r="QZC253" s="395"/>
      <c r="QZD253" s="395"/>
      <c r="QZE253" s="395"/>
      <c r="QZF253" s="395"/>
      <c r="QZG253" s="374"/>
      <c r="QZH253" s="373"/>
      <c r="QZI253" s="373"/>
      <c r="QZJ253" s="373"/>
      <c r="QZK253" s="320"/>
      <c r="QZL253" s="374"/>
      <c r="QZM253" s="374"/>
      <c r="QZN253" s="374"/>
      <c r="QZO253" s="395"/>
      <c r="QZP253" s="395"/>
      <c r="QZQ253" s="395"/>
      <c r="QZR253" s="395"/>
      <c r="QZS253" s="395"/>
      <c r="QZT253" s="395"/>
      <c r="QZU253" s="395"/>
      <c r="QZV253" s="395"/>
      <c r="QZW253" s="374"/>
      <c r="QZX253" s="373"/>
      <c r="QZY253" s="373"/>
      <c r="QZZ253" s="373"/>
      <c r="RAA253" s="320"/>
      <c r="RAB253" s="374"/>
      <c r="RAC253" s="374"/>
      <c r="RAD253" s="374"/>
      <c r="RAE253" s="395"/>
      <c r="RAF253" s="395"/>
      <c r="RAG253" s="395"/>
      <c r="RAH253" s="395"/>
      <c r="RAI253" s="395"/>
      <c r="RAJ253" s="395"/>
      <c r="RAK253" s="395"/>
      <c r="RAL253" s="395"/>
      <c r="RAM253" s="374"/>
      <c r="RAN253" s="373"/>
      <c r="RAO253" s="373"/>
      <c r="RAP253" s="373"/>
      <c r="RAQ253" s="320"/>
      <c r="RAR253" s="374"/>
      <c r="RAS253" s="374"/>
      <c r="RAT253" s="374"/>
      <c r="RAU253" s="395"/>
      <c r="RAV253" s="395"/>
      <c r="RAW253" s="395"/>
      <c r="RAX253" s="395"/>
      <c r="RAY253" s="395"/>
      <c r="RAZ253" s="395"/>
      <c r="RBA253" s="395"/>
      <c r="RBB253" s="395"/>
      <c r="RBC253" s="374"/>
      <c r="RBD253" s="373"/>
      <c r="RBE253" s="373"/>
      <c r="RBF253" s="373"/>
      <c r="RBG253" s="320"/>
      <c r="RBH253" s="374"/>
      <c r="RBI253" s="374"/>
      <c r="RBJ253" s="374"/>
      <c r="RBK253" s="395"/>
      <c r="RBL253" s="395"/>
      <c r="RBM253" s="395"/>
      <c r="RBN253" s="395"/>
      <c r="RBO253" s="395"/>
      <c r="RBP253" s="395"/>
      <c r="RBQ253" s="395"/>
      <c r="RBR253" s="395"/>
      <c r="RBS253" s="374"/>
      <c r="RBT253" s="373"/>
      <c r="RBU253" s="373"/>
      <c r="RBV253" s="373"/>
      <c r="RBW253" s="320"/>
      <c r="RBX253" s="374"/>
      <c r="RBY253" s="374"/>
      <c r="RBZ253" s="374"/>
      <c r="RCA253" s="395"/>
      <c r="RCB253" s="395"/>
      <c r="RCC253" s="395"/>
      <c r="RCD253" s="395"/>
      <c r="RCE253" s="395"/>
      <c r="RCF253" s="395"/>
      <c r="RCG253" s="395"/>
      <c r="RCH253" s="395"/>
      <c r="RCI253" s="374"/>
      <c r="RCJ253" s="373"/>
      <c r="RCK253" s="373"/>
      <c r="RCL253" s="373"/>
      <c r="RCM253" s="320"/>
      <c r="RCN253" s="374"/>
      <c r="RCO253" s="374"/>
      <c r="RCP253" s="374"/>
      <c r="RCQ253" s="395"/>
      <c r="RCR253" s="395"/>
      <c r="RCS253" s="395"/>
      <c r="RCT253" s="395"/>
      <c r="RCU253" s="395"/>
      <c r="RCV253" s="395"/>
      <c r="RCW253" s="395"/>
      <c r="RCX253" s="395"/>
      <c r="RCY253" s="374"/>
      <c r="RCZ253" s="373"/>
      <c r="RDA253" s="373"/>
      <c r="RDB253" s="373"/>
      <c r="RDC253" s="320"/>
      <c r="RDD253" s="374"/>
      <c r="RDE253" s="374"/>
      <c r="RDF253" s="374"/>
      <c r="RDG253" s="395"/>
      <c r="RDH253" s="395"/>
      <c r="RDI253" s="395"/>
      <c r="RDJ253" s="395"/>
      <c r="RDK253" s="395"/>
      <c r="RDL253" s="395"/>
      <c r="RDM253" s="395"/>
      <c r="RDN253" s="395"/>
      <c r="RDO253" s="374"/>
      <c r="RDP253" s="373"/>
      <c r="RDQ253" s="373"/>
      <c r="RDR253" s="373"/>
      <c r="RDS253" s="320"/>
      <c r="RDT253" s="374"/>
      <c r="RDU253" s="374"/>
      <c r="RDV253" s="374"/>
      <c r="RDW253" s="395"/>
      <c r="RDX253" s="395"/>
      <c r="RDY253" s="395"/>
      <c r="RDZ253" s="395"/>
      <c r="REA253" s="395"/>
      <c r="REB253" s="395"/>
      <c r="REC253" s="395"/>
      <c r="RED253" s="395"/>
      <c r="REE253" s="374"/>
      <c r="REF253" s="373"/>
      <c r="REG253" s="373"/>
      <c r="REH253" s="373"/>
      <c r="REI253" s="320"/>
      <c r="REJ253" s="374"/>
      <c r="REK253" s="374"/>
      <c r="REL253" s="374"/>
      <c r="REM253" s="395"/>
      <c r="REN253" s="395"/>
      <c r="REO253" s="395"/>
      <c r="REP253" s="395"/>
      <c r="REQ253" s="395"/>
      <c r="RER253" s="395"/>
      <c r="RES253" s="395"/>
      <c r="RET253" s="395"/>
      <c r="REU253" s="374"/>
      <c r="REV253" s="373"/>
      <c r="REW253" s="373"/>
      <c r="REX253" s="373"/>
      <c r="REY253" s="320"/>
      <c r="REZ253" s="374"/>
      <c r="RFA253" s="374"/>
      <c r="RFB253" s="374"/>
      <c r="RFC253" s="395"/>
      <c r="RFD253" s="395"/>
      <c r="RFE253" s="395"/>
      <c r="RFF253" s="395"/>
      <c r="RFG253" s="395"/>
      <c r="RFH253" s="395"/>
      <c r="RFI253" s="395"/>
      <c r="RFJ253" s="395"/>
      <c r="RFK253" s="374"/>
      <c r="RFL253" s="373"/>
      <c r="RFM253" s="373"/>
      <c r="RFN253" s="373"/>
      <c r="RFO253" s="320"/>
      <c r="RFP253" s="374"/>
      <c r="RFQ253" s="374"/>
      <c r="RFR253" s="374"/>
      <c r="RFS253" s="395"/>
      <c r="RFT253" s="395"/>
      <c r="RFU253" s="395"/>
      <c r="RFV253" s="395"/>
      <c r="RFW253" s="395"/>
      <c r="RFX253" s="395"/>
      <c r="RFY253" s="395"/>
      <c r="RFZ253" s="395"/>
      <c r="RGA253" s="374"/>
      <c r="RGB253" s="373"/>
      <c r="RGC253" s="373"/>
      <c r="RGD253" s="373"/>
      <c r="RGE253" s="320"/>
      <c r="RGF253" s="374"/>
      <c r="RGG253" s="374"/>
      <c r="RGH253" s="374"/>
      <c r="RGI253" s="395"/>
      <c r="RGJ253" s="395"/>
      <c r="RGK253" s="395"/>
      <c r="RGL253" s="395"/>
      <c r="RGM253" s="395"/>
      <c r="RGN253" s="395"/>
      <c r="RGO253" s="395"/>
      <c r="RGP253" s="395"/>
      <c r="RGQ253" s="374"/>
      <c r="RGR253" s="373"/>
      <c r="RGS253" s="373"/>
      <c r="RGT253" s="373"/>
      <c r="RGU253" s="320"/>
      <c r="RGV253" s="374"/>
      <c r="RGW253" s="374"/>
      <c r="RGX253" s="374"/>
      <c r="RGY253" s="395"/>
      <c r="RGZ253" s="395"/>
      <c r="RHA253" s="395"/>
      <c r="RHB253" s="395"/>
      <c r="RHC253" s="395"/>
      <c r="RHD253" s="395"/>
      <c r="RHE253" s="395"/>
      <c r="RHF253" s="395"/>
      <c r="RHG253" s="374"/>
      <c r="RHH253" s="373"/>
      <c r="RHI253" s="373"/>
      <c r="RHJ253" s="373"/>
      <c r="RHK253" s="320"/>
      <c r="RHL253" s="374"/>
      <c r="RHM253" s="374"/>
      <c r="RHN253" s="374"/>
      <c r="RHO253" s="395"/>
      <c r="RHP253" s="395"/>
      <c r="RHQ253" s="395"/>
      <c r="RHR253" s="395"/>
      <c r="RHS253" s="395"/>
      <c r="RHT253" s="395"/>
      <c r="RHU253" s="395"/>
      <c r="RHV253" s="395"/>
      <c r="RHW253" s="374"/>
      <c r="RHX253" s="373"/>
      <c r="RHY253" s="373"/>
      <c r="RHZ253" s="373"/>
      <c r="RIA253" s="320"/>
      <c r="RIB253" s="374"/>
      <c r="RIC253" s="374"/>
      <c r="RID253" s="374"/>
      <c r="RIE253" s="395"/>
      <c r="RIF253" s="395"/>
      <c r="RIG253" s="395"/>
      <c r="RIH253" s="395"/>
      <c r="RII253" s="395"/>
      <c r="RIJ253" s="395"/>
      <c r="RIK253" s="395"/>
      <c r="RIL253" s="395"/>
      <c r="RIM253" s="374"/>
      <c r="RIN253" s="373"/>
      <c r="RIO253" s="373"/>
      <c r="RIP253" s="373"/>
      <c r="RIQ253" s="320"/>
      <c r="RIR253" s="374"/>
      <c r="RIS253" s="374"/>
      <c r="RIT253" s="374"/>
      <c r="RIU253" s="395"/>
      <c r="RIV253" s="395"/>
      <c r="RIW253" s="395"/>
      <c r="RIX253" s="395"/>
      <c r="RIY253" s="395"/>
      <c r="RIZ253" s="395"/>
      <c r="RJA253" s="395"/>
      <c r="RJB253" s="395"/>
      <c r="RJC253" s="374"/>
      <c r="RJD253" s="373"/>
      <c r="RJE253" s="373"/>
      <c r="RJF253" s="373"/>
      <c r="RJG253" s="320"/>
      <c r="RJH253" s="374"/>
      <c r="RJI253" s="374"/>
      <c r="RJJ253" s="374"/>
      <c r="RJK253" s="395"/>
      <c r="RJL253" s="395"/>
      <c r="RJM253" s="395"/>
      <c r="RJN253" s="395"/>
      <c r="RJO253" s="395"/>
      <c r="RJP253" s="395"/>
      <c r="RJQ253" s="395"/>
      <c r="RJR253" s="395"/>
      <c r="RJS253" s="374"/>
      <c r="RJT253" s="373"/>
      <c r="RJU253" s="373"/>
      <c r="RJV253" s="373"/>
      <c r="RJW253" s="320"/>
      <c r="RJX253" s="374"/>
      <c r="RJY253" s="374"/>
      <c r="RJZ253" s="374"/>
      <c r="RKA253" s="395"/>
      <c r="RKB253" s="395"/>
      <c r="RKC253" s="395"/>
      <c r="RKD253" s="395"/>
      <c r="RKE253" s="395"/>
      <c r="RKF253" s="395"/>
      <c r="RKG253" s="395"/>
      <c r="RKH253" s="395"/>
      <c r="RKI253" s="374"/>
      <c r="RKJ253" s="373"/>
      <c r="RKK253" s="373"/>
      <c r="RKL253" s="373"/>
      <c r="RKM253" s="320"/>
      <c r="RKN253" s="374"/>
      <c r="RKO253" s="374"/>
      <c r="RKP253" s="374"/>
      <c r="RKQ253" s="395"/>
      <c r="RKR253" s="395"/>
      <c r="RKS253" s="395"/>
      <c r="RKT253" s="395"/>
      <c r="RKU253" s="395"/>
      <c r="RKV253" s="395"/>
      <c r="RKW253" s="395"/>
      <c r="RKX253" s="395"/>
      <c r="RKY253" s="374"/>
      <c r="RKZ253" s="373"/>
      <c r="RLA253" s="373"/>
      <c r="RLB253" s="373"/>
      <c r="RLC253" s="320"/>
      <c r="RLD253" s="374"/>
      <c r="RLE253" s="374"/>
      <c r="RLF253" s="374"/>
      <c r="RLG253" s="395"/>
      <c r="RLH253" s="395"/>
      <c r="RLI253" s="395"/>
      <c r="RLJ253" s="395"/>
      <c r="RLK253" s="395"/>
      <c r="RLL253" s="395"/>
      <c r="RLM253" s="395"/>
      <c r="RLN253" s="395"/>
      <c r="RLO253" s="374"/>
      <c r="RLP253" s="373"/>
      <c r="RLQ253" s="373"/>
      <c r="RLR253" s="373"/>
      <c r="RLS253" s="320"/>
      <c r="RLT253" s="374"/>
      <c r="RLU253" s="374"/>
      <c r="RLV253" s="374"/>
      <c r="RLW253" s="395"/>
      <c r="RLX253" s="395"/>
      <c r="RLY253" s="395"/>
      <c r="RLZ253" s="395"/>
      <c r="RMA253" s="395"/>
      <c r="RMB253" s="395"/>
      <c r="RMC253" s="395"/>
      <c r="RMD253" s="395"/>
      <c r="RME253" s="374"/>
      <c r="RMF253" s="373"/>
      <c r="RMG253" s="373"/>
      <c r="RMH253" s="373"/>
      <c r="RMI253" s="320"/>
      <c r="RMJ253" s="374"/>
      <c r="RMK253" s="374"/>
      <c r="RML253" s="374"/>
      <c r="RMM253" s="395"/>
      <c r="RMN253" s="395"/>
      <c r="RMO253" s="395"/>
      <c r="RMP253" s="395"/>
      <c r="RMQ253" s="395"/>
      <c r="RMR253" s="395"/>
      <c r="RMS253" s="395"/>
      <c r="RMT253" s="395"/>
      <c r="RMU253" s="374"/>
      <c r="RMV253" s="373"/>
      <c r="RMW253" s="373"/>
      <c r="RMX253" s="373"/>
      <c r="RMY253" s="320"/>
      <c r="RMZ253" s="374"/>
      <c r="RNA253" s="374"/>
      <c r="RNB253" s="374"/>
      <c r="RNC253" s="395"/>
      <c r="RND253" s="395"/>
      <c r="RNE253" s="395"/>
      <c r="RNF253" s="395"/>
      <c r="RNG253" s="395"/>
      <c r="RNH253" s="395"/>
      <c r="RNI253" s="395"/>
      <c r="RNJ253" s="395"/>
      <c r="RNK253" s="374"/>
      <c r="RNL253" s="373"/>
      <c r="RNM253" s="373"/>
      <c r="RNN253" s="373"/>
      <c r="RNO253" s="320"/>
      <c r="RNP253" s="374"/>
      <c r="RNQ253" s="374"/>
      <c r="RNR253" s="374"/>
      <c r="RNS253" s="395"/>
      <c r="RNT253" s="395"/>
      <c r="RNU253" s="395"/>
      <c r="RNV253" s="395"/>
      <c r="RNW253" s="395"/>
      <c r="RNX253" s="395"/>
      <c r="RNY253" s="395"/>
      <c r="RNZ253" s="395"/>
      <c r="ROA253" s="374"/>
      <c r="ROB253" s="373"/>
      <c r="ROC253" s="373"/>
      <c r="ROD253" s="373"/>
      <c r="ROE253" s="320"/>
      <c r="ROF253" s="374"/>
      <c r="ROG253" s="374"/>
      <c r="ROH253" s="374"/>
      <c r="ROI253" s="395"/>
      <c r="ROJ253" s="395"/>
      <c r="ROK253" s="395"/>
      <c r="ROL253" s="395"/>
      <c r="ROM253" s="395"/>
      <c r="RON253" s="395"/>
      <c r="ROO253" s="395"/>
      <c r="ROP253" s="395"/>
      <c r="ROQ253" s="374"/>
      <c r="ROR253" s="373"/>
      <c r="ROS253" s="373"/>
      <c r="ROT253" s="373"/>
      <c r="ROU253" s="320"/>
      <c r="ROV253" s="374"/>
      <c r="ROW253" s="374"/>
      <c r="ROX253" s="374"/>
      <c r="ROY253" s="395"/>
      <c r="ROZ253" s="395"/>
      <c r="RPA253" s="395"/>
      <c r="RPB253" s="395"/>
      <c r="RPC253" s="395"/>
      <c r="RPD253" s="395"/>
      <c r="RPE253" s="395"/>
      <c r="RPF253" s="395"/>
      <c r="RPG253" s="374"/>
      <c r="RPH253" s="373"/>
      <c r="RPI253" s="373"/>
      <c r="RPJ253" s="373"/>
      <c r="RPK253" s="320"/>
      <c r="RPL253" s="374"/>
      <c r="RPM253" s="374"/>
      <c r="RPN253" s="374"/>
      <c r="RPO253" s="395"/>
      <c r="RPP253" s="395"/>
      <c r="RPQ253" s="395"/>
      <c r="RPR253" s="395"/>
      <c r="RPS253" s="395"/>
      <c r="RPT253" s="395"/>
      <c r="RPU253" s="395"/>
      <c r="RPV253" s="395"/>
      <c r="RPW253" s="374"/>
      <c r="RPX253" s="373"/>
      <c r="RPY253" s="373"/>
      <c r="RPZ253" s="373"/>
      <c r="RQA253" s="320"/>
      <c r="RQB253" s="374"/>
      <c r="RQC253" s="374"/>
      <c r="RQD253" s="374"/>
      <c r="RQE253" s="395"/>
      <c r="RQF253" s="395"/>
      <c r="RQG253" s="395"/>
      <c r="RQH253" s="395"/>
      <c r="RQI253" s="395"/>
      <c r="RQJ253" s="395"/>
      <c r="RQK253" s="395"/>
      <c r="RQL253" s="395"/>
      <c r="RQM253" s="374"/>
      <c r="RQN253" s="373"/>
      <c r="RQO253" s="373"/>
      <c r="RQP253" s="373"/>
      <c r="RQQ253" s="320"/>
      <c r="RQR253" s="374"/>
      <c r="RQS253" s="374"/>
      <c r="RQT253" s="374"/>
      <c r="RQU253" s="395"/>
      <c r="RQV253" s="395"/>
      <c r="RQW253" s="395"/>
      <c r="RQX253" s="395"/>
      <c r="RQY253" s="395"/>
      <c r="RQZ253" s="395"/>
      <c r="RRA253" s="395"/>
      <c r="RRB253" s="395"/>
      <c r="RRC253" s="374"/>
      <c r="RRD253" s="373"/>
      <c r="RRE253" s="373"/>
      <c r="RRF253" s="373"/>
      <c r="RRG253" s="320"/>
      <c r="RRH253" s="374"/>
      <c r="RRI253" s="374"/>
      <c r="RRJ253" s="374"/>
      <c r="RRK253" s="395"/>
      <c r="RRL253" s="395"/>
      <c r="RRM253" s="395"/>
      <c r="RRN253" s="395"/>
      <c r="RRO253" s="395"/>
      <c r="RRP253" s="395"/>
      <c r="RRQ253" s="395"/>
      <c r="RRR253" s="395"/>
      <c r="RRS253" s="374"/>
      <c r="RRT253" s="373"/>
      <c r="RRU253" s="373"/>
      <c r="RRV253" s="373"/>
      <c r="RRW253" s="320"/>
      <c r="RRX253" s="374"/>
      <c r="RRY253" s="374"/>
      <c r="RRZ253" s="374"/>
      <c r="RSA253" s="395"/>
      <c r="RSB253" s="395"/>
      <c r="RSC253" s="395"/>
      <c r="RSD253" s="395"/>
      <c r="RSE253" s="395"/>
      <c r="RSF253" s="395"/>
      <c r="RSG253" s="395"/>
      <c r="RSH253" s="395"/>
      <c r="RSI253" s="374"/>
      <c r="RSJ253" s="373"/>
      <c r="RSK253" s="373"/>
      <c r="RSL253" s="373"/>
      <c r="RSM253" s="320"/>
      <c r="RSN253" s="374"/>
      <c r="RSO253" s="374"/>
      <c r="RSP253" s="374"/>
      <c r="RSQ253" s="395"/>
      <c r="RSR253" s="395"/>
      <c r="RSS253" s="395"/>
      <c r="RST253" s="395"/>
      <c r="RSU253" s="395"/>
      <c r="RSV253" s="395"/>
      <c r="RSW253" s="395"/>
      <c r="RSX253" s="395"/>
      <c r="RSY253" s="374"/>
      <c r="RSZ253" s="373"/>
      <c r="RTA253" s="373"/>
      <c r="RTB253" s="373"/>
      <c r="RTC253" s="320"/>
      <c r="RTD253" s="374"/>
      <c r="RTE253" s="374"/>
      <c r="RTF253" s="374"/>
      <c r="RTG253" s="395"/>
      <c r="RTH253" s="395"/>
      <c r="RTI253" s="395"/>
      <c r="RTJ253" s="395"/>
      <c r="RTK253" s="395"/>
      <c r="RTL253" s="395"/>
      <c r="RTM253" s="395"/>
      <c r="RTN253" s="395"/>
      <c r="RTO253" s="374"/>
      <c r="RTP253" s="373"/>
      <c r="RTQ253" s="373"/>
      <c r="RTR253" s="373"/>
      <c r="RTS253" s="320"/>
      <c r="RTT253" s="374"/>
      <c r="RTU253" s="374"/>
      <c r="RTV253" s="374"/>
      <c r="RTW253" s="395"/>
      <c r="RTX253" s="395"/>
      <c r="RTY253" s="395"/>
      <c r="RTZ253" s="395"/>
      <c r="RUA253" s="395"/>
      <c r="RUB253" s="395"/>
      <c r="RUC253" s="395"/>
      <c r="RUD253" s="395"/>
      <c r="RUE253" s="374"/>
      <c r="RUF253" s="373"/>
      <c r="RUG253" s="373"/>
      <c r="RUH253" s="373"/>
      <c r="RUI253" s="320"/>
      <c r="RUJ253" s="374"/>
      <c r="RUK253" s="374"/>
      <c r="RUL253" s="374"/>
      <c r="RUM253" s="395"/>
      <c r="RUN253" s="395"/>
      <c r="RUO253" s="395"/>
      <c r="RUP253" s="395"/>
      <c r="RUQ253" s="395"/>
      <c r="RUR253" s="395"/>
      <c r="RUS253" s="395"/>
      <c r="RUT253" s="395"/>
      <c r="RUU253" s="374"/>
      <c r="RUV253" s="373"/>
      <c r="RUW253" s="373"/>
      <c r="RUX253" s="373"/>
      <c r="RUY253" s="320"/>
      <c r="RUZ253" s="374"/>
      <c r="RVA253" s="374"/>
      <c r="RVB253" s="374"/>
      <c r="RVC253" s="395"/>
      <c r="RVD253" s="395"/>
      <c r="RVE253" s="395"/>
      <c r="RVF253" s="395"/>
      <c r="RVG253" s="395"/>
      <c r="RVH253" s="395"/>
      <c r="RVI253" s="395"/>
      <c r="RVJ253" s="395"/>
      <c r="RVK253" s="374"/>
      <c r="RVL253" s="373"/>
      <c r="RVM253" s="373"/>
      <c r="RVN253" s="373"/>
      <c r="RVO253" s="320"/>
      <c r="RVP253" s="374"/>
      <c r="RVQ253" s="374"/>
      <c r="RVR253" s="374"/>
      <c r="RVS253" s="395"/>
      <c r="RVT253" s="395"/>
      <c r="RVU253" s="395"/>
      <c r="RVV253" s="395"/>
      <c r="RVW253" s="395"/>
      <c r="RVX253" s="395"/>
      <c r="RVY253" s="395"/>
      <c r="RVZ253" s="395"/>
      <c r="RWA253" s="374"/>
      <c r="RWB253" s="373"/>
      <c r="RWC253" s="373"/>
      <c r="RWD253" s="373"/>
      <c r="RWE253" s="320"/>
      <c r="RWF253" s="374"/>
      <c r="RWG253" s="374"/>
      <c r="RWH253" s="374"/>
      <c r="RWI253" s="395"/>
      <c r="RWJ253" s="395"/>
      <c r="RWK253" s="395"/>
      <c r="RWL253" s="395"/>
      <c r="RWM253" s="395"/>
      <c r="RWN253" s="395"/>
      <c r="RWO253" s="395"/>
      <c r="RWP253" s="395"/>
      <c r="RWQ253" s="374"/>
      <c r="RWR253" s="373"/>
      <c r="RWS253" s="373"/>
      <c r="RWT253" s="373"/>
      <c r="RWU253" s="320"/>
      <c r="RWV253" s="374"/>
      <c r="RWW253" s="374"/>
      <c r="RWX253" s="374"/>
      <c r="RWY253" s="395"/>
      <c r="RWZ253" s="395"/>
      <c r="RXA253" s="395"/>
      <c r="RXB253" s="395"/>
      <c r="RXC253" s="395"/>
      <c r="RXD253" s="395"/>
      <c r="RXE253" s="395"/>
      <c r="RXF253" s="395"/>
      <c r="RXG253" s="374"/>
      <c r="RXH253" s="373"/>
      <c r="RXI253" s="373"/>
      <c r="RXJ253" s="373"/>
      <c r="RXK253" s="320"/>
      <c r="RXL253" s="374"/>
      <c r="RXM253" s="374"/>
      <c r="RXN253" s="374"/>
      <c r="RXO253" s="395"/>
      <c r="RXP253" s="395"/>
      <c r="RXQ253" s="395"/>
      <c r="RXR253" s="395"/>
      <c r="RXS253" s="395"/>
      <c r="RXT253" s="395"/>
      <c r="RXU253" s="395"/>
      <c r="RXV253" s="395"/>
      <c r="RXW253" s="374"/>
      <c r="RXX253" s="373"/>
      <c r="RXY253" s="373"/>
      <c r="RXZ253" s="373"/>
      <c r="RYA253" s="320"/>
      <c r="RYB253" s="374"/>
      <c r="RYC253" s="374"/>
      <c r="RYD253" s="374"/>
      <c r="RYE253" s="395"/>
      <c r="RYF253" s="395"/>
      <c r="RYG253" s="395"/>
      <c r="RYH253" s="395"/>
      <c r="RYI253" s="395"/>
      <c r="RYJ253" s="395"/>
      <c r="RYK253" s="395"/>
      <c r="RYL253" s="395"/>
      <c r="RYM253" s="374"/>
      <c r="RYN253" s="373"/>
      <c r="RYO253" s="373"/>
      <c r="RYP253" s="373"/>
      <c r="RYQ253" s="320"/>
      <c r="RYR253" s="374"/>
      <c r="RYS253" s="374"/>
      <c r="RYT253" s="374"/>
      <c r="RYU253" s="395"/>
      <c r="RYV253" s="395"/>
      <c r="RYW253" s="395"/>
      <c r="RYX253" s="395"/>
      <c r="RYY253" s="395"/>
      <c r="RYZ253" s="395"/>
      <c r="RZA253" s="395"/>
      <c r="RZB253" s="395"/>
      <c r="RZC253" s="374"/>
      <c r="RZD253" s="373"/>
      <c r="RZE253" s="373"/>
      <c r="RZF253" s="373"/>
      <c r="RZG253" s="320"/>
      <c r="RZH253" s="374"/>
      <c r="RZI253" s="374"/>
      <c r="RZJ253" s="374"/>
      <c r="RZK253" s="395"/>
      <c r="RZL253" s="395"/>
      <c r="RZM253" s="395"/>
      <c r="RZN253" s="395"/>
      <c r="RZO253" s="395"/>
      <c r="RZP253" s="395"/>
      <c r="RZQ253" s="395"/>
      <c r="RZR253" s="395"/>
      <c r="RZS253" s="374"/>
      <c r="RZT253" s="373"/>
      <c r="RZU253" s="373"/>
      <c r="RZV253" s="373"/>
      <c r="RZW253" s="320"/>
      <c r="RZX253" s="374"/>
      <c r="RZY253" s="374"/>
      <c r="RZZ253" s="374"/>
      <c r="SAA253" s="395"/>
      <c r="SAB253" s="395"/>
      <c r="SAC253" s="395"/>
      <c r="SAD253" s="395"/>
      <c r="SAE253" s="395"/>
      <c r="SAF253" s="395"/>
      <c r="SAG253" s="395"/>
      <c r="SAH253" s="395"/>
      <c r="SAI253" s="374"/>
      <c r="SAJ253" s="373"/>
      <c r="SAK253" s="373"/>
      <c r="SAL253" s="373"/>
      <c r="SAM253" s="320"/>
      <c r="SAN253" s="374"/>
      <c r="SAO253" s="374"/>
      <c r="SAP253" s="374"/>
      <c r="SAQ253" s="395"/>
      <c r="SAR253" s="395"/>
      <c r="SAS253" s="395"/>
      <c r="SAT253" s="395"/>
      <c r="SAU253" s="395"/>
      <c r="SAV253" s="395"/>
      <c r="SAW253" s="395"/>
      <c r="SAX253" s="395"/>
      <c r="SAY253" s="374"/>
      <c r="SAZ253" s="373"/>
      <c r="SBA253" s="373"/>
      <c r="SBB253" s="373"/>
      <c r="SBC253" s="320"/>
      <c r="SBD253" s="374"/>
      <c r="SBE253" s="374"/>
      <c r="SBF253" s="374"/>
      <c r="SBG253" s="395"/>
      <c r="SBH253" s="395"/>
      <c r="SBI253" s="395"/>
      <c r="SBJ253" s="395"/>
      <c r="SBK253" s="395"/>
      <c r="SBL253" s="395"/>
      <c r="SBM253" s="395"/>
      <c r="SBN253" s="395"/>
      <c r="SBO253" s="374"/>
      <c r="SBP253" s="373"/>
      <c r="SBQ253" s="373"/>
      <c r="SBR253" s="373"/>
      <c r="SBS253" s="320"/>
      <c r="SBT253" s="374"/>
      <c r="SBU253" s="374"/>
      <c r="SBV253" s="374"/>
      <c r="SBW253" s="395"/>
      <c r="SBX253" s="395"/>
      <c r="SBY253" s="395"/>
      <c r="SBZ253" s="395"/>
      <c r="SCA253" s="395"/>
      <c r="SCB253" s="395"/>
      <c r="SCC253" s="395"/>
      <c r="SCD253" s="395"/>
      <c r="SCE253" s="374"/>
      <c r="SCF253" s="373"/>
      <c r="SCG253" s="373"/>
      <c r="SCH253" s="373"/>
      <c r="SCI253" s="320"/>
      <c r="SCJ253" s="374"/>
      <c r="SCK253" s="374"/>
      <c r="SCL253" s="374"/>
      <c r="SCM253" s="395"/>
      <c r="SCN253" s="395"/>
      <c r="SCO253" s="395"/>
      <c r="SCP253" s="395"/>
      <c r="SCQ253" s="395"/>
      <c r="SCR253" s="395"/>
      <c r="SCS253" s="395"/>
      <c r="SCT253" s="395"/>
      <c r="SCU253" s="374"/>
      <c r="SCV253" s="373"/>
      <c r="SCW253" s="373"/>
      <c r="SCX253" s="373"/>
      <c r="SCY253" s="320"/>
      <c r="SCZ253" s="374"/>
      <c r="SDA253" s="374"/>
      <c r="SDB253" s="374"/>
      <c r="SDC253" s="395"/>
      <c r="SDD253" s="395"/>
      <c r="SDE253" s="395"/>
      <c r="SDF253" s="395"/>
      <c r="SDG253" s="395"/>
      <c r="SDH253" s="395"/>
      <c r="SDI253" s="395"/>
      <c r="SDJ253" s="395"/>
      <c r="SDK253" s="374"/>
      <c r="SDL253" s="373"/>
      <c r="SDM253" s="373"/>
      <c r="SDN253" s="373"/>
      <c r="SDO253" s="320"/>
      <c r="SDP253" s="374"/>
      <c r="SDQ253" s="374"/>
      <c r="SDR253" s="374"/>
      <c r="SDS253" s="395"/>
      <c r="SDT253" s="395"/>
      <c r="SDU253" s="395"/>
      <c r="SDV253" s="395"/>
      <c r="SDW253" s="395"/>
      <c r="SDX253" s="395"/>
      <c r="SDY253" s="395"/>
      <c r="SDZ253" s="395"/>
      <c r="SEA253" s="374"/>
      <c r="SEB253" s="373"/>
      <c r="SEC253" s="373"/>
      <c r="SED253" s="373"/>
      <c r="SEE253" s="320"/>
      <c r="SEF253" s="374"/>
      <c r="SEG253" s="374"/>
      <c r="SEH253" s="374"/>
      <c r="SEI253" s="395"/>
      <c r="SEJ253" s="395"/>
      <c r="SEK253" s="395"/>
      <c r="SEL253" s="395"/>
      <c r="SEM253" s="395"/>
      <c r="SEN253" s="395"/>
      <c r="SEO253" s="395"/>
      <c r="SEP253" s="395"/>
      <c r="SEQ253" s="374"/>
      <c r="SER253" s="373"/>
      <c r="SES253" s="373"/>
      <c r="SET253" s="373"/>
      <c r="SEU253" s="320"/>
      <c r="SEV253" s="374"/>
      <c r="SEW253" s="374"/>
      <c r="SEX253" s="374"/>
      <c r="SEY253" s="395"/>
      <c r="SEZ253" s="395"/>
      <c r="SFA253" s="395"/>
      <c r="SFB253" s="395"/>
      <c r="SFC253" s="395"/>
      <c r="SFD253" s="395"/>
      <c r="SFE253" s="395"/>
      <c r="SFF253" s="395"/>
      <c r="SFG253" s="374"/>
      <c r="SFH253" s="373"/>
      <c r="SFI253" s="373"/>
      <c r="SFJ253" s="373"/>
      <c r="SFK253" s="320"/>
      <c r="SFL253" s="374"/>
      <c r="SFM253" s="374"/>
      <c r="SFN253" s="374"/>
      <c r="SFO253" s="395"/>
      <c r="SFP253" s="395"/>
      <c r="SFQ253" s="395"/>
      <c r="SFR253" s="395"/>
      <c r="SFS253" s="395"/>
      <c r="SFT253" s="395"/>
      <c r="SFU253" s="395"/>
      <c r="SFV253" s="395"/>
      <c r="SFW253" s="374"/>
      <c r="SFX253" s="373"/>
      <c r="SFY253" s="373"/>
      <c r="SFZ253" s="373"/>
      <c r="SGA253" s="320"/>
      <c r="SGB253" s="374"/>
      <c r="SGC253" s="374"/>
      <c r="SGD253" s="374"/>
      <c r="SGE253" s="395"/>
      <c r="SGF253" s="395"/>
      <c r="SGG253" s="395"/>
      <c r="SGH253" s="395"/>
      <c r="SGI253" s="395"/>
      <c r="SGJ253" s="395"/>
      <c r="SGK253" s="395"/>
      <c r="SGL253" s="395"/>
      <c r="SGM253" s="374"/>
      <c r="SGN253" s="373"/>
      <c r="SGO253" s="373"/>
      <c r="SGP253" s="373"/>
      <c r="SGQ253" s="320"/>
      <c r="SGR253" s="374"/>
      <c r="SGS253" s="374"/>
      <c r="SGT253" s="374"/>
      <c r="SGU253" s="395"/>
      <c r="SGV253" s="395"/>
      <c r="SGW253" s="395"/>
      <c r="SGX253" s="395"/>
      <c r="SGY253" s="395"/>
      <c r="SGZ253" s="395"/>
      <c r="SHA253" s="395"/>
      <c r="SHB253" s="395"/>
      <c r="SHC253" s="374"/>
      <c r="SHD253" s="373"/>
      <c r="SHE253" s="373"/>
      <c r="SHF253" s="373"/>
      <c r="SHG253" s="320"/>
      <c r="SHH253" s="374"/>
      <c r="SHI253" s="374"/>
      <c r="SHJ253" s="374"/>
      <c r="SHK253" s="395"/>
      <c r="SHL253" s="395"/>
      <c r="SHM253" s="395"/>
      <c r="SHN253" s="395"/>
      <c r="SHO253" s="395"/>
      <c r="SHP253" s="395"/>
      <c r="SHQ253" s="395"/>
      <c r="SHR253" s="395"/>
      <c r="SHS253" s="374"/>
      <c r="SHT253" s="373"/>
      <c r="SHU253" s="373"/>
      <c r="SHV253" s="373"/>
      <c r="SHW253" s="320"/>
      <c r="SHX253" s="374"/>
      <c r="SHY253" s="374"/>
      <c r="SHZ253" s="374"/>
      <c r="SIA253" s="395"/>
      <c r="SIB253" s="395"/>
      <c r="SIC253" s="395"/>
      <c r="SID253" s="395"/>
      <c r="SIE253" s="395"/>
      <c r="SIF253" s="395"/>
      <c r="SIG253" s="395"/>
      <c r="SIH253" s="395"/>
      <c r="SII253" s="374"/>
      <c r="SIJ253" s="373"/>
      <c r="SIK253" s="373"/>
      <c r="SIL253" s="373"/>
      <c r="SIM253" s="320"/>
      <c r="SIN253" s="374"/>
      <c r="SIO253" s="374"/>
      <c r="SIP253" s="374"/>
      <c r="SIQ253" s="395"/>
      <c r="SIR253" s="395"/>
      <c r="SIS253" s="395"/>
      <c r="SIT253" s="395"/>
      <c r="SIU253" s="395"/>
      <c r="SIV253" s="395"/>
      <c r="SIW253" s="395"/>
      <c r="SIX253" s="395"/>
      <c r="SIY253" s="374"/>
      <c r="SIZ253" s="373"/>
      <c r="SJA253" s="373"/>
      <c r="SJB253" s="373"/>
      <c r="SJC253" s="320"/>
      <c r="SJD253" s="374"/>
      <c r="SJE253" s="374"/>
      <c r="SJF253" s="374"/>
      <c r="SJG253" s="395"/>
      <c r="SJH253" s="395"/>
      <c r="SJI253" s="395"/>
      <c r="SJJ253" s="395"/>
      <c r="SJK253" s="395"/>
      <c r="SJL253" s="395"/>
      <c r="SJM253" s="395"/>
      <c r="SJN253" s="395"/>
      <c r="SJO253" s="374"/>
      <c r="SJP253" s="373"/>
      <c r="SJQ253" s="373"/>
      <c r="SJR253" s="373"/>
      <c r="SJS253" s="320"/>
      <c r="SJT253" s="374"/>
      <c r="SJU253" s="374"/>
      <c r="SJV253" s="374"/>
      <c r="SJW253" s="395"/>
      <c r="SJX253" s="395"/>
      <c r="SJY253" s="395"/>
      <c r="SJZ253" s="395"/>
      <c r="SKA253" s="395"/>
      <c r="SKB253" s="395"/>
      <c r="SKC253" s="395"/>
      <c r="SKD253" s="395"/>
      <c r="SKE253" s="374"/>
      <c r="SKF253" s="373"/>
      <c r="SKG253" s="373"/>
      <c r="SKH253" s="373"/>
      <c r="SKI253" s="320"/>
      <c r="SKJ253" s="374"/>
      <c r="SKK253" s="374"/>
      <c r="SKL253" s="374"/>
      <c r="SKM253" s="395"/>
      <c r="SKN253" s="395"/>
      <c r="SKO253" s="395"/>
      <c r="SKP253" s="395"/>
      <c r="SKQ253" s="395"/>
      <c r="SKR253" s="395"/>
      <c r="SKS253" s="395"/>
      <c r="SKT253" s="395"/>
      <c r="SKU253" s="374"/>
      <c r="SKV253" s="373"/>
      <c r="SKW253" s="373"/>
      <c r="SKX253" s="373"/>
      <c r="SKY253" s="320"/>
      <c r="SKZ253" s="374"/>
      <c r="SLA253" s="374"/>
      <c r="SLB253" s="374"/>
      <c r="SLC253" s="395"/>
      <c r="SLD253" s="395"/>
      <c r="SLE253" s="395"/>
      <c r="SLF253" s="395"/>
      <c r="SLG253" s="395"/>
      <c r="SLH253" s="395"/>
      <c r="SLI253" s="395"/>
      <c r="SLJ253" s="395"/>
      <c r="SLK253" s="374"/>
      <c r="SLL253" s="373"/>
      <c r="SLM253" s="373"/>
      <c r="SLN253" s="373"/>
      <c r="SLO253" s="320"/>
      <c r="SLP253" s="374"/>
      <c r="SLQ253" s="374"/>
      <c r="SLR253" s="374"/>
      <c r="SLS253" s="395"/>
      <c r="SLT253" s="395"/>
      <c r="SLU253" s="395"/>
      <c r="SLV253" s="395"/>
      <c r="SLW253" s="395"/>
      <c r="SLX253" s="395"/>
      <c r="SLY253" s="395"/>
      <c r="SLZ253" s="395"/>
      <c r="SMA253" s="374"/>
      <c r="SMB253" s="373"/>
      <c r="SMC253" s="373"/>
      <c r="SMD253" s="373"/>
      <c r="SME253" s="320"/>
      <c r="SMF253" s="374"/>
      <c r="SMG253" s="374"/>
      <c r="SMH253" s="374"/>
      <c r="SMI253" s="395"/>
      <c r="SMJ253" s="395"/>
      <c r="SMK253" s="395"/>
      <c r="SML253" s="395"/>
      <c r="SMM253" s="395"/>
      <c r="SMN253" s="395"/>
      <c r="SMO253" s="395"/>
      <c r="SMP253" s="395"/>
      <c r="SMQ253" s="374"/>
      <c r="SMR253" s="373"/>
      <c r="SMS253" s="373"/>
      <c r="SMT253" s="373"/>
      <c r="SMU253" s="320"/>
      <c r="SMV253" s="374"/>
      <c r="SMW253" s="374"/>
      <c r="SMX253" s="374"/>
      <c r="SMY253" s="395"/>
      <c r="SMZ253" s="395"/>
      <c r="SNA253" s="395"/>
      <c r="SNB253" s="395"/>
      <c r="SNC253" s="395"/>
      <c r="SND253" s="395"/>
      <c r="SNE253" s="395"/>
      <c r="SNF253" s="395"/>
      <c r="SNG253" s="374"/>
      <c r="SNH253" s="373"/>
      <c r="SNI253" s="373"/>
      <c r="SNJ253" s="373"/>
      <c r="SNK253" s="320"/>
      <c r="SNL253" s="374"/>
      <c r="SNM253" s="374"/>
      <c r="SNN253" s="374"/>
      <c r="SNO253" s="395"/>
      <c r="SNP253" s="395"/>
      <c r="SNQ253" s="395"/>
      <c r="SNR253" s="395"/>
      <c r="SNS253" s="395"/>
      <c r="SNT253" s="395"/>
      <c r="SNU253" s="395"/>
      <c r="SNV253" s="395"/>
      <c r="SNW253" s="374"/>
      <c r="SNX253" s="373"/>
      <c r="SNY253" s="373"/>
      <c r="SNZ253" s="373"/>
      <c r="SOA253" s="320"/>
      <c r="SOB253" s="374"/>
      <c r="SOC253" s="374"/>
      <c r="SOD253" s="374"/>
      <c r="SOE253" s="395"/>
      <c r="SOF253" s="395"/>
      <c r="SOG253" s="395"/>
      <c r="SOH253" s="395"/>
      <c r="SOI253" s="395"/>
      <c r="SOJ253" s="395"/>
      <c r="SOK253" s="395"/>
      <c r="SOL253" s="395"/>
      <c r="SOM253" s="374"/>
      <c r="SON253" s="373"/>
      <c r="SOO253" s="373"/>
      <c r="SOP253" s="373"/>
      <c r="SOQ253" s="320"/>
      <c r="SOR253" s="374"/>
      <c r="SOS253" s="374"/>
      <c r="SOT253" s="374"/>
      <c r="SOU253" s="395"/>
      <c r="SOV253" s="395"/>
      <c r="SOW253" s="395"/>
      <c r="SOX253" s="395"/>
      <c r="SOY253" s="395"/>
      <c r="SOZ253" s="395"/>
      <c r="SPA253" s="395"/>
      <c r="SPB253" s="395"/>
      <c r="SPC253" s="374"/>
      <c r="SPD253" s="373"/>
      <c r="SPE253" s="373"/>
      <c r="SPF253" s="373"/>
      <c r="SPG253" s="320"/>
      <c r="SPH253" s="374"/>
      <c r="SPI253" s="374"/>
      <c r="SPJ253" s="374"/>
      <c r="SPK253" s="395"/>
      <c r="SPL253" s="395"/>
      <c r="SPM253" s="395"/>
      <c r="SPN253" s="395"/>
      <c r="SPO253" s="395"/>
      <c r="SPP253" s="395"/>
      <c r="SPQ253" s="395"/>
      <c r="SPR253" s="395"/>
      <c r="SPS253" s="374"/>
      <c r="SPT253" s="373"/>
      <c r="SPU253" s="373"/>
      <c r="SPV253" s="373"/>
      <c r="SPW253" s="320"/>
      <c r="SPX253" s="374"/>
      <c r="SPY253" s="374"/>
      <c r="SPZ253" s="374"/>
      <c r="SQA253" s="395"/>
      <c r="SQB253" s="395"/>
      <c r="SQC253" s="395"/>
      <c r="SQD253" s="395"/>
      <c r="SQE253" s="395"/>
      <c r="SQF253" s="395"/>
      <c r="SQG253" s="395"/>
      <c r="SQH253" s="395"/>
      <c r="SQI253" s="374"/>
      <c r="SQJ253" s="373"/>
      <c r="SQK253" s="373"/>
      <c r="SQL253" s="373"/>
      <c r="SQM253" s="320"/>
      <c r="SQN253" s="374"/>
      <c r="SQO253" s="374"/>
      <c r="SQP253" s="374"/>
      <c r="SQQ253" s="395"/>
      <c r="SQR253" s="395"/>
      <c r="SQS253" s="395"/>
      <c r="SQT253" s="395"/>
      <c r="SQU253" s="395"/>
      <c r="SQV253" s="395"/>
      <c r="SQW253" s="395"/>
      <c r="SQX253" s="395"/>
      <c r="SQY253" s="374"/>
      <c r="SQZ253" s="373"/>
      <c r="SRA253" s="373"/>
      <c r="SRB253" s="373"/>
      <c r="SRC253" s="320"/>
      <c r="SRD253" s="374"/>
      <c r="SRE253" s="374"/>
      <c r="SRF253" s="374"/>
      <c r="SRG253" s="395"/>
      <c r="SRH253" s="395"/>
      <c r="SRI253" s="395"/>
      <c r="SRJ253" s="395"/>
      <c r="SRK253" s="395"/>
      <c r="SRL253" s="395"/>
      <c r="SRM253" s="395"/>
      <c r="SRN253" s="395"/>
      <c r="SRO253" s="374"/>
      <c r="SRP253" s="373"/>
      <c r="SRQ253" s="373"/>
      <c r="SRR253" s="373"/>
      <c r="SRS253" s="320"/>
      <c r="SRT253" s="374"/>
      <c r="SRU253" s="374"/>
      <c r="SRV253" s="374"/>
      <c r="SRW253" s="395"/>
      <c r="SRX253" s="395"/>
      <c r="SRY253" s="395"/>
      <c r="SRZ253" s="395"/>
      <c r="SSA253" s="395"/>
      <c r="SSB253" s="395"/>
      <c r="SSC253" s="395"/>
      <c r="SSD253" s="395"/>
      <c r="SSE253" s="374"/>
      <c r="SSF253" s="373"/>
      <c r="SSG253" s="373"/>
      <c r="SSH253" s="373"/>
      <c r="SSI253" s="320"/>
      <c r="SSJ253" s="374"/>
      <c r="SSK253" s="374"/>
      <c r="SSL253" s="374"/>
      <c r="SSM253" s="395"/>
      <c r="SSN253" s="395"/>
      <c r="SSO253" s="395"/>
      <c r="SSP253" s="395"/>
      <c r="SSQ253" s="395"/>
      <c r="SSR253" s="395"/>
      <c r="SSS253" s="395"/>
      <c r="SST253" s="395"/>
      <c r="SSU253" s="374"/>
      <c r="SSV253" s="373"/>
      <c r="SSW253" s="373"/>
      <c r="SSX253" s="373"/>
      <c r="SSY253" s="320"/>
      <c r="SSZ253" s="374"/>
      <c r="STA253" s="374"/>
      <c r="STB253" s="374"/>
      <c r="STC253" s="395"/>
      <c r="STD253" s="395"/>
      <c r="STE253" s="395"/>
      <c r="STF253" s="395"/>
      <c r="STG253" s="395"/>
      <c r="STH253" s="395"/>
      <c r="STI253" s="395"/>
      <c r="STJ253" s="395"/>
      <c r="STK253" s="374"/>
      <c r="STL253" s="373"/>
      <c r="STM253" s="373"/>
      <c r="STN253" s="373"/>
      <c r="STO253" s="320"/>
      <c r="STP253" s="374"/>
      <c r="STQ253" s="374"/>
      <c r="STR253" s="374"/>
      <c r="STS253" s="395"/>
      <c r="STT253" s="395"/>
      <c r="STU253" s="395"/>
      <c r="STV253" s="395"/>
      <c r="STW253" s="395"/>
      <c r="STX253" s="395"/>
      <c r="STY253" s="395"/>
      <c r="STZ253" s="395"/>
      <c r="SUA253" s="374"/>
      <c r="SUB253" s="373"/>
      <c r="SUC253" s="373"/>
      <c r="SUD253" s="373"/>
      <c r="SUE253" s="320"/>
      <c r="SUF253" s="374"/>
      <c r="SUG253" s="374"/>
      <c r="SUH253" s="374"/>
      <c r="SUI253" s="395"/>
      <c r="SUJ253" s="395"/>
      <c r="SUK253" s="395"/>
      <c r="SUL253" s="395"/>
      <c r="SUM253" s="395"/>
      <c r="SUN253" s="395"/>
      <c r="SUO253" s="395"/>
      <c r="SUP253" s="395"/>
      <c r="SUQ253" s="374"/>
      <c r="SUR253" s="373"/>
      <c r="SUS253" s="373"/>
      <c r="SUT253" s="373"/>
      <c r="SUU253" s="320"/>
      <c r="SUV253" s="374"/>
      <c r="SUW253" s="374"/>
      <c r="SUX253" s="374"/>
      <c r="SUY253" s="395"/>
      <c r="SUZ253" s="395"/>
      <c r="SVA253" s="395"/>
      <c r="SVB253" s="395"/>
      <c r="SVC253" s="395"/>
      <c r="SVD253" s="395"/>
      <c r="SVE253" s="395"/>
      <c r="SVF253" s="395"/>
      <c r="SVG253" s="374"/>
      <c r="SVH253" s="373"/>
      <c r="SVI253" s="373"/>
      <c r="SVJ253" s="373"/>
      <c r="SVK253" s="320"/>
      <c r="SVL253" s="374"/>
      <c r="SVM253" s="374"/>
      <c r="SVN253" s="374"/>
      <c r="SVO253" s="395"/>
      <c r="SVP253" s="395"/>
      <c r="SVQ253" s="395"/>
      <c r="SVR253" s="395"/>
      <c r="SVS253" s="395"/>
      <c r="SVT253" s="395"/>
      <c r="SVU253" s="395"/>
      <c r="SVV253" s="395"/>
      <c r="SVW253" s="374"/>
      <c r="SVX253" s="373"/>
      <c r="SVY253" s="373"/>
      <c r="SVZ253" s="373"/>
      <c r="SWA253" s="320"/>
      <c r="SWB253" s="374"/>
      <c r="SWC253" s="374"/>
      <c r="SWD253" s="374"/>
      <c r="SWE253" s="395"/>
      <c r="SWF253" s="395"/>
      <c r="SWG253" s="395"/>
      <c r="SWH253" s="395"/>
      <c r="SWI253" s="395"/>
      <c r="SWJ253" s="395"/>
      <c r="SWK253" s="395"/>
      <c r="SWL253" s="395"/>
      <c r="SWM253" s="374"/>
      <c r="SWN253" s="373"/>
      <c r="SWO253" s="373"/>
      <c r="SWP253" s="373"/>
      <c r="SWQ253" s="320"/>
      <c r="SWR253" s="374"/>
      <c r="SWS253" s="374"/>
      <c r="SWT253" s="374"/>
      <c r="SWU253" s="395"/>
      <c r="SWV253" s="395"/>
      <c r="SWW253" s="395"/>
      <c r="SWX253" s="395"/>
      <c r="SWY253" s="395"/>
      <c r="SWZ253" s="395"/>
      <c r="SXA253" s="395"/>
      <c r="SXB253" s="395"/>
      <c r="SXC253" s="374"/>
      <c r="SXD253" s="373"/>
      <c r="SXE253" s="373"/>
      <c r="SXF253" s="373"/>
      <c r="SXG253" s="320"/>
      <c r="SXH253" s="374"/>
      <c r="SXI253" s="374"/>
      <c r="SXJ253" s="374"/>
      <c r="SXK253" s="395"/>
      <c r="SXL253" s="395"/>
      <c r="SXM253" s="395"/>
      <c r="SXN253" s="395"/>
      <c r="SXO253" s="395"/>
      <c r="SXP253" s="395"/>
      <c r="SXQ253" s="395"/>
      <c r="SXR253" s="395"/>
      <c r="SXS253" s="374"/>
      <c r="SXT253" s="373"/>
      <c r="SXU253" s="373"/>
      <c r="SXV253" s="373"/>
      <c r="SXW253" s="320"/>
      <c r="SXX253" s="374"/>
      <c r="SXY253" s="374"/>
      <c r="SXZ253" s="374"/>
      <c r="SYA253" s="395"/>
      <c r="SYB253" s="395"/>
      <c r="SYC253" s="395"/>
      <c r="SYD253" s="395"/>
      <c r="SYE253" s="395"/>
      <c r="SYF253" s="395"/>
      <c r="SYG253" s="395"/>
      <c r="SYH253" s="395"/>
      <c r="SYI253" s="374"/>
      <c r="SYJ253" s="373"/>
      <c r="SYK253" s="373"/>
      <c r="SYL253" s="373"/>
      <c r="SYM253" s="320"/>
      <c r="SYN253" s="374"/>
      <c r="SYO253" s="374"/>
      <c r="SYP253" s="374"/>
      <c r="SYQ253" s="395"/>
      <c r="SYR253" s="395"/>
      <c r="SYS253" s="395"/>
      <c r="SYT253" s="395"/>
      <c r="SYU253" s="395"/>
      <c r="SYV253" s="395"/>
      <c r="SYW253" s="395"/>
      <c r="SYX253" s="395"/>
      <c r="SYY253" s="374"/>
      <c r="SYZ253" s="373"/>
      <c r="SZA253" s="373"/>
      <c r="SZB253" s="373"/>
      <c r="SZC253" s="320"/>
      <c r="SZD253" s="374"/>
      <c r="SZE253" s="374"/>
      <c r="SZF253" s="374"/>
      <c r="SZG253" s="395"/>
      <c r="SZH253" s="395"/>
      <c r="SZI253" s="395"/>
      <c r="SZJ253" s="395"/>
      <c r="SZK253" s="395"/>
      <c r="SZL253" s="395"/>
      <c r="SZM253" s="395"/>
      <c r="SZN253" s="395"/>
      <c r="SZO253" s="374"/>
      <c r="SZP253" s="373"/>
      <c r="SZQ253" s="373"/>
      <c r="SZR253" s="373"/>
      <c r="SZS253" s="320"/>
      <c r="SZT253" s="374"/>
      <c r="SZU253" s="374"/>
      <c r="SZV253" s="374"/>
      <c r="SZW253" s="395"/>
      <c r="SZX253" s="395"/>
      <c r="SZY253" s="395"/>
      <c r="SZZ253" s="395"/>
      <c r="TAA253" s="395"/>
      <c r="TAB253" s="395"/>
      <c r="TAC253" s="395"/>
      <c r="TAD253" s="395"/>
      <c r="TAE253" s="374"/>
      <c r="TAF253" s="373"/>
      <c r="TAG253" s="373"/>
      <c r="TAH253" s="373"/>
      <c r="TAI253" s="320"/>
      <c r="TAJ253" s="374"/>
      <c r="TAK253" s="374"/>
      <c r="TAL253" s="374"/>
      <c r="TAM253" s="395"/>
      <c r="TAN253" s="395"/>
      <c r="TAO253" s="395"/>
      <c r="TAP253" s="395"/>
      <c r="TAQ253" s="395"/>
      <c r="TAR253" s="395"/>
      <c r="TAS253" s="395"/>
      <c r="TAT253" s="395"/>
      <c r="TAU253" s="374"/>
      <c r="TAV253" s="373"/>
      <c r="TAW253" s="373"/>
      <c r="TAX253" s="373"/>
      <c r="TAY253" s="320"/>
      <c r="TAZ253" s="374"/>
      <c r="TBA253" s="374"/>
      <c r="TBB253" s="374"/>
      <c r="TBC253" s="395"/>
      <c r="TBD253" s="395"/>
      <c r="TBE253" s="395"/>
      <c r="TBF253" s="395"/>
      <c r="TBG253" s="395"/>
      <c r="TBH253" s="395"/>
      <c r="TBI253" s="395"/>
      <c r="TBJ253" s="395"/>
      <c r="TBK253" s="374"/>
      <c r="TBL253" s="373"/>
      <c r="TBM253" s="373"/>
      <c r="TBN253" s="373"/>
      <c r="TBO253" s="320"/>
      <c r="TBP253" s="374"/>
      <c r="TBQ253" s="374"/>
      <c r="TBR253" s="374"/>
      <c r="TBS253" s="395"/>
      <c r="TBT253" s="395"/>
      <c r="TBU253" s="395"/>
      <c r="TBV253" s="395"/>
      <c r="TBW253" s="395"/>
      <c r="TBX253" s="395"/>
      <c r="TBY253" s="395"/>
      <c r="TBZ253" s="395"/>
      <c r="TCA253" s="374"/>
      <c r="TCB253" s="373"/>
      <c r="TCC253" s="373"/>
      <c r="TCD253" s="373"/>
      <c r="TCE253" s="320"/>
      <c r="TCF253" s="374"/>
      <c r="TCG253" s="374"/>
      <c r="TCH253" s="374"/>
      <c r="TCI253" s="395"/>
      <c r="TCJ253" s="395"/>
      <c r="TCK253" s="395"/>
      <c r="TCL253" s="395"/>
      <c r="TCM253" s="395"/>
      <c r="TCN253" s="395"/>
      <c r="TCO253" s="395"/>
      <c r="TCP253" s="395"/>
      <c r="TCQ253" s="374"/>
      <c r="TCR253" s="373"/>
      <c r="TCS253" s="373"/>
      <c r="TCT253" s="373"/>
      <c r="TCU253" s="320"/>
      <c r="TCV253" s="374"/>
      <c r="TCW253" s="374"/>
      <c r="TCX253" s="374"/>
      <c r="TCY253" s="395"/>
      <c r="TCZ253" s="395"/>
      <c r="TDA253" s="395"/>
      <c r="TDB253" s="395"/>
      <c r="TDC253" s="395"/>
      <c r="TDD253" s="395"/>
      <c r="TDE253" s="395"/>
      <c r="TDF253" s="395"/>
      <c r="TDG253" s="374"/>
      <c r="TDH253" s="373"/>
      <c r="TDI253" s="373"/>
      <c r="TDJ253" s="373"/>
      <c r="TDK253" s="320"/>
      <c r="TDL253" s="374"/>
      <c r="TDM253" s="374"/>
      <c r="TDN253" s="374"/>
      <c r="TDO253" s="395"/>
      <c r="TDP253" s="395"/>
      <c r="TDQ253" s="395"/>
      <c r="TDR253" s="395"/>
      <c r="TDS253" s="395"/>
      <c r="TDT253" s="395"/>
      <c r="TDU253" s="395"/>
      <c r="TDV253" s="395"/>
      <c r="TDW253" s="374"/>
      <c r="TDX253" s="373"/>
      <c r="TDY253" s="373"/>
      <c r="TDZ253" s="373"/>
      <c r="TEA253" s="320"/>
      <c r="TEB253" s="374"/>
      <c r="TEC253" s="374"/>
      <c r="TED253" s="374"/>
      <c r="TEE253" s="395"/>
      <c r="TEF253" s="395"/>
      <c r="TEG253" s="395"/>
      <c r="TEH253" s="395"/>
      <c r="TEI253" s="395"/>
      <c r="TEJ253" s="395"/>
      <c r="TEK253" s="395"/>
      <c r="TEL253" s="395"/>
      <c r="TEM253" s="374"/>
      <c r="TEN253" s="373"/>
      <c r="TEO253" s="373"/>
      <c r="TEP253" s="373"/>
      <c r="TEQ253" s="320"/>
      <c r="TER253" s="374"/>
      <c r="TES253" s="374"/>
      <c r="TET253" s="374"/>
      <c r="TEU253" s="395"/>
      <c r="TEV253" s="395"/>
      <c r="TEW253" s="395"/>
      <c r="TEX253" s="395"/>
      <c r="TEY253" s="395"/>
      <c r="TEZ253" s="395"/>
      <c r="TFA253" s="395"/>
      <c r="TFB253" s="395"/>
      <c r="TFC253" s="374"/>
      <c r="TFD253" s="373"/>
      <c r="TFE253" s="373"/>
      <c r="TFF253" s="373"/>
      <c r="TFG253" s="320"/>
      <c r="TFH253" s="374"/>
      <c r="TFI253" s="374"/>
      <c r="TFJ253" s="374"/>
      <c r="TFK253" s="395"/>
      <c r="TFL253" s="395"/>
      <c r="TFM253" s="395"/>
      <c r="TFN253" s="395"/>
      <c r="TFO253" s="395"/>
      <c r="TFP253" s="395"/>
      <c r="TFQ253" s="395"/>
      <c r="TFR253" s="395"/>
      <c r="TFS253" s="374"/>
      <c r="TFT253" s="373"/>
      <c r="TFU253" s="373"/>
      <c r="TFV253" s="373"/>
      <c r="TFW253" s="320"/>
      <c r="TFX253" s="374"/>
      <c r="TFY253" s="374"/>
      <c r="TFZ253" s="374"/>
      <c r="TGA253" s="395"/>
      <c r="TGB253" s="395"/>
      <c r="TGC253" s="395"/>
      <c r="TGD253" s="395"/>
      <c r="TGE253" s="395"/>
      <c r="TGF253" s="395"/>
      <c r="TGG253" s="395"/>
      <c r="TGH253" s="395"/>
      <c r="TGI253" s="374"/>
      <c r="TGJ253" s="373"/>
      <c r="TGK253" s="373"/>
      <c r="TGL253" s="373"/>
      <c r="TGM253" s="320"/>
      <c r="TGN253" s="374"/>
      <c r="TGO253" s="374"/>
      <c r="TGP253" s="374"/>
      <c r="TGQ253" s="395"/>
      <c r="TGR253" s="395"/>
      <c r="TGS253" s="395"/>
      <c r="TGT253" s="395"/>
      <c r="TGU253" s="395"/>
      <c r="TGV253" s="395"/>
      <c r="TGW253" s="395"/>
      <c r="TGX253" s="395"/>
      <c r="TGY253" s="374"/>
      <c r="TGZ253" s="373"/>
      <c r="THA253" s="373"/>
      <c r="THB253" s="373"/>
      <c r="THC253" s="320"/>
      <c r="THD253" s="374"/>
      <c r="THE253" s="374"/>
      <c r="THF253" s="374"/>
      <c r="THG253" s="395"/>
      <c r="THH253" s="395"/>
      <c r="THI253" s="395"/>
      <c r="THJ253" s="395"/>
      <c r="THK253" s="395"/>
      <c r="THL253" s="395"/>
      <c r="THM253" s="395"/>
      <c r="THN253" s="395"/>
      <c r="THO253" s="374"/>
      <c r="THP253" s="373"/>
      <c r="THQ253" s="373"/>
      <c r="THR253" s="373"/>
      <c r="THS253" s="320"/>
      <c r="THT253" s="374"/>
      <c r="THU253" s="374"/>
      <c r="THV253" s="374"/>
      <c r="THW253" s="395"/>
      <c r="THX253" s="395"/>
      <c r="THY253" s="395"/>
      <c r="THZ253" s="395"/>
      <c r="TIA253" s="395"/>
      <c r="TIB253" s="395"/>
      <c r="TIC253" s="395"/>
      <c r="TID253" s="395"/>
      <c r="TIE253" s="374"/>
      <c r="TIF253" s="373"/>
      <c r="TIG253" s="373"/>
      <c r="TIH253" s="373"/>
      <c r="TII253" s="320"/>
      <c r="TIJ253" s="374"/>
      <c r="TIK253" s="374"/>
      <c r="TIL253" s="374"/>
      <c r="TIM253" s="395"/>
      <c r="TIN253" s="395"/>
      <c r="TIO253" s="395"/>
      <c r="TIP253" s="395"/>
      <c r="TIQ253" s="395"/>
      <c r="TIR253" s="395"/>
      <c r="TIS253" s="395"/>
      <c r="TIT253" s="395"/>
      <c r="TIU253" s="374"/>
      <c r="TIV253" s="373"/>
      <c r="TIW253" s="373"/>
      <c r="TIX253" s="373"/>
      <c r="TIY253" s="320"/>
      <c r="TIZ253" s="374"/>
      <c r="TJA253" s="374"/>
      <c r="TJB253" s="374"/>
      <c r="TJC253" s="395"/>
      <c r="TJD253" s="395"/>
      <c r="TJE253" s="395"/>
      <c r="TJF253" s="395"/>
      <c r="TJG253" s="395"/>
      <c r="TJH253" s="395"/>
      <c r="TJI253" s="395"/>
      <c r="TJJ253" s="395"/>
      <c r="TJK253" s="374"/>
      <c r="TJL253" s="373"/>
      <c r="TJM253" s="373"/>
      <c r="TJN253" s="373"/>
      <c r="TJO253" s="320"/>
      <c r="TJP253" s="374"/>
      <c r="TJQ253" s="374"/>
      <c r="TJR253" s="374"/>
      <c r="TJS253" s="395"/>
      <c r="TJT253" s="395"/>
      <c r="TJU253" s="395"/>
      <c r="TJV253" s="395"/>
      <c r="TJW253" s="395"/>
      <c r="TJX253" s="395"/>
      <c r="TJY253" s="395"/>
      <c r="TJZ253" s="395"/>
      <c r="TKA253" s="374"/>
      <c r="TKB253" s="373"/>
      <c r="TKC253" s="373"/>
      <c r="TKD253" s="373"/>
      <c r="TKE253" s="320"/>
      <c r="TKF253" s="374"/>
      <c r="TKG253" s="374"/>
      <c r="TKH253" s="374"/>
      <c r="TKI253" s="395"/>
      <c r="TKJ253" s="395"/>
      <c r="TKK253" s="395"/>
      <c r="TKL253" s="395"/>
      <c r="TKM253" s="395"/>
      <c r="TKN253" s="395"/>
      <c r="TKO253" s="395"/>
      <c r="TKP253" s="395"/>
      <c r="TKQ253" s="374"/>
      <c r="TKR253" s="373"/>
      <c r="TKS253" s="373"/>
      <c r="TKT253" s="373"/>
      <c r="TKU253" s="320"/>
      <c r="TKV253" s="374"/>
      <c r="TKW253" s="374"/>
      <c r="TKX253" s="374"/>
      <c r="TKY253" s="395"/>
      <c r="TKZ253" s="395"/>
      <c r="TLA253" s="395"/>
      <c r="TLB253" s="395"/>
      <c r="TLC253" s="395"/>
      <c r="TLD253" s="395"/>
      <c r="TLE253" s="395"/>
      <c r="TLF253" s="395"/>
      <c r="TLG253" s="374"/>
      <c r="TLH253" s="373"/>
      <c r="TLI253" s="373"/>
      <c r="TLJ253" s="373"/>
      <c r="TLK253" s="320"/>
      <c r="TLL253" s="374"/>
      <c r="TLM253" s="374"/>
      <c r="TLN253" s="374"/>
      <c r="TLO253" s="395"/>
      <c r="TLP253" s="395"/>
      <c r="TLQ253" s="395"/>
      <c r="TLR253" s="395"/>
      <c r="TLS253" s="395"/>
      <c r="TLT253" s="395"/>
      <c r="TLU253" s="395"/>
      <c r="TLV253" s="395"/>
      <c r="TLW253" s="374"/>
      <c r="TLX253" s="373"/>
      <c r="TLY253" s="373"/>
      <c r="TLZ253" s="373"/>
      <c r="TMA253" s="320"/>
      <c r="TMB253" s="374"/>
      <c r="TMC253" s="374"/>
      <c r="TMD253" s="374"/>
      <c r="TME253" s="395"/>
      <c r="TMF253" s="395"/>
      <c r="TMG253" s="395"/>
      <c r="TMH253" s="395"/>
      <c r="TMI253" s="395"/>
      <c r="TMJ253" s="395"/>
      <c r="TMK253" s="395"/>
      <c r="TML253" s="395"/>
      <c r="TMM253" s="374"/>
      <c r="TMN253" s="373"/>
      <c r="TMO253" s="373"/>
      <c r="TMP253" s="373"/>
      <c r="TMQ253" s="320"/>
      <c r="TMR253" s="374"/>
      <c r="TMS253" s="374"/>
      <c r="TMT253" s="374"/>
      <c r="TMU253" s="395"/>
      <c r="TMV253" s="395"/>
      <c r="TMW253" s="395"/>
      <c r="TMX253" s="395"/>
      <c r="TMY253" s="395"/>
      <c r="TMZ253" s="395"/>
      <c r="TNA253" s="395"/>
      <c r="TNB253" s="395"/>
      <c r="TNC253" s="374"/>
      <c r="TND253" s="373"/>
      <c r="TNE253" s="373"/>
      <c r="TNF253" s="373"/>
      <c r="TNG253" s="320"/>
      <c r="TNH253" s="374"/>
      <c r="TNI253" s="374"/>
      <c r="TNJ253" s="374"/>
      <c r="TNK253" s="395"/>
      <c r="TNL253" s="395"/>
      <c r="TNM253" s="395"/>
      <c r="TNN253" s="395"/>
      <c r="TNO253" s="395"/>
      <c r="TNP253" s="395"/>
      <c r="TNQ253" s="395"/>
      <c r="TNR253" s="395"/>
      <c r="TNS253" s="374"/>
      <c r="TNT253" s="373"/>
      <c r="TNU253" s="373"/>
      <c r="TNV253" s="373"/>
      <c r="TNW253" s="320"/>
      <c r="TNX253" s="374"/>
      <c r="TNY253" s="374"/>
      <c r="TNZ253" s="374"/>
      <c r="TOA253" s="395"/>
      <c r="TOB253" s="395"/>
      <c r="TOC253" s="395"/>
      <c r="TOD253" s="395"/>
      <c r="TOE253" s="395"/>
      <c r="TOF253" s="395"/>
      <c r="TOG253" s="395"/>
      <c r="TOH253" s="395"/>
      <c r="TOI253" s="374"/>
      <c r="TOJ253" s="373"/>
      <c r="TOK253" s="373"/>
      <c r="TOL253" s="373"/>
      <c r="TOM253" s="320"/>
      <c r="TON253" s="374"/>
      <c r="TOO253" s="374"/>
      <c r="TOP253" s="374"/>
      <c r="TOQ253" s="395"/>
      <c r="TOR253" s="395"/>
      <c r="TOS253" s="395"/>
      <c r="TOT253" s="395"/>
      <c r="TOU253" s="395"/>
      <c r="TOV253" s="395"/>
      <c r="TOW253" s="395"/>
      <c r="TOX253" s="395"/>
      <c r="TOY253" s="374"/>
      <c r="TOZ253" s="373"/>
      <c r="TPA253" s="373"/>
      <c r="TPB253" s="373"/>
      <c r="TPC253" s="320"/>
      <c r="TPD253" s="374"/>
      <c r="TPE253" s="374"/>
      <c r="TPF253" s="374"/>
      <c r="TPG253" s="395"/>
      <c r="TPH253" s="395"/>
      <c r="TPI253" s="395"/>
      <c r="TPJ253" s="395"/>
      <c r="TPK253" s="395"/>
      <c r="TPL253" s="395"/>
      <c r="TPM253" s="395"/>
      <c r="TPN253" s="395"/>
      <c r="TPO253" s="374"/>
      <c r="TPP253" s="373"/>
      <c r="TPQ253" s="373"/>
      <c r="TPR253" s="373"/>
      <c r="TPS253" s="320"/>
      <c r="TPT253" s="374"/>
      <c r="TPU253" s="374"/>
      <c r="TPV253" s="374"/>
      <c r="TPW253" s="395"/>
      <c r="TPX253" s="395"/>
      <c r="TPY253" s="395"/>
      <c r="TPZ253" s="395"/>
      <c r="TQA253" s="395"/>
      <c r="TQB253" s="395"/>
      <c r="TQC253" s="395"/>
      <c r="TQD253" s="395"/>
      <c r="TQE253" s="374"/>
      <c r="TQF253" s="373"/>
      <c r="TQG253" s="373"/>
      <c r="TQH253" s="373"/>
      <c r="TQI253" s="320"/>
      <c r="TQJ253" s="374"/>
      <c r="TQK253" s="374"/>
      <c r="TQL253" s="374"/>
      <c r="TQM253" s="395"/>
      <c r="TQN253" s="395"/>
      <c r="TQO253" s="395"/>
      <c r="TQP253" s="395"/>
      <c r="TQQ253" s="395"/>
      <c r="TQR253" s="395"/>
      <c r="TQS253" s="395"/>
      <c r="TQT253" s="395"/>
      <c r="TQU253" s="374"/>
      <c r="TQV253" s="373"/>
      <c r="TQW253" s="373"/>
      <c r="TQX253" s="373"/>
      <c r="TQY253" s="320"/>
      <c r="TQZ253" s="374"/>
      <c r="TRA253" s="374"/>
      <c r="TRB253" s="374"/>
      <c r="TRC253" s="395"/>
      <c r="TRD253" s="395"/>
      <c r="TRE253" s="395"/>
      <c r="TRF253" s="395"/>
      <c r="TRG253" s="395"/>
      <c r="TRH253" s="395"/>
      <c r="TRI253" s="395"/>
      <c r="TRJ253" s="395"/>
      <c r="TRK253" s="374"/>
      <c r="TRL253" s="373"/>
      <c r="TRM253" s="373"/>
      <c r="TRN253" s="373"/>
      <c r="TRO253" s="320"/>
      <c r="TRP253" s="374"/>
      <c r="TRQ253" s="374"/>
      <c r="TRR253" s="374"/>
      <c r="TRS253" s="395"/>
      <c r="TRT253" s="395"/>
      <c r="TRU253" s="395"/>
      <c r="TRV253" s="395"/>
      <c r="TRW253" s="395"/>
      <c r="TRX253" s="395"/>
      <c r="TRY253" s="395"/>
      <c r="TRZ253" s="395"/>
      <c r="TSA253" s="374"/>
      <c r="TSB253" s="373"/>
      <c r="TSC253" s="373"/>
      <c r="TSD253" s="373"/>
      <c r="TSE253" s="320"/>
      <c r="TSF253" s="374"/>
      <c r="TSG253" s="374"/>
      <c r="TSH253" s="374"/>
      <c r="TSI253" s="395"/>
      <c r="TSJ253" s="395"/>
      <c r="TSK253" s="395"/>
      <c r="TSL253" s="395"/>
      <c r="TSM253" s="395"/>
      <c r="TSN253" s="395"/>
      <c r="TSO253" s="395"/>
      <c r="TSP253" s="395"/>
      <c r="TSQ253" s="374"/>
      <c r="TSR253" s="373"/>
      <c r="TSS253" s="373"/>
      <c r="TST253" s="373"/>
      <c r="TSU253" s="320"/>
      <c r="TSV253" s="374"/>
      <c r="TSW253" s="374"/>
      <c r="TSX253" s="374"/>
      <c r="TSY253" s="395"/>
      <c r="TSZ253" s="395"/>
      <c r="TTA253" s="395"/>
      <c r="TTB253" s="395"/>
      <c r="TTC253" s="395"/>
      <c r="TTD253" s="395"/>
      <c r="TTE253" s="395"/>
      <c r="TTF253" s="395"/>
      <c r="TTG253" s="374"/>
      <c r="TTH253" s="373"/>
      <c r="TTI253" s="373"/>
      <c r="TTJ253" s="373"/>
      <c r="TTK253" s="320"/>
      <c r="TTL253" s="374"/>
      <c r="TTM253" s="374"/>
      <c r="TTN253" s="374"/>
      <c r="TTO253" s="395"/>
      <c r="TTP253" s="395"/>
      <c r="TTQ253" s="395"/>
      <c r="TTR253" s="395"/>
      <c r="TTS253" s="395"/>
      <c r="TTT253" s="395"/>
      <c r="TTU253" s="395"/>
      <c r="TTV253" s="395"/>
      <c r="TTW253" s="374"/>
      <c r="TTX253" s="373"/>
      <c r="TTY253" s="373"/>
      <c r="TTZ253" s="373"/>
      <c r="TUA253" s="320"/>
      <c r="TUB253" s="374"/>
      <c r="TUC253" s="374"/>
      <c r="TUD253" s="374"/>
      <c r="TUE253" s="395"/>
      <c r="TUF253" s="395"/>
      <c r="TUG253" s="395"/>
      <c r="TUH253" s="395"/>
      <c r="TUI253" s="395"/>
      <c r="TUJ253" s="395"/>
      <c r="TUK253" s="395"/>
      <c r="TUL253" s="395"/>
      <c r="TUM253" s="374"/>
      <c r="TUN253" s="373"/>
      <c r="TUO253" s="373"/>
      <c r="TUP253" s="373"/>
      <c r="TUQ253" s="320"/>
      <c r="TUR253" s="374"/>
      <c r="TUS253" s="374"/>
      <c r="TUT253" s="374"/>
      <c r="TUU253" s="395"/>
      <c r="TUV253" s="395"/>
      <c r="TUW253" s="395"/>
      <c r="TUX253" s="395"/>
      <c r="TUY253" s="395"/>
      <c r="TUZ253" s="395"/>
      <c r="TVA253" s="395"/>
      <c r="TVB253" s="395"/>
      <c r="TVC253" s="374"/>
      <c r="TVD253" s="373"/>
      <c r="TVE253" s="373"/>
      <c r="TVF253" s="373"/>
      <c r="TVG253" s="320"/>
      <c r="TVH253" s="374"/>
      <c r="TVI253" s="374"/>
      <c r="TVJ253" s="374"/>
      <c r="TVK253" s="395"/>
      <c r="TVL253" s="395"/>
      <c r="TVM253" s="395"/>
      <c r="TVN253" s="395"/>
      <c r="TVO253" s="395"/>
      <c r="TVP253" s="395"/>
      <c r="TVQ253" s="395"/>
      <c r="TVR253" s="395"/>
      <c r="TVS253" s="374"/>
      <c r="TVT253" s="373"/>
      <c r="TVU253" s="373"/>
      <c r="TVV253" s="373"/>
      <c r="TVW253" s="320"/>
      <c r="TVX253" s="374"/>
      <c r="TVY253" s="374"/>
      <c r="TVZ253" s="374"/>
      <c r="TWA253" s="395"/>
      <c r="TWB253" s="395"/>
      <c r="TWC253" s="395"/>
      <c r="TWD253" s="395"/>
      <c r="TWE253" s="395"/>
      <c r="TWF253" s="395"/>
      <c r="TWG253" s="395"/>
      <c r="TWH253" s="395"/>
      <c r="TWI253" s="374"/>
      <c r="TWJ253" s="373"/>
      <c r="TWK253" s="373"/>
      <c r="TWL253" s="373"/>
      <c r="TWM253" s="320"/>
      <c r="TWN253" s="374"/>
      <c r="TWO253" s="374"/>
      <c r="TWP253" s="374"/>
      <c r="TWQ253" s="395"/>
      <c r="TWR253" s="395"/>
      <c r="TWS253" s="395"/>
      <c r="TWT253" s="395"/>
      <c r="TWU253" s="395"/>
      <c r="TWV253" s="395"/>
      <c r="TWW253" s="395"/>
      <c r="TWX253" s="395"/>
      <c r="TWY253" s="374"/>
      <c r="TWZ253" s="373"/>
      <c r="TXA253" s="373"/>
      <c r="TXB253" s="373"/>
      <c r="TXC253" s="320"/>
      <c r="TXD253" s="374"/>
      <c r="TXE253" s="374"/>
      <c r="TXF253" s="374"/>
      <c r="TXG253" s="395"/>
      <c r="TXH253" s="395"/>
      <c r="TXI253" s="395"/>
      <c r="TXJ253" s="395"/>
      <c r="TXK253" s="395"/>
      <c r="TXL253" s="395"/>
      <c r="TXM253" s="395"/>
      <c r="TXN253" s="395"/>
      <c r="TXO253" s="374"/>
      <c r="TXP253" s="373"/>
      <c r="TXQ253" s="373"/>
      <c r="TXR253" s="373"/>
      <c r="TXS253" s="320"/>
      <c r="TXT253" s="374"/>
      <c r="TXU253" s="374"/>
      <c r="TXV253" s="374"/>
      <c r="TXW253" s="395"/>
      <c r="TXX253" s="395"/>
      <c r="TXY253" s="395"/>
      <c r="TXZ253" s="395"/>
      <c r="TYA253" s="395"/>
      <c r="TYB253" s="395"/>
      <c r="TYC253" s="395"/>
      <c r="TYD253" s="395"/>
      <c r="TYE253" s="374"/>
      <c r="TYF253" s="373"/>
      <c r="TYG253" s="373"/>
      <c r="TYH253" s="373"/>
      <c r="TYI253" s="320"/>
      <c r="TYJ253" s="374"/>
      <c r="TYK253" s="374"/>
      <c r="TYL253" s="374"/>
      <c r="TYM253" s="395"/>
      <c r="TYN253" s="395"/>
      <c r="TYO253" s="395"/>
      <c r="TYP253" s="395"/>
      <c r="TYQ253" s="395"/>
      <c r="TYR253" s="395"/>
      <c r="TYS253" s="395"/>
      <c r="TYT253" s="395"/>
      <c r="TYU253" s="374"/>
      <c r="TYV253" s="373"/>
      <c r="TYW253" s="373"/>
      <c r="TYX253" s="373"/>
      <c r="TYY253" s="320"/>
      <c r="TYZ253" s="374"/>
      <c r="TZA253" s="374"/>
      <c r="TZB253" s="374"/>
      <c r="TZC253" s="395"/>
      <c r="TZD253" s="395"/>
      <c r="TZE253" s="395"/>
      <c r="TZF253" s="395"/>
      <c r="TZG253" s="395"/>
      <c r="TZH253" s="395"/>
      <c r="TZI253" s="395"/>
      <c r="TZJ253" s="395"/>
      <c r="TZK253" s="374"/>
      <c r="TZL253" s="373"/>
      <c r="TZM253" s="373"/>
      <c r="TZN253" s="373"/>
      <c r="TZO253" s="320"/>
      <c r="TZP253" s="374"/>
      <c r="TZQ253" s="374"/>
      <c r="TZR253" s="374"/>
      <c r="TZS253" s="395"/>
      <c r="TZT253" s="395"/>
      <c r="TZU253" s="395"/>
      <c r="TZV253" s="395"/>
      <c r="TZW253" s="395"/>
      <c r="TZX253" s="395"/>
      <c r="TZY253" s="395"/>
      <c r="TZZ253" s="395"/>
      <c r="UAA253" s="374"/>
      <c r="UAB253" s="373"/>
      <c r="UAC253" s="373"/>
      <c r="UAD253" s="373"/>
      <c r="UAE253" s="320"/>
      <c r="UAF253" s="374"/>
      <c r="UAG253" s="374"/>
      <c r="UAH253" s="374"/>
      <c r="UAI253" s="395"/>
      <c r="UAJ253" s="395"/>
      <c r="UAK253" s="395"/>
      <c r="UAL253" s="395"/>
      <c r="UAM253" s="395"/>
      <c r="UAN253" s="395"/>
      <c r="UAO253" s="395"/>
      <c r="UAP253" s="395"/>
      <c r="UAQ253" s="374"/>
      <c r="UAR253" s="373"/>
      <c r="UAS253" s="373"/>
      <c r="UAT253" s="373"/>
      <c r="UAU253" s="320"/>
      <c r="UAV253" s="374"/>
      <c r="UAW253" s="374"/>
      <c r="UAX253" s="374"/>
      <c r="UAY253" s="395"/>
      <c r="UAZ253" s="395"/>
      <c r="UBA253" s="395"/>
      <c r="UBB253" s="395"/>
      <c r="UBC253" s="395"/>
      <c r="UBD253" s="395"/>
      <c r="UBE253" s="395"/>
      <c r="UBF253" s="395"/>
      <c r="UBG253" s="374"/>
      <c r="UBH253" s="373"/>
      <c r="UBI253" s="373"/>
      <c r="UBJ253" s="373"/>
      <c r="UBK253" s="320"/>
      <c r="UBL253" s="374"/>
      <c r="UBM253" s="374"/>
      <c r="UBN253" s="374"/>
      <c r="UBO253" s="395"/>
      <c r="UBP253" s="395"/>
      <c r="UBQ253" s="395"/>
      <c r="UBR253" s="395"/>
      <c r="UBS253" s="395"/>
      <c r="UBT253" s="395"/>
      <c r="UBU253" s="395"/>
      <c r="UBV253" s="395"/>
      <c r="UBW253" s="374"/>
      <c r="UBX253" s="373"/>
      <c r="UBY253" s="373"/>
      <c r="UBZ253" s="373"/>
      <c r="UCA253" s="320"/>
      <c r="UCB253" s="374"/>
      <c r="UCC253" s="374"/>
      <c r="UCD253" s="374"/>
      <c r="UCE253" s="395"/>
      <c r="UCF253" s="395"/>
      <c r="UCG253" s="395"/>
      <c r="UCH253" s="395"/>
      <c r="UCI253" s="395"/>
      <c r="UCJ253" s="395"/>
      <c r="UCK253" s="395"/>
      <c r="UCL253" s="395"/>
      <c r="UCM253" s="374"/>
      <c r="UCN253" s="373"/>
      <c r="UCO253" s="373"/>
      <c r="UCP253" s="373"/>
      <c r="UCQ253" s="320"/>
      <c r="UCR253" s="374"/>
      <c r="UCS253" s="374"/>
      <c r="UCT253" s="374"/>
      <c r="UCU253" s="395"/>
      <c r="UCV253" s="395"/>
      <c r="UCW253" s="395"/>
      <c r="UCX253" s="395"/>
      <c r="UCY253" s="395"/>
      <c r="UCZ253" s="395"/>
      <c r="UDA253" s="395"/>
      <c r="UDB253" s="395"/>
      <c r="UDC253" s="374"/>
      <c r="UDD253" s="373"/>
      <c r="UDE253" s="373"/>
      <c r="UDF253" s="373"/>
      <c r="UDG253" s="320"/>
      <c r="UDH253" s="374"/>
      <c r="UDI253" s="374"/>
      <c r="UDJ253" s="374"/>
      <c r="UDK253" s="395"/>
      <c r="UDL253" s="395"/>
      <c r="UDM253" s="395"/>
      <c r="UDN253" s="395"/>
      <c r="UDO253" s="395"/>
      <c r="UDP253" s="395"/>
      <c r="UDQ253" s="395"/>
      <c r="UDR253" s="395"/>
      <c r="UDS253" s="374"/>
      <c r="UDT253" s="373"/>
      <c r="UDU253" s="373"/>
      <c r="UDV253" s="373"/>
      <c r="UDW253" s="320"/>
      <c r="UDX253" s="374"/>
      <c r="UDY253" s="374"/>
      <c r="UDZ253" s="374"/>
      <c r="UEA253" s="395"/>
      <c r="UEB253" s="395"/>
      <c r="UEC253" s="395"/>
      <c r="UED253" s="395"/>
      <c r="UEE253" s="395"/>
      <c r="UEF253" s="395"/>
      <c r="UEG253" s="395"/>
      <c r="UEH253" s="395"/>
      <c r="UEI253" s="374"/>
      <c r="UEJ253" s="373"/>
      <c r="UEK253" s="373"/>
      <c r="UEL253" s="373"/>
      <c r="UEM253" s="320"/>
      <c r="UEN253" s="374"/>
      <c r="UEO253" s="374"/>
      <c r="UEP253" s="374"/>
      <c r="UEQ253" s="395"/>
      <c r="UER253" s="395"/>
      <c r="UES253" s="395"/>
      <c r="UET253" s="395"/>
      <c r="UEU253" s="395"/>
      <c r="UEV253" s="395"/>
      <c r="UEW253" s="395"/>
      <c r="UEX253" s="395"/>
      <c r="UEY253" s="374"/>
      <c r="UEZ253" s="373"/>
      <c r="UFA253" s="373"/>
      <c r="UFB253" s="373"/>
      <c r="UFC253" s="320"/>
      <c r="UFD253" s="374"/>
      <c r="UFE253" s="374"/>
      <c r="UFF253" s="374"/>
      <c r="UFG253" s="395"/>
      <c r="UFH253" s="395"/>
      <c r="UFI253" s="395"/>
      <c r="UFJ253" s="395"/>
      <c r="UFK253" s="395"/>
      <c r="UFL253" s="395"/>
      <c r="UFM253" s="395"/>
      <c r="UFN253" s="395"/>
      <c r="UFO253" s="374"/>
      <c r="UFP253" s="373"/>
      <c r="UFQ253" s="373"/>
      <c r="UFR253" s="373"/>
      <c r="UFS253" s="320"/>
      <c r="UFT253" s="374"/>
      <c r="UFU253" s="374"/>
      <c r="UFV253" s="374"/>
      <c r="UFW253" s="395"/>
      <c r="UFX253" s="395"/>
      <c r="UFY253" s="395"/>
      <c r="UFZ253" s="395"/>
      <c r="UGA253" s="395"/>
      <c r="UGB253" s="395"/>
      <c r="UGC253" s="395"/>
      <c r="UGD253" s="395"/>
      <c r="UGE253" s="374"/>
      <c r="UGF253" s="373"/>
      <c r="UGG253" s="373"/>
      <c r="UGH253" s="373"/>
      <c r="UGI253" s="320"/>
      <c r="UGJ253" s="374"/>
      <c r="UGK253" s="374"/>
      <c r="UGL253" s="374"/>
      <c r="UGM253" s="395"/>
      <c r="UGN253" s="395"/>
      <c r="UGO253" s="395"/>
      <c r="UGP253" s="395"/>
      <c r="UGQ253" s="395"/>
      <c r="UGR253" s="395"/>
      <c r="UGS253" s="395"/>
      <c r="UGT253" s="395"/>
      <c r="UGU253" s="374"/>
      <c r="UGV253" s="373"/>
      <c r="UGW253" s="373"/>
      <c r="UGX253" s="373"/>
      <c r="UGY253" s="320"/>
      <c r="UGZ253" s="374"/>
      <c r="UHA253" s="374"/>
      <c r="UHB253" s="374"/>
      <c r="UHC253" s="395"/>
      <c r="UHD253" s="395"/>
      <c r="UHE253" s="395"/>
      <c r="UHF253" s="395"/>
      <c r="UHG253" s="395"/>
      <c r="UHH253" s="395"/>
      <c r="UHI253" s="395"/>
      <c r="UHJ253" s="395"/>
      <c r="UHK253" s="374"/>
      <c r="UHL253" s="373"/>
      <c r="UHM253" s="373"/>
      <c r="UHN253" s="373"/>
      <c r="UHO253" s="320"/>
      <c r="UHP253" s="374"/>
      <c r="UHQ253" s="374"/>
      <c r="UHR253" s="374"/>
      <c r="UHS253" s="395"/>
      <c r="UHT253" s="395"/>
      <c r="UHU253" s="395"/>
      <c r="UHV253" s="395"/>
      <c r="UHW253" s="395"/>
      <c r="UHX253" s="395"/>
      <c r="UHY253" s="395"/>
      <c r="UHZ253" s="395"/>
      <c r="UIA253" s="374"/>
      <c r="UIB253" s="373"/>
      <c r="UIC253" s="373"/>
      <c r="UID253" s="373"/>
      <c r="UIE253" s="320"/>
      <c r="UIF253" s="374"/>
      <c r="UIG253" s="374"/>
      <c r="UIH253" s="374"/>
      <c r="UII253" s="395"/>
      <c r="UIJ253" s="395"/>
      <c r="UIK253" s="395"/>
      <c r="UIL253" s="395"/>
      <c r="UIM253" s="395"/>
      <c r="UIN253" s="395"/>
      <c r="UIO253" s="395"/>
      <c r="UIP253" s="395"/>
      <c r="UIQ253" s="374"/>
      <c r="UIR253" s="373"/>
      <c r="UIS253" s="373"/>
      <c r="UIT253" s="373"/>
      <c r="UIU253" s="320"/>
      <c r="UIV253" s="374"/>
      <c r="UIW253" s="374"/>
      <c r="UIX253" s="374"/>
      <c r="UIY253" s="395"/>
      <c r="UIZ253" s="395"/>
      <c r="UJA253" s="395"/>
      <c r="UJB253" s="395"/>
      <c r="UJC253" s="395"/>
      <c r="UJD253" s="395"/>
      <c r="UJE253" s="395"/>
      <c r="UJF253" s="395"/>
      <c r="UJG253" s="374"/>
      <c r="UJH253" s="373"/>
      <c r="UJI253" s="373"/>
      <c r="UJJ253" s="373"/>
      <c r="UJK253" s="320"/>
      <c r="UJL253" s="374"/>
      <c r="UJM253" s="374"/>
      <c r="UJN253" s="374"/>
      <c r="UJO253" s="395"/>
      <c r="UJP253" s="395"/>
      <c r="UJQ253" s="395"/>
      <c r="UJR253" s="395"/>
      <c r="UJS253" s="395"/>
      <c r="UJT253" s="395"/>
      <c r="UJU253" s="395"/>
      <c r="UJV253" s="395"/>
      <c r="UJW253" s="374"/>
      <c r="UJX253" s="373"/>
      <c r="UJY253" s="373"/>
      <c r="UJZ253" s="373"/>
      <c r="UKA253" s="320"/>
      <c r="UKB253" s="374"/>
      <c r="UKC253" s="374"/>
      <c r="UKD253" s="374"/>
      <c r="UKE253" s="395"/>
      <c r="UKF253" s="395"/>
      <c r="UKG253" s="395"/>
      <c r="UKH253" s="395"/>
      <c r="UKI253" s="395"/>
      <c r="UKJ253" s="395"/>
      <c r="UKK253" s="395"/>
      <c r="UKL253" s="395"/>
      <c r="UKM253" s="374"/>
      <c r="UKN253" s="373"/>
      <c r="UKO253" s="373"/>
      <c r="UKP253" s="373"/>
      <c r="UKQ253" s="320"/>
      <c r="UKR253" s="374"/>
      <c r="UKS253" s="374"/>
      <c r="UKT253" s="374"/>
      <c r="UKU253" s="395"/>
      <c r="UKV253" s="395"/>
      <c r="UKW253" s="395"/>
      <c r="UKX253" s="395"/>
      <c r="UKY253" s="395"/>
      <c r="UKZ253" s="395"/>
      <c r="ULA253" s="395"/>
      <c r="ULB253" s="395"/>
      <c r="ULC253" s="374"/>
      <c r="ULD253" s="373"/>
      <c r="ULE253" s="373"/>
      <c r="ULF253" s="373"/>
      <c r="ULG253" s="320"/>
      <c r="ULH253" s="374"/>
      <c r="ULI253" s="374"/>
      <c r="ULJ253" s="374"/>
      <c r="ULK253" s="395"/>
      <c r="ULL253" s="395"/>
      <c r="ULM253" s="395"/>
      <c r="ULN253" s="395"/>
      <c r="ULO253" s="395"/>
      <c r="ULP253" s="395"/>
      <c r="ULQ253" s="395"/>
      <c r="ULR253" s="395"/>
      <c r="ULS253" s="374"/>
      <c r="ULT253" s="373"/>
      <c r="ULU253" s="373"/>
      <c r="ULV253" s="373"/>
      <c r="ULW253" s="320"/>
      <c r="ULX253" s="374"/>
      <c r="ULY253" s="374"/>
      <c r="ULZ253" s="374"/>
      <c r="UMA253" s="395"/>
      <c r="UMB253" s="395"/>
      <c r="UMC253" s="395"/>
      <c r="UMD253" s="395"/>
      <c r="UME253" s="395"/>
      <c r="UMF253" s="395"/>
      <c r="UMG253" s="395"/>
      <c r="UMH253" s="395"/>
      <c r="UMI253" s="374"/>
      <c r="UMJ253" s="373"/>
      <c r="UMK253" s="373"/>
      <c r="UML253" s="373"/>
      <c r="UMM253" s="320"/>
      <c r="UMN253" s="374"/>
      <c r="UMO253" s="374"/>
      <c r="UMP253" s="374"/>
      <c r="UMQ253" s="395"/>
      <c r="UMR253" s="395"/>
      <c r="UMS253" s="395"/>
      <c r="UMT253" s="395"/>
      <c r="UMU253" s="395"/>
      <c r="UMV253" s="395"/>
      <c r="UMW253" s="395"/>
      <c r="UMX253" s="395"/>
      <c r="UMY253" s="374"/>
      <c r="UMZ253" s="373"/>
      <c r="UNA253" s="373"/>
      <c r="UNB253" s="373"/>
      <c r="UNC253" s="320"/>
      <c r="UND253" s="374"/>
      <c r="UNE253" s="374"/>
      <c r="UNF253" s="374"/>
      <c r="UNG253" s="395"/>
      <c r="UNH253" s="395"/>
      <c r="UNI253" s="395"/>
      <c r="UNJ253" s="395"/>
      <c r="UNK253" s="395"/>
      <c r="UNL253" s="395"/>
      <c r="UNM253" s="395"/>
      <c r="UNN253" s="395"/>
      <c r="UNO253" s="374"/>
      <c r="UNP253" s="373"/>
      <c r="UNQ253" s="373"/>
      <c r="UNR253" s="373"/>
      <c r="UNS253" s="320"/>
      <c r="UNT253" s="374"/>
      <c r="UNU253" s="374"/>
      <c r="UNV253" s="374"/>
      <c r="UNW253" s="395"/>
      <c r="UNX253" s="395"/>
      <c r="UNY253" s="395"/>
      <c r="UNZ253" s="395"/>
      <c r="UOA253" s="395"/>
      <c r="UOB253" s="395"/>
      <c r="UOC253" s="395"/>
      <c r="UOD253" s="395"/>
      <c r="UOE253" s="374"/>
      <c r="UOF253" s="373"/>
      <c r="UOG253" s="373"/>
      <c r="UOH253" s="373"/>
      <c r="UOI253" s="320"/>
      <c r="UOJ253" s="374"/>
      <c r="UOK253" s="374"/>
      <c r="UOL253" s="374"/>
      <c r="UOM253" s="395"/>
      <c r="UON253" s="395"/>
      <c r="UOO253" s="395"/>
      <c r="UOP253" s="395"/>
      <c r="UOQ253" s="395"/>
      <c r="UOR253" s="395"/>
      <c r="UOS253" s="395"/>
      <c r="UOT253" s="395"/>
      <c r="UOU253" s="374"/>
      <c r="UOV253" s="373"/>
      <c r="UOW253" s="373"/>
      <c r="UOX253" s="373"/>
      <c r="UOY253" s="320"/>
      <c r="UOZ253" s="374"/>
      <c r="UPA253" s="374"/>
      <c r="UPB253" s="374"/>
      <c r="UPC253" s="395"/>
      <c r="UPD253" s="395"/>
      <c r="UPE253" s="395"/>
      <c r="UPF253" s="395"/>
      <c r="UPG253" s="395"/>
      <c r="UPH253" s="395"/>
      <c r="UPI253" s="395"/>
      <c r="UPJ253" s="395"/>
      <c r="UPK253" s="374"/>
      <c r="UPL253" s="373"/>
      <c r="UPM253" s="373"/>
      <c r="UPN253" s="373"/>
      <c r="UPO253" s="320"/>
      <c r="UPP253" s="374"/>
      <c r="UPQ253" s="374"/>
      <c r="UPR253" s="374"/>
      <c r="UPS253" s="395"/>
      <c r="UPT253" s="395"/>
      <c r="UPU253" s="395"/>
      <c r="UPV253" s="395"/>
      <c r="UPW253" s="395"/>
      <c r="UPX253" s="395"/>
      <c r="UPY253" s="395"/>
      <c r="UPZ253" s="395"/>
      <c r="UQA253" s="374"/>
      <c r="UQB253" s="373"/>
      <c r="UQC253" s="373"/>
      <c r="UQD253" s="373"/>
      <c r="UQE253" s="320"/>
      <c r="UQF253" s="374"/>
      <c r="UQG253" s="374"/>
      <c r="UQH253" s="374"/>
      <c r="UQI253" s="395"/>
      <c r="UQJ253" s="395"/>
      <c r="UQK253" s="395"/>
      <c r="UQL253" s="395"/>
      <c r="UQM253" s="395"/>
      <c r="UQN253" s="395"/>
      <c r="UQO253" s="395"/>
      <c r="UQP253" s="395"/>
      <c r="UQQ253" s="374"/>
      <c r="UQR253" s="373"/>
      <c r="UQS253" s="373"/>
      <c r="UQT253" s="373"/>
      <c r="UQU253" s="320"/>
      <c r="UQV253" s="374"/>
      <c r="UQW253" s="374"/>
      <c r="UQX253" s="374"/>
      <c r="UQY253" s="395"/>
      <c r="UQZ253" s="395"/>
      <c r="URA253" s="395"/>
      <c r="URB253" s="395"/>
      <c r="URC253" s="395"/>
      <c r="URD253" s="395"/>
      <c r="URE253" s="395"/>
      <c r="URF253" s="395"/>
      <c r="URG253" s="374"/>
      <c r="URH253" s="373"/>
      <c r="URI253" s="373"/>
      <c r="URJ253" s="373"/>
      <c r="URK253" s="320"/>
      <c r="URL253" s="374"/>
      <c r="URM253" s="374"/>
      <c r="URN253" s="374"/>
      <c r="URO253" s="395"/>
      <c r="URP253" s="395"/>
      <c r="URQ253" s="395"/>
      <c r="URR253" s="395"/>
      <c r="URS253" s="395"/>
      <c r="URT253" s="395"/>
      <c r="URU253" s="395"/>
      <c r="URV253" s="395"/>
      <c r="URW253" s="374"/>
      <c r="URX253" s="373"/>
      <c r="URY253" s="373"/>
      <c r="URZ253" s="373"/>
      <c r="USA253" s="320"/>
      <c r="USB253" s="374"/>
      <c r="USC253" s="374"/>
      <c r="USD253" s="374"/>
      <c r="USE253" s="395"/>
      <c r="USF253" s="395"/>
      <c r="USG253" s="395"/>
      <c r="USH253" s="395"/>
      <c r="USI253" s="395"/>
      <c r="USJ253" s="395"/>
      <c r="USK253" s="395"/>
      <c r="USL253" s="395"/>
      <c r="USM253" s="374"/>
      <c r="USN253" s="373"/>
      <c r="USO253" s="373"/>
      <c r="USP253" s="373"/>
      <c r="USQ253" s="320"/>
      <c r="USR253" s="374"/>
      <c r="USS253" s="374"/>
      <c r="UST253" s="374"/>
      <c r="USU253" s="395"/>
      <c r="USV253" s="395"/>
      <c r="USW253" s="395"/>
      <c r="USX253" s="395"/>
      <c r="USY253" s="395"/>
      <c r="USZ253" s="395"/>
      <c r="UTA253" s="395"/>
      <c r="UTB253" s="395"/>
      <c r="UTC253" s="374"/>
      <c r="UTD253" s="373"/>
      <c r="UTE253" s="373"/>
      <c r="UTF253" s="373"/>
      <c r="UTG253" s="320"/>
      <c r="UTH253" s="374"/>
      <c r="UTI253" s="374"/>
      <c r="UTJ253" s="374"/>
      <c r="UTK253" s="395"/>
      <c r="UTL253" s="395"/>
      <c r="UTM253" s="395"/>
      <c r="UTN253" s="395"/>
      <c r="UTO253" s="395"/>
      <c r="UTP253" s="395"/>
      <c r="UTQ253" s="395"/>
      <c r="UTR253" s="395"/>
      <c r="UTS253" s="374"/>
      <c r="UTT253" s="373"/>
      <c r="UTU253" s="373"/>
      <c r="UTV253" s="373"/>
      <c r="UTW253" s="320"/>
      <c r="UTX253" s="374"/>
      <c r="UTY253" s="374"/>
      <c r="UTZ253" s="374"/>
      <c r="UUA253" s="395"/>
      <c r="UUB253" s="395"/>
      <c r="UUC253" s="395"/>
      <c r="UUD253" s="395"/>
      <c r="UUE253" s="395"/>
      <c r="UUF253" s="395"/>
      <c r="UUG253" s="395"/>
      <c r="UUH253" s="395"/>
      <c r="UUI253" s="374"/>
      <c r="UUJ253" s="373"/>
      <c r="UUK253" s="373"/>
      <c r="UUL253" s="373"/>
      <c r="UUM253" s="320"/>
      <c r="UUN253" s="374"/>
      <c r="UUO253" s="374"/>
      <c r="UUP253" s="374"/>
      <c r="UUQ253" s="395"/>
      <c r="UUR253" s="395"/>
      <c r="UUS253" s="395"/>
      <c r="UUT253" s="395"/>
      <c r="UUU253" s="395"/>
      <c r="UUV253" s="395"/>
      <c r="UUW253" s="395"/>
      <c r="UUX253" s="395"/>
      <c r="UUY253" s="374"/>
      <c r="UUZ253" s="373"/>
      <c r="UVA253" s="373"/>
      <c r="UVB253" s="373"/>
      <c r="UVC253" s="320"/>
      <c r="UVD253" s="374"/>
      <c r="UVE253" s="374"/>
      <c r="UVF253" s="374"/>
      <c r="UVG253" s="395"/>
      <c r="UVH253" s="395"/>
      <c r="UVI253" s="395"/>
      <c r="UVJ253" s="395"/>
      <c r="UVK253" s="395"/>
      <c r="UVL253" s="395"/>
      <c r="UVM253" s="395"/>
      <c r="UVN253" s="395"/>
      <c r="UVO253" s="374"/>
      <c r="UVP253" s="373"/>
      <c r="UVQ253" s="373"/>
      <c r="UVR253" s="373"/>
      <c r="UVS253" s="320"/>
      <c r="UVT253" s="374"/>
      <c r="UVU253" s="374"/>
      <c r="UVV253" s="374"/>
      <c r="UVW253" s="395"/>
      <c r="UVX253" s="395"/>
      <c r="UVY253" s="395"/>
      <c r="UVZ253" s="395"/>
      <c r="UWA253" s="395"/>
      <c r="UWB253" s="395"/>
      <c r="UWC253" s="395"/>
      <c r="UWD253" s="395"/>
      <c r="UWE253" s="374"/>
      <c r="UWF253" s="373"/>
      <c r="UWG253" s="373"/>
      <c r="UWH253" s="373"/>
      <c r="UWI253" s="320"/>
      <c r="UWJ253" s="374"/>
      <c r="UWK253" s="374"/>
      <c r="UWL253" s="374"/>
      <c r="UWM253" s="395"/>
      <c r="UWN253" s="395"/>
      <c r="UWO253" s="395"/>
      <c r="UWP253" s="395"/>
      <c r="UWQ253" s="395"/>
      <c r="UWR253" s="395"/>
      <c r="UWS253" s="395"/>
      <c r="UWT253" s="395"/>
      <c r="UWU253" s="374"/>
      <c r="UWV253" s="373"/>
      <c r="UWW253" s="373"/>
      <c r="UWX253" s="373"/>
      <c r="UWY253" s="320"/>
      <c r="UWZ253" s="374"/>
      <c r="UXA253" s="374"/>
      <c r="UXB253" s="374"/>
      <c r="UXC253" s="395"/>
      <c r="UXD253" s="395"/>
      <c r="UXE253" s="395"/>
      <c r="UXF253" s="395"/>
      <c r="UXG253" s="395"/>
      <c r="UXH253" s="395"/>
      <c r="UXI253" s="395"/>
      <c r="UXJ253" s="395"/>
      <c r="UXK253" s="374"/>
      <c r="UXL253" s="373"/>
      <c r="UXM253" s="373"/>
      <c r="UXN253" s="373"/>
      <c r="UXO253" s="320"/>
      <c r="UXP253" s="374"/>
      <c r="UXQ253" s="374"/>
      <c r="UXR253" s="374"/>
      <c r="UXS253" s="395"/>
      <c r="UXT253" s="395"/>
      <c r="UXU253" s="395"/>
      <c r="UXV253" s="395"/>
      <c r="UXW253" s="395"/>
      <c r="UXX253" s="395"/>
      <c r="UXY253" s="395"/>
      <c r="UXZ253" s="395"/>
      <c r="UYA253" s="374"/>
      <c r="UYB253" s="373"/>
      <c r="UYC253" s="373"/>
      <c r="UYD253" s="373"/>
      <c r="UYE253" s="320"/>
      <c r="UYF253" s="374"/>
      <c r="UYG253" s="374"/>
      <c r="UYH253" s="374"/>
      <c r="UYI253" s="395"/>
      <c r="UYJ253" s="395"/>
      <c r="UYK253" s="395"/>
      <c r="UYL253" s="395"/>
      <c r="UYM253" s="395"/>
      <c r="UYN253" s="395"/>
      <c r="UYO253" s="395"/>
      <c r="UYP253" s="395"/>
      <c r="UYQ253" s="374"/>
      <c r="UYR253" s="373"/>
      <c r="UYS253" s="373"/>
      <c r="UYT253" s="373"/>
      <c r="UYU253" s="320"/>
      <c r="UYV253" s="374"/>
      <c r="UYW253" s="374"/>
      <c r="UYX253" s="374"/>
      <c r="UYY253" s="395"/>
      <c r="UYZ253" s="395"/>
      <c r="UZA253" s="395"/>
      <c r="UZB253" s="395"/>
      <c r="UZC253" s="395"/>
      <c r="UZD253" s="395"/>
      <c r="UZE253" s="395"/>
      <c r="UZF253" s="395"/>
      <c r="UZG253" s="374"/>
      <c r="UZH253" s="373"/>
      <c r="UZI253" s="373"/>
      <c r="UZJ253" s="373"/>
      <c r="UZK253" s="320"/>
      <c r="UZL253" s="374"/>
      <c r="UZM253" s="374"/>
      <c r="UZN253" s="374"/>
      <c r="UZO253" s="395"/>
      <c r="UZP253" s="395"/>
      <c r="UZQ253" s="395"/>
      <c r="UZR253" s="395"/>
      <c r="UZS253" s="395"/>
      <c r="UZT253" s="395"/>
      <c r="UZU253" s="395"/>
      <c r="UZV253" s="395"/>
      <c r="UZW253" s="374"/>
      <c r="UZX253" s="373"/>
      <c r="UZY253" s="373"/>
      <c r="UZZ253" s="373"/>
      <c r="VAA253" s="320"/>
      <c r="VAB253" s="374"/>
      <c r="VAC253" s="374"/>
      <c r="VAD253" s="374"/>
      <c r="VAE253" s="395"/>
      <c r="VAF253" s="395"/>
      <c r="VAG253" s="395"/>
      <c r="VAH253" s="395"/>
      <c r="VAI253" s="395"/>
      <c r="VAJ253" s="395"/>
      <c r="VAK253" s="395"/>
      <c r="VAL253" s="395"/>
      <c r="VAM253" s="374"/>
      <c r="VAN253" s="373"/>
      <c r="VAO253" s="373"/>
      <c r="VAP253" s="373"/>
      <c r="VAQ253" s="320"/>
      <c r="VAR253" s="374"/>
      <c r="VAS253" s="374"/>
      <c r="VAT253" s="374"/>
      <c r="VAU253" s="395"/>
      <c r="VAV253" s="395"/>
      <c r="VAW253" s="395"/>
      <c r="VAX253" s="395"/>
      <c r="VAY253" s="395"/>
      <c r="VAZ253" s="395"/>
      <c r="VBA253" s="395"/>
      <c r="VBB253" s="395"/>
      <c r="VBC253" s="374"/>
      <c r="VBD253" s="373"/>
      <c r="VBE253" s="373"/>
      <c r="VBF253" s="373"/>
      <c r="VBG253" s="320"/>
      <c r="VBH253" s="374"/>
      <c r="VBI253" s="374"/>
      <c r="VBJ253" s="374"/>
      <c r="VBK253" s="395"/>
      <c r="VBL253" s="395"/>
      <c r="VBM253" s="395"/>
      <c r="VBN253" s="395"/>
      <c r="VBO253" s="395"/>
      <c r="VBP253" s="395"/>
      <c r="VBQ253" s="395"/>
      <c r="VBR253" s="395"/>
      <c r="VBS253" s="374"/>
      <c r="VBT253" s="373"/>
      <c r="VBU253" s="373"/>
      <c r="VBV253" s="373"/>
      <c r="VBW253" s="320"/>
      <c r="VBX253" s="374"/>
      <c r="VBY253" s="374"/>
      <c r="VBZ253" s="374"/>
      <c r="VCA253" s="395"/>
      <c r="VCB253" s="395"/>
      <c r="VCC253" s="395"/>
      <c r="VCD253" s="395"/>
      <c r="VCE253" s="395"/>
      <c r="VCF253" s="395"/>
      <c r="VCG253" s="395"/>
      <c r="VCH253" s="395"/>
      <c r="VCI253" s="374"/>
      <c r="VCJ253" s="373"/>
      <c r="VCK253" s="373"/>
      <c r="VCL253" s="373"/>
      <c r="VCM253" s="320"/>
      <c r="VCN253" s="374"/>
      <c r="VCO253" s="374"/>
      <c r="VCP253" s="374"/>
      <c r="VCQ253" s="395"/>
      <c r="VCR253" s="395"/>
      <c r="VCS253" s="395"/>
      <c r="VCT253" s="395"/>
      <c r="VCU253" s="395"/>
      <c r="VCV253" s="395"/>
      <c r="VCW253" s="395"/>
      <c r="VCX253" s="395"/>
      <c r="VCY253" s="374"/>
      <c r="VCZ253" s="373"/>
      <c r="VDA253" s="373"/>
      <c r="VDB253" s="373"/>
      <c r="VDC253" s="320"/>
      <c r="VDD253" s="374"/>
      <c r="VDE253" s="374"/>
      <c r="VDF253" s="374"/>
      <c r="VDG253" s="395"/>
      <c r="VDH253" s="395"/>
      <c r="VDI253" s="395"/>
      <c r="VDJ253" s="395"/>
      <c r="VDK253" s="395"/>
      <c r="VDL253" s="395"/>
      <c r="VDM253" s="395"/>
      <c r="VDN253" s="395"/>
      <c r="VDO253" s="374"/>
      <c r="VDP253" s="373"/>
      <c r="VDQ253" s="373"/>
      <c r="VDR253" s="373"/>
      <c r="VDS253" s="320"/>
      <c r="VDT253" s="374"/>
      <c r="VDU253" s="374"/>
      <c r="VDV253" s="374"/>
      <c r="VDW253" s="395"/>
      <c r="VDX253" s="395"/>
      <c r="VDY253" s="395"/>
      <c r="VDZ253" s="395"/>
      <c r="VEA253" s="395"/>
      <c r="VEB253" s="395"/>
      <c r="VEC253" s="395"/>
      <c r="VED253" s="395"/>
      <c r="VEE253" s="374"/>
      <c r="VEF253" s="373"/>
      <c r="VEG253" s="373"/>
      <c r="VEH253" s="373"/>
      <c r="VEI253" s="320"/>
      <c r="VEJ253" s="374"/>
      <c r="VEK253" s="374"/>
      <c r="VEL253" s="374"/>
      <c r="VEM253" s="395"/>
      <c r="VEN253" s="395"/>
      <c r="VEO253" s="395"/>
      <c r="VEP253" s="395"/>
      <c r="VEQ253" s="395"/>
      <c r="VER253" s="395"/>
      <c r="VES253" s="395"/>
      <c r="VET253" s="395"/>
      <c r="VEU253" s="374"/>
      <c r="VEV253" s="373"/>
      <c r="VEW253" s="373"/>
      <c r="VEX253" s="373"/>
      <c r="VEY253" s="320"/>
      <c r="VEZ253" s="374"/>
      <c r="VFA253" s="374"/>
      <c r="VFB253" s="374"/>
      <c r="VFC253" s="395"/>
      <c r="VFD253" s="395"/>
      <c r="VFE253" s="395"/>
      <c r="VFF253" s="395"/>
      <c r="VFG253" s="395"/>
      <c r="VFH253" s="395"/>
      <c r="VFI253" s="395"/>
      <c r="VFJ253" s="395"/>
      <c r="VFK253" s="374"/>
      <c r="VFL253" s="373"/>
      <c r="VFM253" s="373"/>
      <c r="VFN253" s="373"/>
      <c r="VFO253" s="320"/>
      <c r="VFP253" s="374"/>
      <c r="VFQ253" s="374"/>
      <c r="VFR253" s="374"/>
      <c r="VFS253" s="395"/>
      <c r="VFT253" s="395"/>
      <c r="VFU253" s="395"/>
      <c r="VFV253" s="395"/>
      <c r="VFW253" s="395"/>
      <c r="VFX253" s="395"/>
      <c r="VFY253" s="395"/>
      <c r="VFZ253" s="395"/>
      <c r="VGA253" s="374"/>
      <c r="VGB253" s="373"/>
      <c r="VGC253" s="373"/>
      <c r="VGD253" s="373"/>
      <c r="VGE253" s="320"/>
      <c r="VGF253" s="374"/>
      <c r="VGG253" s="374"/>
      <c r="VGH253" s="374"/>
      <c r="VGI253" s="395"/>
      <c r="VGJ253" s="395"/>
      <c r="VGK253" s="395"/>
      <c r="VGL253" s="395"/>
      <c r="VGM253" s="395"/>
      <c r="VGN253" s="395"/>
      <c r="VGO253" s="395"/>
      <c r="VGP253" s="395"/>
      <c r="VGQ253" s="374"/>
      <c r="VGR253" s="373"/>
      <c r="VGS253" s="373"/>
      <c r="VGT253" s="373"/>
      <c r="VGU253" s="320"/>
      <c r="VGV253" s="374"/>
      <c r="VGW253" s="374"/>
      <c r="VGX253" s="374"/>
      <c r="VGY253" s="395"/>
      <c r="VGZ253" s="395"/>
      <c r="VHA253" s="395"/>
      <c r="VHB253" s="395"/>
      <c r="VHC253" s="395"/>
      <c r="VHD253" s="395"/>
      <c r="VHE253" s="395"/>
      <c r="VHF253" s="395"/>
      <c r="VHG253" s="374"/>
      <c r="VHH253" s="373"/>
      <c r="VHI253" s="373"/>
      <c r="VHJ253" s="373"/>
      <c r="VHK253" s="320"/>
      <c r="VHL253" s="374"/>
      <c r="VHM253" s="374"/>
      <c r="VHN253" s="374"/>
      <c r="VHO253" s="395"/>
      <c r="VHP253" s="395"/>
      <c r="VHQ253" s="395"/>
      <c r="VHR253" s="395"/>
      <c r="VHS253" s="395"/>
      <c r="VHT253" s="395"/>
      <c r="VHU253" s="395"/>
      <c r="VHV253" s="395"/>
      <c r="VHW253" s="374"/>
      <c r="VHX253" s="373"/>
      <c r="VHY253" s="373"/>
      <c r="VHZ253" s="373"/>
      <c r="VIA253" s="320"/>
      <c r="VIB253" s="374"/>
      <c r="VIC253" s="374"/>
      <c r="VID253" s="374"/>
      <c r="VIE253" s="395"/>
      <c r="VIF253" s="395"/>
      <c r="VIG253" s="395"/>
      <c r="VIH253" s="395"/>
      <c r="VII253" s="395"/>
      <c r="VIJ253" s="395"/>
      <c r="VIK253" s="395"/>
      <c r="VIL253" s="395"/>
      <c r="VIM253" s="374"/>
      <c r="VIN253" s="373"/>
      <c r="VIO253" s="373"/>
      <c r="VIP253" s="373"/>
      <c r="VIQ253" s="320"/>
      <c r="VIR253" s="374"/>
      <c r="VIS253" s="374"/>
      <c r="VIT253" s="374"/>
      <c r="VIU253" s="395"/>
      <c r="VIV253" s="395"/>
      <c r="VIW253" s="395"/>
      <c r="VIX253" s="395"/>
      <c r="VIY253" s="395"/>
      <c r="VIZ253" s="395"/>
      <c r="VJA253" s="395"/>
      <c r="VJB253" s="395"/>
      <c r="VJC253" s="374"/>
      <c r="VJD253" s="373"/>
      <c r="VJE253" s="373"/>
      <c r="VJF253" s="373"/>
      <c r="VJG253" s="320"/>
      <c r="VJH253" s="374"/>
      <c r="VJI253" s="374"/>
      <c r="VJJ253" s="374"/>
      <c r="VJK253" s="395"/>
      <c r="VJL253" s="395"/>
      <c r="VJM253" s="395"/>
      <c r="VJN253" s="395"/>
      <c r="VJO253" s="395"/>
      <c r="VJP253" s="395"/>
      <c r="VJQ253" s="395"/>
      <c r="VJR253" s="395"/>
      <c r="VJS253" s="374"/>
      <c r="VJT253" s="373"/>
      <c r="VJU253" s="373"/>
      <c r="VJV253" s="373"/>
      <c r="VJW253" s="320"/>
      <c r="VJX253" s="374"/>
      <c r="VJY253" s="374"/>
      <c r="VJZ253" s="374"/>
      <c r="VKA253" s="395"/>
      <c r="VKB253" s="395"/>
      <c r="VKC253" s="395"/>
      <c r="VKD253" s="395"/>
      <c r="VKE253" s="395"/>
      <c r="VKF253" s="395"/>
      <c r="VKG253" s="395"/>
      <c r="VKH253" s="395"/>
      <c r="VKI253" s="374"/>
      <c r="VKJ253" s="373"/>
      <c r="VKK253" s="373"/>
      <c r="VKL253" s="373"/>
      <c r="VKM253" s="320"/>
      <c r="VKN253" s="374"/>
      <c r="VKO253" s="374"/>
      <c r="VKP253" s="374"/>
      <c r="VKQ253" s="395"/>
      <c r="VKR253" s="395"/>
      <c r="VKS253" s="395"/>
      <c r="VKT253" s="395"/>
      <c r="VKU253" s="395"/>
      <c r="VKV253" s="395"/>
      <c r="VKW253" s="395"/>
      <c r="VKX253" s="395"/>
      <c r="VKY253" s="374"/>
      <c r="VKZ253" s="373"/>
      <c r="VLA253" s="373"/>
      <c r="VLB253" s="373"/>
      <c r="VLC253" s="320"/>
      <c r="VLD253" s="374"/>
      <c r="VLE253" s="374"/>
      <c r="VLF253" s="374"/>
      <c r="VLG253" s="395"/>
      <c r="VLH253" s="395"/>
      <c r="VLI253" s="395"/>
      <c r="VLJ253" s="395"/>
      <c r="VLK253" s="395"/>
      <c r="VLL253" s="395"/>
      <c r="VLM253" s="395"/>
      <c r="VLN253" s="395"/>
      <c r="VLO253" s="374"/>
      <c r="VLP253" s="373"/>
      <c r="VLQ253" s="373"/>
      <c r="VLR253" s="373"/>
      <c r="VLS253" s="320"/>
      <c r="VLT253" s="374"/>
      <c r="VLU253" s="374"/>
      <c r="VLV253" s="374"/>
      <c r="VLW253" s="395"/>
      <c r="VLX253" s="395"/>
      <c r="VLY253" s="395"/>
      <c r="VLZ253" s="395"/>
      <c r="VMA253" s="395"/>
      <c r="VMB253" s="395"/>
      <c r="VMC253" s="395"/>
      <c r="VMD253" s="395"/>
      <c r="VME253" s="374"/>
      <c r="VMF253" s="373"/>
      <c r="VMG253" s="373"/>
      <c r="VMH253" s="373"/>
      <c r="VMI253" s="320"/>
      <c r="VMJ253" s="374"/>
      <c r="VMK253" s="374"/>
      <c r="VML253" s="374"/>
      <c r="VMM253" s="395"/>
      <c r="VMN253" s="395"/>
      <c r="VMO253" s="395"/>
      <c r="VMP253" s="395"/>
      <c r="VMQ253" s="395"/>
      <c r="VMR253" s="395"/>
      <c r="VMS253" s="395"/>
      <c r="VMT253" s="395"/>
      <c r="VMU253" s="374"/>
      <c r="VMV253" s="373"/>
      <c r="VMW253" s="373"/>
      <c r="VMX253" s="373"/>
      <c r="VMY253" s="320"/>
      <c r="VMZ253" s="374"/>
      <c r="VNA253" s="374"/>
      <c r="VNB253" s="374"/>
      <c r="VNC253" s="395"/>
      <c r="VND253" s="395"/>
      <c r="VNE253" s="395"/>
      <c r="VNF253" s="395"/>
      <c r="VNG253" s="395"/>
      <c r="VNH253" s="395"/>
      <c r="VNI253" s="395"/>
      <c r="VNJ253" s="395"/>
      <c r="VNK253" s="374"/>
      <c r="VNL253" s="373"/>
      <c r="VNM253" s="373"/>
      <c r="VNN253" s="373"/>
      <c r="VNO253" s="320"/>
      <c r="VNP253" s="374"/>
      <c r="VNQ253" s="374"/>
      <c r="VNR253" s="374"/>
      <c r="VNS253" s="395"/>
      <c r="VNT253" s="395"/>
      <c r="VNU253" s="395"/>
      <c r="VNV253" s="395"/>
      <c r="VNW253" s="395"/>
      <c r="VNX253" s="395"/>
      <c r="VNY253" s="395"/>
      <c r="VNZ253" s="395"/>
      <c r="VOA253" s="374"/>
      <c r="VOB253" s="373"/>
      <c r="VOC253" s="373"/>
      <c r="VOD253" s="373"/>
      <c r="VOE253" s="320"/>
      <c r="VOF253" s="374"/>
      <c r="VOG253" s="374"/>
      <c r="VOH253" s="374"/>
      <c r="VOI253" s="395"/>
      <c r="VOJ253" s="395"/>
      <c r="VOK253" s="395"/>
      <c r="VOL253" s="395"/>
      <c r="VOM253" s="395"/>
      <c r="VON253" s="395"/>
      <c r="VOO253" s="395"/>
      <c r="VOP253" s="395"/>
      <c r="VOQ253" s="374"/>
      <c r="VOR253" s="373"/>
      <c r="VOS253" s="373"/>
      <c r="VOT253" s="373"/>
      <c r="VOU253" s="320"/>
      <c r="VOV253" s="374"/>
      <c r="VOW253" s="374"/>
      <c r="VOX253" s="374"/>
      <c r="VOY253" s="395"/>
      <c r="VOZ253" s="395"/>
      <c r="VPA253" s="395"/>
      <c r="VPB253" s="395"/>
      <c r="VPC253" s="395"/>
      <c r="VPD253" s="395"/>
      <c r="VPE253" s="395"/>
      <c r="VPF253" s="395"/>
      <c r="VPG253" s="374"/>
      <c r="VPH253" s="373"/>
      <c r="VPI253" s="373"/>
      <c r="VPJ253" s="373"/>
      <c r="VPK253" s="320"/>
      <c r="VPL253" s="374"/>
      <c r="VPM253" s="374"/>
      <c r="VPN253" s="374"/>
      <c r="VPO253" s="395"/>
      <c r="VPP253" s="395"/>
      <c r="VPQ253" s="395"/>
      <c r="VPR253" s="395"/>
      <c r="VPS253" s="395"/>
      <c r="VPT253" s="395"/>
      <c r="VPU253" s="395"/>
      <c r="VPV253" s="395"/>
      <c r="VPW253" s="374"/>
      <c r="VPX253" s="373"/>
      <c r="VPY253" s="373"/>
      <c r="VPZ253" s="373"/>
      <c r="VQA253" s="320"/>
      <c r="VQB253" s="374"/>
      <c r="VQC253" s="374"/>
      <c r="VQD253" s="374"/>
      <c r="VQE253" s="395"/>
      <c r="VQF253" s="395"/>
      <c r="VQG253" s="395"/>
      <c r="VQH253" s="395"/>
      <c r="VQI253" s="395"/>
      <c r="VQJ253" s="395"/>
      <c r="VQK253" s="395"/>
      <c r="VQL253" s="395"/>
      <c r="VQM253" s="374"/>
      <c r="VQN253" s="373"/>
      <c r="VQO253" s="373"/>
      <c r="VQP253" s="373"/>
      <c r="VQQ253" s="320"/>
      <c r="VQR253" s="374"/>
      <c r="VQS253" s="374"/>
      <c r="VQT253" s="374"/>
      <c r="VQU253" s="395"/>
      <c r="VQV253" s="395"/>
      <c r="VQW253" s="395"/>
      <c r="VQX253" s="395"/>
      <c r="VQY253" s="395"/>
      <c r="VQZ253" s="395"/>
      <c r="VRA253" s="395"/>
      <c r="VRB253" s="395"/>
      <c r="VRC253" s="374"/>
      <c r="VRD253" s="373"/>
      <c r="VRE253" s="373"/>
      <c r="VRF253" s="373"/>
      <c r="VRG253" s="320"/>
      <c r="VRH253" s="374"/>
      <c r="VRI253" s="374"/>
      <c r="VRJ253" s="374"/>
      <c r="VRK253" s="395"/>
      <c r="VRL253" s="395"/>
      <c r="VRM253" s="395"/>
      <c r="VRN253" s="395"/>
      <c r="VRO253" s="395"/>
      <c r="VRP253" s="395"/>
      <c r="VRQ253" s="395"/>
      <c r="VRR253" s="395"/>
      <c r="VRS253" s="374"/>
      <c r="VRT253" s="373"/>
      <c r="VRU253" s="373"/>
      <c r="VRV253" s="373"/>
      <c r="VRW253" s="320"/>
      <c r="VRX253" s="374"/>
      <c r="VRY253" s="374"/>
      <c r="VRZ253" s="374"/>
      <c r="VSA253" s="395"/>
      <c r="VSB253" s="395"/>
      <c r="VSC253" s="395"/>
      <c r="VSD253" s="395"/>
      <c r="VSE253" s="395"/>
      <c r="VSF253" s="395"/>
      <c r="VSG253" s="395"/>
      <c r="VSH253" s="395"/>
      <c r="VSI253" s="374"/>
      <c r="VSJ253" s="373"/>
      <c r="VSK253" s="373"/>
      <c r="VSL253" s="373"/>
      <c r="VSM253" s="320"/>
      <c r="VSN253" s="374"/>
      <c r="VSO253" s="374"/>
      <c r="VSP253" s="374"/>
      <c r="VSQ253" s="395"/>
      <c r="VSR253" s="395"/>
      <c r="VSS253" s="395"/>
      <c r="VST253" s="395"/>
      <c r="VSU253" s="395"/>
      <c r="VSV253" s="395"/>
      <c r="VSW253" s="395"/>
      <c r="VSX253" s="395"/>
      <c r="VSY253" s="374"/>
      <c r="VSZ253" s="373"/>
      <c r="VTA253" s="373"/>
      <c r="VTB253" s="373"/>
      <c r="VTC253" s="320"/>
      <c r="VTD253" s="374"/>
      <c r="VTE253" s="374"/>
      <c r="VTF253" s="374"/>
      <c r="VTG253" s="395"/>
      <c r="VTH253" s="395"/>
      <c r="VTI253" s="395"/>
      <c r="VTJ253" s="395"/>
      <c r="VTK253" s="395"/>
      <c r="VTL253" s="395"/>
      <c r="VTM253" s="395"/>
      <c r="VTN253" s="395"/>
      <c r="VTO253" s="374"/>
      <c r="VTP253" s="373"/>
      <c r="VTQ253" s="373"/>
      <c r="VTR253" s="373"/>
      <c r="VTS253" s="320"/>
      <c r="VTT253" s="374"/>
      <c r="VTU253" s="374"/>
      <c r="VTV253" s="374"/>
      <c r="VTW253" s="395"/>
      <c r="VTX253" s="395"/>
      <c r="VTY253" s="395"/>
      <c r="VTZ253" s="395"/>
      <c r="VUA253" s="395"/>
      <c r="VUB253" s="395"/>
      <c r="VUC253" s="395"/>
      <c r="VUD253" s="395"/>
      <c r="VUE253" s="374"/>
      <c r="VUF253" s="373"/>
      <c r="VUG253" s="373"/>
      <c r="VUH253" s="373"/>
      <c r="VUI253" s="320"/>
      <c r="VUJ253" s="374"/>
      <c r="VUK253" s="374"/>
      <c r="VUL253" s="374"/>
      <c r="VUM253" s="395"/>
      <c r="VUN253" s="395"/>
      <c r="VUO253" s="395"/>
      <c r="VUP253" s="395"/>
      <c r="VUQ253" s="395"/>
      <c r="VUR253" s="395"/>
      <c r="VUS253" s="395"/>
      <c r="VUT253" s="395"/>
      <c r="VUU253" s="374"/>
      <c r="VUV253" s="373"/>
      <c r="VUW253" s="373"/>
      <c r="VUX253" s="373"/>
      <c r="VUY253" s="320"/>
      <c r="VUZ253" s="374"/>
      <c r="VVA253" s="374"/>
      <c r="VVB253" s="374"/>
      <c r="VVC253" s="395"/>
      <c r="VVD253" s="395"/>
      <c r="VVE253" s="395"/>
      <c r="VVF253" s="395"/>
      <c r="VVG253" s="395"/>
      <c r="VVH253" s="395"/>
      <c r="VVI253" s="395"/>
      <c r="VVJ253" s="395"/>
      <c r="VVK253" s="374"/>
      <c r="VVL253" s="373"/>
      <c r="VVM253" s="373"/>
      <c r="VVN253" s="373"/>
      <c r="VVO253" s="320"/>
      <c r="VVP253" s="374"/>
      <c r="VVQ253" s="374"/>
      <c r="VVR253" s="374"/>
      <c r="VVS253" s="395"/>
      <c r="VVT253" s="395"/>
      <c r="VVU253" s="395"/>
      <c r="VVV253" s="395"/>
      <c r="VVW253" s="395"/>
      <c r="VVX253" s="395"/>
      <c r="VVY253" s="395"/>
      <c r="VVZ253" s="395"/>
      <c r="VWA253" s="374"/>
      <c r="VWB253" s="373"/>
      <c r="VWC253" s="373"/>
      <c r="VWD253" s="373"/>
      <c r="VWE253" s="320"/>
      <c r="VWF253" s="374"/>
      <c r="VWG253" s="374"/>
      <c r="VWH253" s="374"/>
      <c r="VWI253" s="395"/>
      <c r="VWJ253" s="395"/>
      <c r="VWK253" s="395"/>
      <c r="VWL253" s="395"/>
      <c r="VWM253" s="395"/>
      <c r="VWN253" s="395"/>
      <c r="VWO253" s="395"/>
      <c r="VWP253" s="395"/>
      <c r="VWQ253" s="374"/>
      <c r="VWR253" s="373"/>
      <c r="VWS253" s="373"/>
      <c r="VWT253" s="373"/>
      <c r="VWU253" s="320"/>
      <c r="VWV253" s="374"/>
      <c r="VWW253" s="374"/>
      <c r="VWX253" s="374"/>
      <c r="VWY253" s="395"/>
      <c r="VWZ253" s="395"/>
      <c r="VXA253" s="395"/>
      <c r="VXB253" s="395"/>
      <c r="VXC253" s="395"/>
      <c r="VXD253" s="395"/>
      <c r="VXE253" s="395"/>
      <c r="VXF253" s="395"/>
      <c r="VXG253" s="374"/>
      <c r="VXH253" s="373"/>
      <c r="VXI253" s="373"/>
      <c r="VXJ253" s="373"/>
      <c r="VXK253" s="320"/>
      <c r="VXL253" s="374"/>
      <c r="VXM253" s="374"/>
      <c r="VXN253" s="374"/>
      <c r="VXO253" s="395"/>
      <c r="VXP253" s="395"/>
      <c r="VXQ253" s="395"/>
      <c r="VXR253" s="395"/>
      <c r="VXS253" s="395"/>
      <c r="VXT253" s="395"/>
      <c r="VXU253" s="395"/>
      <c r="VXV253" s="395"/>
      <c r="VXW253" s="374"/>
      <c r="VXX253" s="373"/>
      <c r="VXY253" s="373"/>
      <c r="VXZ253" s="373"/>
      <c r="VYA253" s="320"/>
      <c r="VYB253" s="374"/>
      <c r="VYC253" s="374"/>
      <c r="VYD253" s="374"/>
      <c r="VYE253" s="395"/>
      <c r="VYF253" s="395"/>
      <c r="VYG253" s="395"/>
      <c r="VYH253" s="395"/>
      <c r="VYI253" s="395"/>
      <c r="VYJ253" s="395"/>
      <c r="VYK253" s="395"/>
      <c r="VYL253" s="395"/>
      <c r="VYM253" s="374"/>
      <c r="VYN253" s="373"/>
      <c r="VYO253" s="373"/>
      <c r="VYP253" s="373"/>
      <c r="VYQ253" s="320"/>
      <c r="VYR253" s="374"/>
      <c r="VYS253" s="374"/>
      <c r="VYT253" s="374"/>
      <c r="VYU253" s="395"/>
      <c r="VYV253" s="395"/>
      <c r="VYW253" s="395"/>
      <c r="VYX253" s="395"/>
      <c r="VYY253" s="395"/>
      <c r="VYZ253" s="395"/>
      <c r="VZA253" s="395"/>
      <c r="VZB253" s="395"/>
      <c r="VZC253" s="374"/>
      <c r="VZD253" s="373"/>
      <c r="VZE253" s="373"/>
      <c r="VZF253" s="373"/>
      <c r="VZG253" s="320"/>
      <c r="VZH253" s="374"/>
      <c r="VZI253" s="374"/>
      <c r="VZJ253" s="374"/>
      <c r="VZK253" s="395"/>
      <c r="VZL253" s="395"/>
      <c r="VZM253" s="395"/>
      <c r="VZN253" s="395"/>
      <c r="VZO253" s="395"/>
      <c r="VZP253" s="395"/>
      <c r="VZQ253" s="395"/>
      <c r="VZR253" s="395"/>
      <c r="VZS253" s="374"/>
      <c r="VZT253" s="373"/>
      <c r="VZU253" s="373"/>
      <c r="VZV253" s="373"/>
      <c r="VZW253" s="320"/>
      <c r="VZX253" s="374"/>
      <c r="VZY253" s="374"/>
      <c r="VZZ253" s="374"/>
      <c r="WAA253" s="395"/>
      <c r="WAB253" s="395"/>
      <c r="WAC253" s="395"/>
      <c r="WAD253" s="395"/>
      <c r="WAE253" s="395"/>
      <c r="WAF253" s="395"/>
      <c r="WAG253" s="395"/>
      <c r="WAH253" s="395"/>
      <c r="WAI253" s="374"/>
      <c r="WAJ253" s="373"/>
      <c r="WAK253" s="373"/>
      <c r="WAL253" s="373"/>
      <c r="WAM253" s="320"/>
      <c r="WAN253" s="374"/>
      <c r="WAO253" s="374"/>
      <c r="WAP253" s="374"/>
      <c r="WAQ253" s="395"/>
      <c r="WAR253" s="395"/>
      <c r="WAS253" s="395"/>
      <c r="WAT253" s="395"/>
      <c r="WAU253" s="395"/>
      <c r="WAV253" s="395"/>
      <c r="WAW253" s="395"/>
      <c r="WAX253" s="395"/>
      <c r="WAY253" s="374"/>
      <c r="WAZ253" s="373"/>
      <c r="WBA253" s="373"/>
      <c r="WBB253" s="373"/>
      <c r="WBC253" s="320"/>
      <c r="WBD253" s="374"/>
      <c r="WBE253" s="374"/>
      <c r="WBF253" s="374"/>
      <c r="WBG253" s="395"/>
      <c r="WBH253" s="395"/>
      <c r="WBI253" s="395"/>
      <c r="WBJ253" s="395"/>
      <c r="WBK253" s="395"/>
      <c r="WBL253" s="395"/>
      <c r="WBM253" s="395"/>
      <c r="WBN253" s="395"/>
      <c r="WBO253" s="374"/>
      <c r="WBP253" s="373"/>
      <c r="WBQ253" s="373"/>
      <c r="WBR253" s="373"/>
      <c r="WBS253" s="320"/>
      <c r="WBT253" s="374"/>
      <c r="WBU253" s="374"/>
      <c r="WBV253" s="374"/>
      <c r="WBW253" s="395"/>
      <c r="WBX253" s="395"/>
      <c r="WBY253" s="395"/>
      <c r="WBZ253" s="395"/>
      <c r="WCA253" s="395"/>
      <c r="WCB253" s="395"/>
      <c r="WCC253" s="395"/>
      <c r="WCD253" s="395"/>
      <c r="WCE253" s="374"/>
      <c r="WCF253" s="373"/>
      <c r="WCG253" s="373"/>
      <c r="WCH253" s="373"/>
      <c r="WCI253" s="320"/>
      <c r="WCJ253" s="374"/>
      <c r="WCK253" s="374"/>
      <c r="WCL253" s="374"/>
      <c r="WCM253" s="395"/>
      <c r="WCN253" s="395"/>
      <c r="WCO253" s="395"/>
      <c r="WCP253" s="395"/>
      <c r="WCQ253" s="395"/>
      <c r="WCR253" s="395"/>
      <c r="WCS253" s="395"/>
      <c r="WCT253" s="395"/>
      <c r="WCU253" s="374"/>
      <c r="WCV253" s="373"/>
      <c r="WCW253" s="373"/>
      <c r="WCX253" s="373"/>
      <c r="WCY253" s="320"/>
      <c r="WCZ253" s="374"/>
      <c r="WDA253" s="374"/>
      <c r="WDB253" s="374"/>
      <c r="WDC253" s="395"/>
      <c r="WDD253" s="395"/>
      <c r="WDE253" s="395"/>
      <c r="WDF253" s="395"/>
      <c r="WDG253" s="395"/>
      <c r="WDH253" s="395"/>
      <c r="WDI253" s="395"/>
      <c r="WDJ253" s="395"/>
      <c r="WDK253" s="374"/>
      <c r="WDL253" s="373"/>
      <c r="WDM253" s="373"/>
      <c r="WDN253" s="373"/>
      <c r="WDO253" s="320"/>
      <c r="WDP253" s="374"/>
      <c r="WDQ253" s="374"/>
      <c r="WDR253" s="374"/>
      <c r="WDS253" s="395"/>
      <c r="WDT253" s="395"/>
      <c r="WDU253" s="395"/>
      <c r="WDV253" s="395"/>
      <c r="WDW253" s="395"/>
      <c r="WDX253" s="395"/>
      <c r="WDY253" s="395"/>
      <c r="WDZ253" s="395"/>
      <c r="WEA253" s="374"/>
      <c r="WEB253" s="373"/>
      <c r="WEC253" s="373"/>
      <c r="WED253" s="373"/>
      <c r="WEE253" s="320"/>
      <c r="WEF253" s="374"/>
      <c r="WEG253" s="374"/>
      <c r="WEH253" s="374"/>
      <c r="WEI253" s="395"/>
      <c r="WEJ253" s="395"/>
      <c r="WEK253" s="395"/>
      <c r="WEL253" s="395"/>
      <c r="WEM253" s="395"/>
      <c r="WEN253" s="395"/>
      <c r="WEO253" s="395"/>
      <c r="WEP253" s="395"/>
      <c r="WEQ253" s="374"/>
      <c r="WER253" s="373"/>
      <c r="WES253" s="373"/>
      <c r="WET253" s="373"/>
      <c r="WEU253" s="320"/>
      <c r="WEV253" s="374"/>
      <c r="WEW253" s="374"/>
      <c r="WEX253" s="374"/>
      <c r="WEY253" s="395"/>
      <c r="WEZ253" s="395"/>
      <c r="WFA253" s="395"/>
      <c r="WFB253" s="395"/>
      <c r="WFC253" s="395"/>
      <c r="WFD253" s="395"/>
      <c r="WFE253" s="395"/>
      <c r="WFF253" s="395"/>
      <c r="WFG253" s="374"/>
      <c r="WFH253" s="373"/>
      <c r="WFI253" s="373"/>
      <c r="WFJ253" s="373"/>
      <c r="WFK253" s="320"/>
      <c r="WFL253" s="374"/>
      <c r="WFM253" s="374"/>
      <c r="WFN253" s="374"/>
      <c r="WFO253" s="395"/>
      <c r="WFP253" s="395"/>
      <c r="WFQ253" s="395"/>
      <c r="WFR253" s="395"/>
      <c r="WFS253" s="395"/>
      <c r="WFT253" s="395"/>
      <c r="WFU253" s="395"/>
      <c r="WFV253" s="395"/>
      <c r="WFW253" s="374"/>
      <c r="WFX253" s="373"/>
      <c r="WFY253" s="373"/>
      <c r="WFZ253" s="373"/>
      <c r="WGA253" s="320"/>
      <c r="WGB253" s="374"/>
      <c r="WGC253" s="374"/>
      <c r="WGD253" s="374"/>
      <c r="WGE253" s="395"/>
      <c r="WGF253" s="395"/>
      <c r="WGG253" s="395"/>
      <c r="WGH253" s="395"/>
      <c r="WGI253" s="395"/>
      <c r="WGJ253" s="395"/>
      <c r="WGK253" s="395"/>
      <c r="WGL253" s="395"/>
      <c r="WGM253" s="374"/>
      <c r="WGN253" s="373"/>
      <c r="WGO253" s="373"/>
      <c r="WGP253" s="373"/>
      <c r="WGQ253" s="320"/>
      <c r="WGR253" s="374"/>
      <c r="WGS253" s="374"/>
      <c r="WGT253" s="374"/>
      <c r="WGU253" s="395"/>
      <c r="WGV253" s="395"/>
      <c r="WGW253" s="395"/>
      <c r="WGX253" s="395"/>
      <c r="WGY253" s="395"/>
      <c r="WGZ253" s="395"/>
      <c r="WHA253" s="395"/>
      <c r="WHB253" s="395"/>
      <c r="WHC253" s="374"/>
      <c r="WHD253" s="373"/>
      <c r="WHE253" s="373"/>
      <c r="WHF253" s="373"/>
      <c r="WHG253" s="320"/>
      <c r="WHH253" s="374"/>
      <c r="WHI253" s="374"/>
      <c r="WHJ253" s="374"/>
      <c r="WHK253" s="395"/>
      <c r="WHL253" s="395"/>
      <c r="WHM253" s="395"/>
      <c r="WHN253" s="395"/>
      <c r="WHO253" s="395"/>
      <c r="WHP253" s="395"/>
      <c r="WHQ253" s="395"/>
      <c r="WHR253" s="395"/>
      <c r="WHS253" s="374"/>
      <c r="WHT253" s="373"/>
      <c r="WHU253" s="373"/>
      <c r="WHV253" s="373"/>
      <c r="WHW253" s="320"/>
      <c r="WHX253" s="374"/>
      <c r="WHY253" s="374"/>
      <c r="WHZ253" s="374"/>
      <c r="WIA253" s="395"/>
      <c r="WIB253" s="395"/>
      <c r="WIC253" s="395"/>
      <c r="WID253" s="395"/>
      <c r="WIE253" s="395"/>
      <c r="WIF253" s="395"/>
      <c r="WIG253" s="395"/>
      <c r="WIH253" s="395"/>
      <c r="WII253" s="374"/>
      <c r="WIJ253" s="373"/>
      <c r="WIK253" s="373"/>
      <c r="WIL253" s="373"/>
      <c r="WIM253" s="320"/>
      <c r="WIN253" s="374"/>
      <c r="WIO253" s="374"/>
      <c r="WIP253" s="374"/>
      <c r="WIQ253" s="395"/>
      <c r="WIR253" s="395"/>
      <c r="WIS253" s="395"/>
      <c r="WIT253" s="395"/>
      <c r="WIU253" s="395"/>
      <c r="WIV253" s="395"/>
      <c r="WIW253" s="395"/>
      <c r="WIX253" s="395"/>
      <c r="WIY253" s="374"/>
      <c r="WIZ253" s="373"/>
      <c r="WJA253" s="373"/>
      <c r="WJB253" s="373"/>
      <c r="WJC253" s="320"/>
      <c r="WJD253" s="374"/>
      <c r="WJE253" s="374"/>
      <c r="WJF253" s="374"/>
      <c r="WJG253" s="395"/>
      <c r="WJH253" s="395"/>
      <c r="WJI253" s="395"/>
      <c r="WJJ253" s="395"/>
      <c r="WJK253" s="395"/>
      <c r="WJL253" s="395"/>
      <c r="WJM253" s="395"/>
      <c r="WJN253" s="395"/>
      <c r="WJO253" s="374"/>
      <c r="WJP253" s="373"/>
      <c r="WJQ253" s="373"/>
      <c r="WJR253" s="373"/>
      <c r="WJS253" s="320"/>
      <c r="WJT253" s="374"/>
      <c r="WJU253" s="374"/>
      <c r="WJV253" s="374"/>
      <c r="WJW253" s="395"/>
      <c r="WJX253" s="395"/>
      <c r="WJY253" s="395"/>
      <c r="WJZ253" s="395"/>
      <c r="WKA253" s="395"/>
      <c r="WKB253" s="395"/>
      <c r="WKC253" s="395"/>
      <c r="WKD253" s="395"/>
      <c r="WKE253" s="374"/>
      <c r="WKF253" s="373"/>
      <c r="WKG253" s="373"/>
      <c r="WKH253" s="373"/>
      <c r="WKI253" s="320"/>
      <c r="WKJ253" s="374"/>
      <c r="WKK253" s="374"/>
      <c r="WKL253" s="374"/>
      <c r="WKM253" s="395"/>
      <c r="WKN253" s="395"/>
      <c r="WKO253" s="395"/>
      <c r="WKP253" s="395"/>
      <c r="WKQ253" s="395"/>
      <c r="WKR253" s="395"/>
      <c r="WKS253" s="395"/>
      <c r="WKT253" s="395"/>
      <c r="WKU253" s="374"/>
      <c r="WKV253" s="373"/>
      <c r="WKW253" s="373"/>
      <c r="WKX253" s="373"/>
      <c r="WKY253" s="320"/>
      <c r="WKZ253" s="374"/>
      <c r="WLA253" s="374"/>
      <c r="WLB253" s="374"/>
      <c r="WLC253" s="395"/>
      <c r="WLD253" s="395"/>
      <c r="WLE253" s="395"/>
      <c r="WLF253" s="395"/>
      <c r="WLG253" s="395"/>
      <c r="WLH253" s="395"/>
      <c r="WLI253" s="395"/>
      <c r="WLJ253" s="395"/>
      <c r="WLK253" s="374"/>
      <c r="WLL253" s="373"/>
      <c r="WLM253" s="373"/>
      <c r="WLN253" s="373"/>
      <c r="WLO253" s="320"/>
      <c r="WLP253" s="374"/>
      <c r="WLQ253" s="374"/>
      <c r="WLR253" s="374"/>
      <c r="WLS253" s="395"/>
      <c r="WLT253" s="395"/>
      <c r="WLU253" s="395"/>
      <c r="WLV253" s="395"/>
      <c r="WLW253" s="395"/>
      <c r="WLX253" s="395"/>
      <c r="WLY253" s="395"/>
      <c r="WLZ253" s="395"/>
      <c r="WMA253" s="374"/>
      <c r="WMB253" s="373"/>
      <c r="WMC253" s="373"/>
      <c r="WMD253" s="373"/>
      <c r="WME253" s="320"/>
      <c r="WMF253" s="374"/>
      <c r="WMG253" s="374"/>
      <c r="WMH253" s="374"/>
      <c r="WMI253" s="395"/>
      <c r="WMJ253" s="395"/>
      <c r="WMK253" s="395"/>
      <c r="WML253" s="395"/>
      <c r="WMM253" s="395"/>
      <c r="WMN253" s="395"/>
      <c r="WMO253" s="395"/>
      <c r="WMP253" s="395"/>
      <c r="WMQ253" s="374"/>
      <c r="WMR253" s="373"/>
      <c r="WMS253" s="373"/>
      <c r="WMT253" s="373"/>
      <c r="WMU253" s="320"/>
      <c r="WMV253" s="374"/>
      <c r="WMW253" s="374"/>
      <c r="WMX253" s="374"/>
      <c r="WMY253" s="395"/>
      <c r="WMZ253" s="395"/>
      <c r="WNA253" s="395"/>
      <c r="WNB253" s="395"/>
      <c r="WNC253" s="395"/>
      <c r="WND253" s="395"/>
      <c r="WNE253" s="395"/>
      <c r="WNF253" s="395"/>
      <c r="WNG253" s="374"/>
      <c r="WNH253" s="373"/>
      <c r="WNI253" s="373"/>
      <c r="WNJ253" s="373"/>
      <c r="WNK253" s="320"/>
      <c r="WNL253" s="374"/>
      <c r="WNM253" s="374"/>
      <c r="WNN253" s="374"/>
      <c r="WNO253" s="395"/>
      <c r="WNP253" s="395"/>
      <c r="WNQ253" s="395"/>
      <c r="WNR253" s="395"/>
      <c r="WNS253" s="395"/>
      <c r="WNT253" s="395"/>
      <c r="WNU253" s="395"/>
      <c r="WNV253" s="395"/>
      <c r="WNW253" s="374"/>
      <c r="WNX253" s="373"/>
      <c r="WNY253" s="373"/>
      <c r="WNZ253" s="373"/>
      <c r="WOA253" s="320"/>
      <c r="WOB253" s="374"/>
      <c r="WOC253" s="374"/>
      <c r="WOD253" s="374"/>
      <c r="WOE253" s="395"/>
      <c r="WOF253" s="395"/>
      <c r="WOG253" s="395"/>
      <c r="WOH253" s="395"/>
      <c r="WOI253" s="395"/>
      <c r="WOJ253" s="395"/>
      <c r="WOK253" s="395"/>
      <c r="WOL253" s="395"/>
      <c r="WOM253" s="374"/>
      <c r="WON253" s="373"/>
      <c r="WOO253" s="373"/>
      <c r="WOP253" s="373"/>
      <c r="WOQ253" s="320"/>
      <c r="WOR253" s="374"/>
      <c r="WOS253" s="374"/>
      <c r="WOT253" s="374"/>
      <c r="WOU253" s="395"/>
      <c r="WOV253" s="395"/>
      <c r="WOW253" s="395"/>
      <c r="WOX253" s="395"/>
      <c r="WOY253" s="395"/>
      <c r="WOZ253" s="395"/>
      <c r="WPA253" s="395"/>
      <c r="WPB253" s="395"/>
      <c r="WPC253" s="374"/>
      <c r="WPD253" s="373"/>
      <c r="WPE253" s="373"/>
      <c r="WPF253" s="373"/>
      <c r="WPG253" s="320"/>
      <c r="WPH253" s="374"/>
      <c r="WPI253" s="374"/>
      <c r="WPJ253" s="374"/>
      <c r="WPK253" s="395"/>
      <c r="WPL253" s="395"/>
      <c r="WPM253" s="395"/>
      <c r="WPN253" s="395"/>
      <c r="WPO253" s="395"/>
      <c r="WPP253" s="395"/>
      <c r="WPQ253" s="395"/>
      <c r="WPR253" s="395"/>
      <c r="WPS253" s="374"/>
      <c r="WPT253" s="373"/>
      <c r="WPU253" s="373"/>
      <c r="WPV253" s="373"/>
      <c r="WPW253" s="320"/>
      <c r="WPX253" s="374"/>
      <c r="WPY253" s="374"/>
      <c r="WPZ253" s="374"/>
      <c r="WQA253" s="395"/>
      <c r="WQB253" s="395"/>
      <c r="WQC253" s="395"/>
      <c r="WQD253" s="395"/>
      <c r="WQE253" s="395"/>
      <c r="WQF253" s="395"/>
      <c r="WQG253" s="395"/>
      <c r="WQH253" s="395"/>
      <c r="WQI253" s="374"/>
      <c r="WQJ253" s="373"/>
      <c r="WQK253" s="373"/>
      <c r="WQL253" s="373"/>
      <c r="WQM253" s="320"/>
      <c r="WQN253" s="374"/>
      <c r="WQO253" s="374"/>
      <c r="WQP253" s="374"/>
      <c r="WQQ253" s="395"/>
      <c r="WQR253" s="395"/>
      <c r="WQS253" s="395"/>
      <c r="WQT253" s="395"/>
      <c r="WQU253" s="395"/>
      <c r="WQV253" s="395"/>
      <c r="WQW253" s="395"/>
      <c r="WQX253" s="395"/>
      <c r="WQY253" s="374"/>
      <c r="WQZ253" s="373"/>
      <c r="WRA253" s="373"/>
      <c r="WRB253" s="373"/>
      <c r="WRC253" s="320"/>
      <c r="WRD253" s="374"/>
      <c r="WRE253" s="374"/>
      <c r="WRF253" s="374"/>
      <c r="WRG253" s="395"/>
      <c r="WRH253" s="395"/>
      <c r="WRI253" s="395"/>
      <c r="WRJ253" s="395"/>
      <c r="WRK253" s="395"/>
      <c r="WRL253" s="395"/>
      <c r="WRM253" s="395"/>
      <c r="WRN253" s="395"/>
      <c r="WRO253" s="374"/>
      <c r="WRP253" s="373"/>
      <c r="WRQ253" s="373"/>
      <c r="WRR253" s="373"/>
      <c r="WRS253" s="320"/>
      <c r="WRT253" s="374"/>
      <c r="WRU253" s="374"/>
      <c r="WRV253" s="374"/>
      <c r="WRW253" s="395"/>
      <c r="WRX253" s="395"/>
      <c r="WRY253" s="395"/>
      <c r="WRZ253" s="395"/>
      <c r="WSA253" s="395"/>
      <c r="WSB253" s="395"/>
      <c r="WSC253" s="395"/>
      <c r="WSD253" s="395"/>
      <c r="WSE253" s="374"/>
      <c r="WSF253" s="373"/>
      <c r="WSG253" s="373"/>
      <c r="WSH253" s="373"/>
      <c r="WSI253" s="320"/>
      <c r="WSJ253" s="374"/>
      <c r="WSK253" s="374"/>
      <c r="WSL253" s="374"/>
      <c r="WSM253" s="395"/>
      <c r="WSN253" s="395"/>
      <c r="WSO253" s="395"/>
      <c r="WSP253" s="395"/>
      <c r="WSQ253" s="395"/>
      <c r="WSR253" s="395"/>
      <c r="WSS253" s="395"/>
      <c r="WST253" s="395"/>
      <c r="WSU253" s="374"/>
      <c r="WSV253" s="373"/>
      <c r="WSW253" s="373"/>
      <c r="WSX253" s="373"/>
      <c r="WSY253" s="320"/>
      <c r="WSZ253" s="374"/>
      <c r="WTA253" s="374"/>
      <c r="WTB253" s="374"/>
      <c r="WTC253" s="395"/>
      <c r="WTD253" s="395"/>
      <c r="WTE253" s="395"/>
      <c r="WTF253" s="395"/>
      <c r="WTG253" s="395"/>
      <c r="WTH253" s="395"/>
      <c r="WTI253" s="395"/>
      <c r="WTJ253" s="395"/>
      <c r="WTK253" s="374"/>
      <c r="WTL253" s="373"/>
      <c r="WTM253" s="373"/>
      <c r="WTN253" s="373"/>
      <c r="WTO253" s="320"/>
      <c r="WTP253" s="374"/>
      <c r="WTQ253" s="374"/>
      <c r="WTR253" s="374"/>
      <c r="WTS253" s="395"/>
      <c r="WTT253" s="395"/>
      <c r="WTU253" s="395"/>
      <c r="WTV253" s="395"/>
      <c r="WTW253" s="395"/>
      <c r="WTX253" s="395"/>
      <c r="WTY253" s="395"/>
      <c r="WTZ253" s="395"/>
      <c r="WUA253" s="374"/>
      <c r="WUB253" s="373"/>
      <c r="WUC253" s="373"/>
      <c r="WUD253" s="373"/>
      <c r="WUE253" s="320"/>
      <c r="WUF253" s="374"/>
      <c r="WUG253" s="374"/>
      <c r="WUH253" s="374"/>
      <c r="WUI253" s="395"/>
      <c r="WUJ253" s="395"/>
      <c r="WUK253" s="395"/>
      <c r="WUL253" s="395"/>
      <c r="WUM253" s="395"/>
      <c r="WUN253" s="395"/>
      <c r="WUO253" s="395"/>
      <c r="WUP253" s="395"/>
      <c r="WUQ253" s="374"/>
      <c r="WUR253" s="373"/>
      <c r="WUS253" s="373"/>
      <c r="WUT253" s="373"/>
      <c r="WUU253" s="320"/>
      <c r="WUV253" s="374"/>
      <c r="WUW253" s="374"/>
      <c r="WUX253" s="374"/>
      <c r="WUY253" s="395"/>
      <c r="WUZ253" s="395"/>
      <c r="WVA253" s="395"/>
      <c r="WVB253" s="395"/>
      <c r="WVC253" s="395"/>
      <c r="WVD253" s="395"/>
      <c r="WVE253" s="395"/>
      <c r="WVF253" s="395"/>
      <c r="WVG253" s="374"/>
      <c r="WVH253" s="373"/>
      <c r="WVI253" s="373"/>
      <c r="WVJ253" s="373"/>
      <c r="WVK253" s="320"/>
      <c r="WVL253" s="374"/>
      <c r="WVM253" s="374"/>
      <c r="WVN253" s="374"/>
      <c r="WVO253" s="395"/>
      <c r="WVP253" s="395"/>
      <c r="WVQ253" s="395"/>
      <c r="WVR253" s="395"/>
      <c r="WVS253" s="395"/>
      <c r="WVT253" s="395"/>
      <c r="WVU253" s="395"/>
      <c r="WVV253" s="395"/>
      <c r="WVW253" s="374"/>
      <c r="WVX253" s="373"/>
      <c r="WVY253" s="373"/>
      <c r="WVZ253" s="373"/>
      <c r="WWA253" s="320"/>
      <c r="WWB253" s="374"/>
      <c r="WWC253" s="374"/>
      <c r="WWD253" s="374"/>
      <c r="WWE253" s="395"/>
      <c r="WWF253" s="395"/>
      <c r="WWG253" s="395"/>
      <c r="WWH253" s="395"/>
      <c r="WWI253" s="395"/>
      <c r="WWJ253" s="395"/>
      <c r="WWK253" s="395"/>
      <c r="WWL253" s="395"/>
      <c r="WWM253" s="374"/>
      <c r="WWN253" s="373"/>
      <c r="WWO253" s="373"/>
      <c r="WWP253" s="373"/>
      <c r="WWQ253" s="320"/>
      <c r="WWR253" s="374"/>
      <c r="WWS253" s="374"/>
      <c r="WWT253" s="374"/>
      <c r="WWU253" s="395"/>
      <c r="WWV253" s="395"/>
      <c r="WWW253" s="395"/>
      <c r="WWX253" s="395"/>
      <c r="WWY253" s="395"/>
      <c r="WWZ253" s="395"/>
      <c r="WXA253" s="395"/>
      <c r="WXB253" s="395"/>
      <c r="WXC253" s="374"/>
      <c r="WXD253" s="373"/>
      <c r="WXE253" s="373"/>
      <c r="WXF253" s="373"/>
      <c r="WXG253" s="320"/>
      <c r="WXH253" s="374"/>
      <c r="WXI253" s="374"/>
      <c r="WXJ253" s="374"/>
      <c r="WXK253" s="395"/>
      <c r="WXL253" s="395"/>
      <c r="WXM253" s="395"/>
      <c r="WXN253" s="395"/>
      <c r="WXO253" s="395"/>
      <c r="WXP253" s="395"/>
      <c r="WXQ253" s="395"/>
      <c r="WXR253" s="395"/>
      <c r="WXS253" s="374"/>
      <c r="WXT253" s="373"/>
      <c r="WXU253" s="373"/>
      <c r="WXV253" s="373"/>
      <c r="WXW253" s="320"/>
      <c r="WXX253" s="374"/>
      <c r="WXY253" s="374"/>
      <c r="WXZ253" s="374"/>
      <c r="WYA253" s="395"/>
      <c r="WYB253" s="395"/>
      <c r="WYC253" s="395"/>
      <c r="WYD253" s="395"/>
      <c r="WYE253" s="395"/>
      <c r="WYF253" s="395"/>
      <c r="WYG253" s="395"/>
      <c r="WYH253" s="395"/>
      <c r="WYI253" s="374"/>
      <c r="WYJ253" s="373"/>
      <c r="WYK253" s="373"/>
      <c r="WYL253" s="373"/>
      <c r="WYM253" s="320"/>
      <c r="WYN253" s="374"/>
      <c r="WYO253" s="374"/>
      <c r="WYP253" s="374"/>
      <c r="WYQ253" s="395"/>
      <c r="WYR253" s="395"/>
      <c r="WYS253" s="395"/>
      <c r="WYT253" s="395"/>
      <c r="WYU253" s="395"/>
      <c r="WYV253" s="395"/>
      <c r="WYW253" s="395"/>
      <c r="WYX253" s="395"/>
      <c r="WYY253" s="374"/>
      <c r="WYZ253" s="373"/>
      <c r="WZA253" s="373"/>
      <c r="WZB253" s="373"/>
      <c r="WZC253" s="320"/>
      <c r="WZD253" s="374"/>
      <c r="WZE253" s="374"/>
      <c r="WZF253" s="374"/>
      <c r="WZG253" s="395"/>
      <c r="WZH253" s="395"/>
      <c r="WZI253" s="395"/>
      <c r="WZJ253" s="395"/>
      <c r="WZK253" s="395"/>
      <c r="WZL253" s="395"/>
      <c r="WZM253" s="395"/>
      <c r="WZN253" s="395"/>
      <c r="WZO253" s="374"/>
      <c r="WZP253" s="373"/>
      <c r="WZQ253" s="373"/>
      <c r="WZR253" s="373"/>
      <c r="WZS253" s="320"/>
      <c r="WZT253" s="374"/>
      <c r="WZU253" s="374"/>
      <c r="WZV253" s="374"/>
      <c r="WZW253" s="395"/>
      <c r="WZX253" s="395"/>
      <c r="WZY253" s="395"/>
      <c r="WZZ253" s="395"/>
      <c r="XAA253" s="395"/>
      <c r="XAB253" s="395"/>
      <c r="XAC253" s="395"/>
      <c r="XAD253" s="395"/>
      <c r="XAE253" s="374"/>
      <c r="XAF253" s="373"/>
      <c r="XAG253" s="373"/>
      <c r="XAH253" s="373"/>
      <c r="XAI253" s="320"/>
      <c r="XAJ253" s="374"/>
      <c r="XAK253" s="374"/>
      <c r="XAL253" s="374"/>
      <c r="XAM253" s="395"/>
      <c r="XAN253" s="395"/>
      <c r="XAO253" s="395"/>
      <c r="XAP253" s="395"/>
      <c r="XAQ253" s="395"/>
      <c r="XAR253" s="395"/>
      <c r="XAS253" s="395"/>
      <c r="XAT253" s="395"/>
      <c r="XAU253" s="374"/>
      <c r="XAV253" s="373"/>
      <c r="XAW253" s="373"/>
      <c r="XAX253" s="373"/>
      <c r="XAY253" s="320"/>
      <c r="XAZ253" s="374"/>
      <c r="XBA253" s="374"/>
      <c r="XBB253" s="374"/>
      <c r="XBC253" s="395"/>
      <c r="XBD253" s="395"/>
      <c r="XBE253" s="395"/>
      <c r="XBF253" s="395"/>
      <c r="XBG253" s="395"/>
      <c r="XBH253" s="395"/>
      <c r="XBI253" s="395"/>
      <c r="XBJ253" s="395"/>
      <c r="XBK253" s="374"/>
      <c r="XBL253" s="373"/>
      <c r="XBM253" s="373"/>
      <c r="XBN253" s="373"/>
      <c r="XBO253" s="320"/>
      <c r="XBP253" s="374"/>
      <c r="XBQ253" s="374"/>
      <c r="XBR253" s="374"/>
      <c r="XBS253" s="395"/>
      <c r="XBT253" s="395"/>
      <c r="XBU253" s="395"/>
      <c r="XBV253" s="395"/>
      <c r="XBW253" s="395"/>
      <c r="XBX253" s="395"/>
      <c r="XBY253" s="395"/>
      <c r="XBZ253" s="395"/>
      <c r="XCA253" s="374"/>
      <c r="XCB253" s="373"/>
      <c r="XCC253" s="373"/>
      <c r="XCD253" s="373"/>
      <c r="XCE253" s="320"/>
      <c r="XCF253" s="374"/>
      <c r="XCG253" s="374"/>
      <c r="XCH253" s="374"/>
      <c r="XCI253" s="395"/>
      <c r="XCJ253" s="395"/>
      <c r="XCK253" s="395"/>
      <c r="XCL253" s="395"/>
      <c r="XCM253" s="395"/>
      <c r="XCN253" s="395"/>
      <c r="XCO253" s="395"/>
      <c r="XCP253" s="395"/>
      <c r="XCQ253" s="374"/>
      <c r="XCR253" s="373"/>
      <c r="XCS253" s="373"/>
      <c r="XCT253" s="373"/>
      <c r="XCU253" s="320"/>
      <c r="XCV253" s="374"/>
      <c r="XCW253" s="374"/>
      <c r="XCX253" s="374"/>
      <c r="XCY253" s="395"/>
      <c r="XCZ253" s="395"/>
      <c r="XDA253" s="395"/>
      <c r="XDB253" s="395"/>
      <c r="XDC253" s="395"/>
      <c r="XDD253" s="395"/>
      <c r="XDE253" s="395"/>
      <c r="XDF253" s="395"/>
      <c r="XDG253" s="374"/>
      <c r="XDH253" s="373"/>
      <c r="XDI253" s="373"/>
      <c r="XDJ253" s="373"/>
      <c r="XDK253" s="320"/>
      <c r="XDL253" s="374"/>
      <c r="XDM253" s="374"/>
      <c r="XDN253" s="374"/>
      <c r="XDO253" s="395"/>
      <c r="XDP253" s="395"/>
      <c r="XDQ253" s="395"/>
      <c r="XDR253" s="395"/>
      <c r="XDS253" s="395"/>
      <c r="XDT253" s="395"/>
      <c r="XDU253" s="395"/>
      <c r="XDV253" s="395"/>
      <c r="XDW253" s="374"/>
      <c r="XDX253" s="373"/>
      <c r="XDY253" s="373"/>
      <c r="XDZ253" s="373"/>
      <c r="XEA253" s="320"/>
      <c r="XEB253" s="374"/>
      <c r="XEC253" s="374"/>
      <c r="XED253" s="374"/>
      <c r="XEE253" s="395"/>
      <c r="XEF253" s="395"/>
      <c r="XEG253" s="395"/>
      <c r="XEH253" s="395"/>
      <c r="XEI253" s="395"/>
      <c r="XEJ253" s="395"/>
      <c r="XEK253" s="395"/>
      <c r="XEL253" s="395"/>
      <c r="XEM253" s="374"/>
      <c r="XEN253" s="373"/>
      <c r="XEO253" s="373"/>
      <c r="XEP253" s="373"/>
      <c r="XEQ253" s="320"/>
      <c r="XER253" s="374"/>
      <c r="XES253" s="374"/>
      <c r="XET253" s="374"/>
      <c r="XEU253" s="395"/>
      <c r="XEV253" s="395"/>
      <c r="XEW253" s="395"/>
      <c r="XEX253" s="395"/>
      <c r="XEY253" s="395"/>
      <c r="XEZ253" s="395"/>
      <c r="XFA253" s="395"/>
      <c r="XFB253" s="395"/>
      <c r="XFC253" s="374"/>
    </row>
    <row r="254" spans="1:16383" s="258" customFormat="1" ht="20.25" customHeight="1">
      <c r="A254" s="358"/>
      <c r="B254" s="359"/>
      <c r="C254" s="358"/>
      <c r="D254" s="396" t="s">
        <v>967</v>
      </c>
      <c r="E254" s="399">
        <v>12820000</v>
      </c>
      <c r="F254" s="399">
        <f>E254-I254</f>
        <v>12820000</v>
      </c>
      <c r="G254" s="399">
        <v>0</v>
      </c>
      <c r="H254" s="550">
        <v>0</v>
      </c>
      <c r="I254" s="550">
        <v>0</v>
      </c>
      <c r="J254" s="550">
        <v>0</v>
      </c>
      <c r="K254" s="551">
        <v>0</v>
      </c>
      <c r="L254" s="318">
        <v>0</v>
      </c>
      <c r="M254" s="399">
        <v>0</v>
      </c>
      <c r="N254" s="399">
        <v>0</v>
      </c>
      <c r="O254" s="550">
        <v>0</v>
      </c>
      <c r="P254" s="318">
        <f>E254</f>
        <v>12820000</v>
      </c>
      <c r="Q254" s="373"/>
      <c r="R254" s="373"/>
      <c r="S254" s="320"/>
      <c r="T254" s="374"/>
      <c r="U254" s="374"/>
      <c r="V254" s="374"/>
      <c r="W254" s="395"/>
      <c r="X254" s="395"/>
      <c r="Y254" s="395"/>
      <c r="Z254" s="395"/>
      <c r="AA254" s="395"/>
      <c r="AB254" s="395"/>
      <c r="AC254" s="395"/>
      <c r="AD254" s="395"/>
      <c r="AE254" s="374"/>
      <c r="AF254" s="373"/>
      <c r="AG254" s="373"/>
      <c r="AH254" s="373"/>
      <c r="AI254" s="320"/>
      <c r="AJ254" s="374"/>
      <c r="AK254" s="374"/>
      <c r="AL254" s="374"/>
      <c r="AM254" s="395"/>
      <c r="AN254" s="395"/>
      <c r="AO254" s="395"/>
      <c r="AP254" s="395"/>
      <c r="AQ254" s="395"/>
      <c r="AR254" s="395"/>
      <c r="AS254" s="395"/>
      <c r="AT254" s="395"/>
      <c r="AU254" s="374"/>
      <c r="AV254" s="373"/>
      <c r="AW254" s="373"/>
      <c r="AX254" s="373"/>
      <c r="AY254" s="320"/>
      <c r="AZ254" s="374"/>
      <c r="BA254" s="374"/>
      <c r="BB254" s="374"/>
      <c r="BC254" s="395"/>
      <c r="BD254" s="395"/>
      <c r="BE254" s="395"/>
      <c r="BF254" s="395"/>
      <c r="BG254" s="395"/>
      <c r="BH254" s="395"/>
      <c r="BI254" s="395"/>
      <c r="BJ254" s="395"/>
      <c r="BK254" s="374"/>
      <c r="BL254" s="373"/>
      <c r="BM254" s="373"/>
      <c r="BN254" s="373"/>
      <c r="BO254" s="320"/>
      <c r="BP254" s="374"/>
      <c r="BQ254" s="374"/>
      <c r="BR254" s="374"/>
      <c r="BS254" s="395"/>
      <c r="BT254" s="395"/>
      <c r="BU254" s="395"/>
      <c r="BV254" s="395"/>
      <c r="BW254" s="395"/>
      <c r="BX254" s="395"/>
      <c r="BY254" s="395"/>
      <c r="BZ254" s="395"/>
      <c r="CA254" s="374"/>
      <c r="CB254" s="373"/>
      <c r="CC254" s="373"/>
      <c r="CD254" s="373"/>
      <c r="CE254" s="320"/>
      <c r="CF254" s="374"/>
      <c r="CG254" s="374"/>
      <c r="CH254" s="374"/>
      <c r="CI254" s="395"/>
      <c r="CJ254" s="395"/>
      <c r="CK254" s="395"/>
      <c r="CL254" s="395"/>
      <c r="CM254" s="395"/>
      <c r="CN254" s="395"/>
      <c r="CO254" s="395"/>
      <c r="CP254" s="395"/>
      <c r="CQ254" s="374"/>
      <c r="CR254" s="373"/>
      <c r="CS254" s="373"/>
      <c r="CT254" s="373"/>
      <c r="CU254" s="320"/>
      <c r="CV254" s="374"/>
      <c r="CW254" s="374"/>
      <c r="CX254" s="374"/>
      <c r="CY254" s="395"/>
      <c r="CZ254" s="395"/>
      <c r="DA254" s="395"/>
      <c r="DB254" s="395"/>
      <c r="DC254" s="395"/>
      <c r="DD254" s="395"/>
      <c r="DE254" s="395"/>
      <c r="DF254" s="395"/>
      <c r="DG254" s="374"/>
      <c r="DH254" s="373"/>
      <c r="DI254" s="373"/>
      <c r="DJ254" s="373"/>
      <c r="DK254" s="320"/>
      <c r="DL254" s="374"/>
      <c r="DM254" s="374"/>
      <c r="DN254" s="374"/>
      <c r="DO254" s="395"/>
      <c r="DP254" s="395"/>
      <c r="DQ254" s="395"/>
      <c r="DR254" s="395"/>
      <c r="DS254" s="395"/>
      <c r="DT254" s="395"/>
      <c r="DU254" s="395"/>
      <c r="DV254" s="395"/>
      <c r="DW254" s="374"/>
      <c r="DX254" s="373"/>
      <c r="DY254" s="373"/>
      <c r="DZ254" s="373"/>
      <c r="EA254" s="320"/>
      <c r="EB254" s="374"/>
      <c r="EC254" s="374"/>
      <c r="ED254" s="374"/>
      <c r="EE254" s="395"/>
      <c r="EF254" s="395"/>
      <c r="EG254" s="395"/>
      <c r="EH254" s="395"/>
      <c r="EI254" s="395"/>
      <c r="EJ254" s="395"/>
      <c r="EK254" s="395"/>
      <c r="EL254" s="395"/>
      <c r="EM254" s="374"/>
      <c r="EN254" s="373"/>
      <c r="EO254" s="373"/>
      <c r="EP254" s="373"/>
      <c r="EQ254" s="320"/>
      <c r="ER254" s="374"/>
      <c r="ES254" s="374"/>
      <c r="ET254" s="374"/>
      <c r="EU254" s="395"/>
      <c r="EV254" s="395"/>
      <c r="EW254" s="395"/>
      <c r="EX254" s="395"/>
      <c r="EY254" s="395"/>
      <c r="EZ254" s="395"/>
      <c r="FA254" s="395"/>
      <c r="FB254" s="395"/>
      <c r="FC254" s="374"/>
      <c r="FD254" s="373"/>
      <c r="FE254" s="373"/>
      <c r="FF254" s="373"/>
      <c r="FG254" s="320"/>
      <c r="FH254" s="374"/>
      <c r="FI254" s="374"/>
      <c r="FJ254" s="374"/>
      <c r="FK254" s="395"/>
      <c r="FL254" s="395"/>
      <c r="FM254" s="395"/>
      <c r="FN254" s="395"/>
      <c r="FO254" s="395"/>
      <c r="FP254" s="395"/>
      <c r="FQ254" s="395"/>
      <c r="FR254" s="395"/>
      <c r="FS254" s="374"/>
      <c r="FT254" s="373"/>
      <c r="FU254" s="373"/>
      <c r="FV254" s="373"/>
      <c r="FW254" s="320"/>
      <c r="FX254" s="374"/>
      <c r="FY254" s="374"/>
      <c r="FZ254" s="374"/>
      <c r="GA254" s="395"/>
      <c r="GB254" s="395"/>
      <c r="GC254" s="395"/>
      <c r="GD254" s="395"/>
      <c r="GE254" s="395"/>
      <c r="GF254" s="395"/>
      <c r="GG254" s="395"/>
      <c r="GH254" s="395"/>
      <c r="GI254" s="374"/>
      <c r="GJ254" s="373"/>
      <c r="GK254" s="373"/>
      <c r="GL254" s="373"/>
      <c r="GM254" s="320"/>
      <c r="GN254" s="374"/>
      <c r="GO254" s="374"/>
      <c r="GP254" s="374"/>
      <c r="GQ254" s="395"/>
      <c r="GR254" s="395"/>
      <c r="GS254" s="395"/>
      <c r="GT254" s="395"/>
      <c r="GU254" s="395"/>
      <c r="GV254" s="395"/>
      <c r="GW254" s="395"/>
      <c r="GX254" s="395"/>
      <c r="GY254" s="374"/>
      <c r="GZ254" s="373"/>
      <c r="HA254" s="373"/>
      <c r="HB254" s="373"/>
      <c r="HC254" s="320"/>
      <c r="HD254" s="374"/>
      <c r="HE254" s="374"/>
      <c r="HF254" s="374"/>
      <c r="HG254" s="395"/>
      <c r="HH254" s="395"/>
      <c r="HI254" s="395"/>
      <c r="HJ254" s="395"/>
      <c r="HK254" s="395"/>
      <c r="HL254" s="395"/>
      <c r="HM254" s="395"/>
      <c r="HN254" s="395"/>
      <c r="HO254" s="374"/>
      <c r="HP254" s="373"/>
      <c r="HQ254" s="373"/>
      <c r="HR254" s="373"/>
      <c r="HS254" s="320"/>
      <c r="HT254" s="374"/>
      <c r="HU254" s="374"/>
      <c r="HV254" s="374"/>
      <c r="HW254" s="395"/>
      <c r="HX254" s="395"/>
      <c r="HY254" s="395"/>
      <c r="HZ254" s="395"/>
      <c r="IA254" s="395"/>
      <c r="IB254" s="395"/>
      <c r="IC254" s="395"/>
      <c r="ID254" s="395"/>
      <c r="IE254" s="374"/>
      <c r="IF254" s="373"/>
      <c r="IG254" s="373"/>
      <c r="IH254" s="373"/>
      <c r="II254" s="320"/>
      <c r="IJ254" s="374"/>
      <c r="IK254" s="374"/>
      <c r="IL254" s="374"/>
      <c r="IM254" s="395"/>
      <c r="IN254" s="395"/>
      <c r="IO254" s="395"/>
      <c r="IP254" s="395"/>
      <c r="IQ254" s="395"/>
      <c r="IR254" s="395"/>
      <c r="IS254" s="395"/>
      <c r="IT254" s="395"/>
      <c r="IU254" s="374"/>
      <c r="IV254" s="373"/>
      <c r="IW254" s="373"/>
      <c r="IX254" s="373"/>
      <c r="IY254" s="320"/>
      <c r="IZ254" s="374"/>
      <c r="JA254" s="374"/>
      <c r="JB254" s="374"/>
      <c r="JC254" s="395"/>
      <c r="JD254" s="395"/>
      <c r="JE254" s="395"/>
      <c r="JF254" s="395"/>
      <c r="JG254" s="395"/>
      <c r="JH254" s="395"/>
      <c r="JI254" s="395"/>
      <c r="JJ254" s="395"/>
      <c r="JK254" s="374"/>
      <c r="JL254" s="373"/>
      <c r="JM254" s="373"/>
      <c r="JN254" s="373"/>
      <c r="JO254" s="320"/>
      <c r="JP254" s="374"/>
      <c r="JQ254" s="374"/>
      <c r="JR254" s="374"/>
      <c r="JS254" s="395"/>
      <c r="JT254" s="395"/>
      <c r="JU254" s="395"/>
      <c r="JV254" s="395"/>
      <c r="JW254" s="395"/>
      <c r="JX254" s="395"/>
      <c r="JY254" s="395"/>
      <c r="JZ254" s="395"/>
      <c r="KA254" s="374"/>
      <c r="KB254" s="373"/>
      <c r="KC254" s="373"/>
      <c r="KD254" s="373"/>
      <c r="KE254" s="320"/>
      <c r="KF254" s="374"/>
      <c r="KG254" s="374"/>
      <c r="KH254" s="374"/>
      <c r="KI254" s="395"/>
      <c r="KJ254" s="395"/>
      <c r="KK254" s="395"/>
      <c r="KL254" s="395"/>
      <c r="KM254" s="395"/>
      <c r="KN254" s="395"/>
      <c r="KO254" s="395"/>
      <c r="KP254" s="395"/>
      <c r="KQ254" s="374"/>
      <c r="KR254" s="373"/>
      <c r="KS254" s="373"/>
      <c r="KT254" s="373"/>
      <c r="KU254" s="320"/>
      <c r="KV254" s="374"/>
      <c r="KW254" s="374"/>
      <c r="KX254" s="374"/>
      <c r="KY254" s="395"/>
      <c r="KZ254" s="395"/>
      <c r="LA254" s="395"/>
      <c r="LB254" s="395"/>
      <c r="LC254" s="395"/>
      <c r="LD254" s="395"/>
      <c r="LE254" s="395"/>
      <c r="LF254" s="395"/>
      <c r="LG254" s="374"/>
      <c r="LH254" s="373"/>
      <c r="LI254" s="373"/>
      <c r="LJ254" s="373"/>
      <c r="LK254" s="320"/>
      <c r="LL254" s="374"/>
      <c r="LM254" s="374"/>
      <c r="LN254" s="374"/>
      <c r="LO254" s="395"/>
      <c r="LP254" s="395"/>
      <c r="LQ254" s="395"/>
      <c r="LR254" s="395"/>
      <c r="LS254" s="395"/>
      <c r="LT254" s="395"/>
      <c r="LU254" s="395"/>
      <c r="LV254" s="395"/>
      <c r="LW254" s="374"/>
      <c r="LX254" s="373"/>
      <c r="LY254" s="373"/>
      <c r="LZ254" s="373"/>
      <c r="MA254" s="320"/>
      <c r="MB254" s="374"/>
      <c r="MC254" s="374"/>
      <c r="MD254" s="374"/>
      <c r="ME254" s="395"/>
      <c r="MF254" s="395"/>
      <c r="MG254" s="395"/>
      <c r="MH254" s="395"/>
      <c r="MI254" s="395"/>
      <c r="MJ254" s="395"/>
      <c r="MK254" s="395"/>
      <c r="ML254" s="395"/>
      <c r="MM254" s="374"/>
      <c r="MN254" s="373"/>
      <c r="MO254" s="373"/>
      <c r="MP254" s="373"/>
      <c r="MQ254" s="320"/>
      <c r="MR254" s="374"/>
      <c r="MS254" s="374"/>
      <c r="MT254" s="374"/>
      <c r="MU254" s="395"/>
      <c r="MV254" s="395"/>
      <c r="MW254" s="395"/>
      <c r="MX254" s="395"/>
      <c r="MY254" s="395"/>
      <c r="MZ254" s="395"/>
      <c r="NA254" s="395"/>
      <c r="NB254" s="395"/>
      <c r="NC254" s="374"/>
      <c r="ND254" s="373"/>
      <c r="NE254" s="373"/>
      <c r="NF254" s="373"/>
      <c r="NG254" s="320"/>
      <c r="NH254" s="374"/>
      <c r="NI254" s="374"/>
      <c r="NJ254" s="374"/>
      <c r="NK254" s="395"/>
      <c r="NL254" s="395"/>
      <c r="NM254" s="395"/>
      <c r="NN254" s="395"/>
      <c r="NO254" s="395"/>
      <c r="NP254" s="395"/>
      <c r="NQ254" s="395"/>
      <c r="NR254" s="395"/>
      <c r="NS254" s="374"/>
      <c r="NT254" s="373"/>
      <c r="NU254" s="373"/>
      <c r="NV254" s="373"/>
      <c r="NW254" s="320"/>
      <c r="NX254" s="374"/>
      <c r="NY254" s="374"/>
      <c r="NZ254" s="374"/>
      <c r="OA254" s="395"/>
      <c r="OB254" s="395"/>
      <c r="OC254" s="395"/>
      <c r="OD254" s="395"/>
      <c r="OE254" s="395"/>
      <c r="OF254" s="395"/>
      <c r="OG254" s="395"/>
      <c r="OH254" s="395"/>
      <c r="OI254" s="374"/>
      <c r="OJ254" s="373"/>
      <c r="OK254" s="373"/>
      <c r="OL254" s="373"/>
      <c r="OM254" s="320"/>
      <c r="ON254" s="374"/>
      <c r="OO254" s="374"/>
      <c r="OP254" s="374"/>
      <c r="OQ254" s="395"/>
      <c r="OR254" s="395"/>
      <c r="OS254" s="395"/>
      <c r="OT254" s="395"/>
      <c r="OU254" s="395"/>
      <c r="OV254" s="395"/>
      <c r="OW254" s="395"/>
      <c r="OX254" s="395"/>
      <c r="OY254" s="374"/>
      <c r="OZ254" s="373"/>
      <c r="PA254" s="373"/>
      <c r="PB254" s="373"/>
      <c r="PC254" s="320"/>
      <c r="PD254" s="374"/>
      <c r="PE254" s="374"/>
      <c r="PF254" s="374"/>
      <c r="PG254" s="395"/>
      <c r="PH254" s="395"/>
      <c r="PI254" s="395"/>
      <c r="PJ254" s="395"/>
      <c r="PK254" s="395"/>
      <c r="PL254" s="395"/>
      <c r="PM254" s="395"/>
      <c r="PN254" s="395"/>
      <c r="PO254" s="374"/>
      <c r="PP254" s="373"/>
      <c r="PQ254" s="373"/>
      <c r="PR254" s="373"/>
      <c r="PS254" s="320"/>
      <c r="PT254" s="374"/>
      <c r="PU254" s="374"/>
      <c r="PV254" s="374"/>
      <c r="PW254" s="395"/>
      <c r="PX254" s="395"/>
      <c r="PY254" s="395"/>
      <c r="PZ254" s="395"/>
      <c r="QA254" s="395"/>
      <c r="QB254" s="395"/>
      <c r="QC254" s="395"/>
      <c r="QD254" s="395"/>
      <c r="QE254" s="374"/>
      <c r="QF254" s="373"/>
      <c r="QG254" s="373"/>
      <c r="QH254" s="373"/>
      <c r="QI254" s="320"/>
      <c r="QJ254" s="374"/>
      <c r="QK254" s="374"/>
      <c r="QL254" s="374"/>
      <c r="QM254" s="395"/>
      <c r="QN254" s="395"/>
      <c r="QO254" s="395"/>
      <c r="QP254" s="395"/>
      <c r="QQ254" s="395"/>
      <c r="QR254" s="395"/>
      <c r="QS254" s="395"/>
      <c r="QT254" s="395"/>
      <c r="QU254" s="374"/>
      <c r="QV254" s="373"/>
      <c r="QW254" s="373"/>
      <c r="QX254" s="373"/>
      <c r="QY254" s="320"/>
      <c r="QZ254" s="374"/>
      <c r="RA254" s="374"/>
      <c r="RB254" s="374"/>
      <c r="RC254" s="395"/>
      <c r="RD254" s="395"/>
      <c r="RE254" s="395"/>
      <c r="RF254" s="395"/>
      <c r="RG254" s="395"/>
      <c r="RH254" s="395"/>
      <c r="RI254" s="395"/>
      <c r="RJ254" s="395"/>
      <c r="RK254" s="374"/>
      <c r="RL254" s="373"/>
      <c r="RM254" s="373"/>
      <c r="RN254" s="373"/>
      <c r="RO254" s="320"/>
      <c r="RP254" s="374"/>
      <c r="RQ254" s="374"/>
      <c r="RR254" s="374"/>
      <c r="RS254" s="395"/>
      <c r="RT254" s="395"/>
      <c r="RU254" s="395"/>
      <c r="RV254" s="395"/>
      <c r="RW254" s="395"/>
      <c r="RX254" s="395"/>
      <c r="RY254" s="395"/>
      <c r="RZ254" s="395"/>
      <c r="SA254" s="374"/>
      <c r="SB254" s="373"/>
      <c r="SC254" s="373"/>
      <c r="SD254" s="373"/>
      <c r="SE254" s="320"/>
      <c r="SF254" s="374"/>
      <c r="SG254" s="374"/>
      <c r="SH254" s="374"/>
      <c r="SI254" s="395"/>
      <c r="SJ254" s="395"/>
      <c r="SK254" s="395"/>
      <c r="SL254" s="395"/>
      <c r="SM254" s="395"/>
      <c r="SN254" s="395"/>
      <c r="SO254" s="395"/>
      <c r="SP254" s="395"/>
      <c r="SQ254" s="374"/>
      <c r="SR254" s="373"/>
      <c r="SS254" s="373"/>
      <c r="ST254" s="373"/>
      <c r="SU254" s="320"/>
      <c r="SV254" s="374"/>
      <c r="SW254" s="374"/>
      <c r="SX254" s="374"/>
      <c r="SY254" s="395"/>
      <c r="SZ254" s="395"/>
      <c r="TA254" s="395"/>
      <c r="TB254" s="395"/>
      <c r="TC254" s="395"/>
      <c r="TD254" s="395"/>
      <c r="TE254" s="395"/>
      <c r="TF254" s="395"/>
      <c r="TG254" s="374"/>
      <c r="TH254" s="373"/>
      <c r="TI254" s="373"/>
      <c r="TJ254" s="373"/>
      <c r="TK254" s="320"/>
      <c r="TL254" s="374"/>
      <c r="TM254" s="374"/>
      <c r="TN254" s="374"/>
      <c r="TO254" s="395"/>
      <c r="TP254" s="395"/>
      <c r="TQ254" s="395"/>
      <c r="TR254" s="395"/>
      <c r="TS254" s="395"/>
      <c r="TT254" s="395"/>
      <c r="TU254" s="395"/>
      <c r="TV254" s="395"/>
      <c r="TW254" s="374"/>
      <c r="TX254" s="373"/>
      <c r="TY254" s="373"/>
      <c r="TZ254" s="373"/>
      <c r="UA254" s="320"/>
      <c r="UB254" s="374"/>
      <c r="UC254" s="374"/>
      <c r="UD254" s="374"/>
      <c r="UE254" s="395"/>
      <c r="UF254" s="395"/>
      <c r="UG254" s="395"/>
      <c r="UH254" s="395"/>
      <c r="UI254" s="395"/>
      <c r="UJ254" s="395"/>
      <c r="UK254" s="395"/>
      <c r="UL254" s="395"/>
      <c r="UM254" s="374"/>
      <c r="UN254" s="373"/>
      <c r="UO254" s="373"/>
      <c r="UP254" s="373"/>
      <c r="UQ254" s="320"/>
      <c r="UR254" s="374"/>
      <c r="US254" s="374"/>
      <c r="UT254" s="374"/>
      <c r="UU254" s="395"/>
      <c r="UV254" s="395"/>
      <c r="UW254" s="395"/>
      <c r="UX254" s="395"/>
      <c r="UY254" s="395"/>
      <c r="UZ254" s="395"/>
      <c r="VA254" s="395"/>
      <c r="VB254" s="395"/>
      <c r="VC254" s="374"/>
      <c r="VD254" s="373"/>
      <c r="VE254" s="373"/>
      <c r="VF254" s="373"/>
      <c r="VG254" s="320"/>
      <c r="VH254" s="374"/>
      <c r="VI254" s="374"/>
      <c r="VJ254" s="374"/>
      <c r="VK254" s="395"/>
      <c r="VL254" s="395"/>
      <c r="VM254" s="395"/>
      <c r="VN254" s="395"/>
      <c r="VO254" s="395"/>
      <c r="VP254" s="395"/>
      <c r="VQ254" s="395"/>
      <c r="VR254" s="395"/>
      <c r="VS254" s="374"/>
      <c r="VT254" s="373"/>
      <c r="VU254" s="373"/>
      <c r="VV254" s="373"/>
      <c r="VW254" s="320"/>
      <c r="VX254" s="374"/>
      <c r="VY254" s="374"/>
      <c r="VZ254" s="374"/>
      <c r="WA254" s="395"/>
      <c r="WB254" s="395"/>
      <c r="WC254" s="395"/>
      <c r="WD254" s="395"/>
      <c r="WE254" s="395"/>
      <c r="WF254" s="395"/>
      <c r="WG254" s="395"/>
      <c r="WH254" s="395"/>
      <c r="WI254" s="374"/>
      <c r="WJ254" s="373"/>
      <c r="WK254" s="373"/>
      <c r="WL254" s="373"/>
      <c r="WM254" s="320"/>
      <c r="WN254" s="374"/>
      <c r="WO254" s="374"/>
      <c r="WP254" s="374"/>
      <c r="WQ254" s="395"/>
      <c r="WR254" s="395"/>
      <c r="WS254" s="395"/>
      <c r="WT254" s="395"/>
      <c r="WU254" s="395"/>
      <c r="WV254" s="395"/>
      <c r="WW254" s="395"/>
      <c r="WX254" s="395"/>
      <c r="WY254" s="374"/>
      <c r="WZ254" s="373"/>
      <c r="XA254" s="373"/>
      <c r="XB254" s="373"/>
      <c r="XC254" s="320"/>
      <c r="XD254" s="374"/>
      <c r="XE254" s="374"/>
      <c r="XF254" s="374"/>
      <c r="XG254" s="395"/>
      <c r="XH254" s="395"/>
      <c r="XI254" s="395"/>
      <c r="XJ254" s="395"/>
      <c r="XK254" s="395"/>
      <c r="XL254" s="395"/>
      <c r="XM254" s="395"/>
      <c r="XN254" s="395"/>
      <c r="XO254" s="374"/>
      <c r="XP254" s="373"/>
      <c r="XQ254" s="373"/>
      <c r="XR254" s="373"/>
      <c r="XS254" s="320"/>
      <c r="XT254" s="374"/>
      <c r="XU254" s="374"/>
      <c r="XV254" s="374"/>
      <c r="XW254" s="395"/>
      <c r="XX254" s="395"/>
      <c r="XY254" s="395"/>
      <c r="XZ254" s="395"/>
      <c r="YA254" s="395"/>
      <c r="YB254" s="395"/>
      <c r="YC254" s="395"/>
      <c r="YD254" s="395"/>
      <c r="YE254" s="374"/>
      <c r="YF254" s="373"/>
      <c r="YG254" s="373"/>
      <c r="YH254" s="373"/>
      <c r="YI254" s="320"/>
      <c r="YJ254" s="374"/>
      <c r="YK254" s="374"/>
      <c r="YL254" s="374"/>
      <c r="YM254" s="395"/>
      <c r="YN254" s="395"/>
      <c r="YO254" s="395"/>
      <c r="YP254" s="395"/>
      <c r="YQ254" s="395"/>
      <c r="YR254" s="395"/>
      <c r="YS254" s="395"/>
      <c r="YT254" s="395"/>
      <c r="YU254" s="374"/>
      <c r="YV254" s="373"/>
      <c r="YW254" s="373"/>
      <c r="YX254" s="373"/>
      <c r="YY254" s="320"/>
      <c r="YZ254" s="374"/>
      <c r="ZA254" s="374"/>
      <c r="ZB254" s="374"/>
      <c r="ZC254" s="395"/>
      <c r="ZD254" s="395"/>
      <c r="ZE254" s="395"/>
      <c r="ZF254" s="395"/>
      <c r="ZG254" s="395"/>
      <c r="ZH254" s="395"/>
      <c r="ZI254" s="395"/>
      <c r="ZJ254" s="395"/>
      <c r="ZK254" s="374"/>
      <c r="ZL254" s="373"/>
      <c r="ZM254" s="373"/>
      <c r="ZN254" s="373"/>
      <c r="ZO254" s="320"/>
      <c r="ZP254" s="374"/>
      <c r="ZQ254" s="374"/>
      <c r="ZR254" s="374"/>
      <c r="ZS254" s="395"/>
      <c r="ZT254" s="395"/>
      <c r="ZU254" s="395"/>
      <c r="ZV254" s="395"/>
      <c r="ZW254" s="395"/>
      <c r="ZX254" s="395"/>
      <c r="ZY254" s="395"/>
      <c r="ZZ254" s="395"/>
      <c r="AAA254" s="374"/>
      <c r="AAB254" s="373"/>
      <c r="AAC254" s="373"/>
      <c r="AAD254" s="373"/>
      <c r="AAE254" s="320"/>
      <c r="AAF254" s="374"/>
      <c r="AAG254" s="374"/>
      <c r="AAH254" s="374"/>
      <c r="AAI254" s="395"/>
      <c r="AAJ254" s="395"/>
      <c r="AAK254" s="395"/>
      <c r="AAL254" s="395"/>
      <c r="AAM254" s="395"/>
      <c r="AAN254" s="395"/>
      <c r="AAO254" s="395"/>
      <c r="AAP254" s="395"/>
      <c r="AAQ254" s="374"/>
      <c r="AAR254" s="373"/>
      <c r="AAS254" s="373"/>
      <c r="AAT254" s="373"/>
      <c r="AAU254" s="320"/>
      <c r="AAV254" s="374"/>
      <c r="AAW254" s="374"/>
      <c r="AAX254" s="374"/>
      <c r="AAY254" s="395"/>
      <c r="AAZ254" s="395"/>
      <c r="ABA254" s="395"/>
      <c r="ABB254" s="395"/>
      <c r="ABC254" s="395"/>
      <c r="ABD254" s="395"/>
      <c r="ABE254" s="395"/>
      <c r="ABF254" s="395"/>
      <c r="ABG254" s="374"/>
      <c r="ABH254" s="373"/>
      <c r="ABI254" s="373"/>
      <c r="ABJ254" s="373"/>
      <c r="ABK254" s="320"/>
      <c r="ABL254" s="374"/>
      <c r="ABM254" s="374"/>
      <c r="ABN254" s="374"/>
      <c r="ABO254" s="395"/>
      <c r="ABP254" s="395"/>
      <c r="ABQ254" s="395"/>
      <c r="ABR254" s="395"/>
      <c r="ABS254" s="395"/>
      <c r="ABT254" s="395"/>
      <c r="ABU254" s="395"/>
      <c r="ABV254" s="395"/>
      <c r="ABW254" s="374"/>
      <c r="ABX254" s="373"/>
      <c r="ABY254" s="373"/>
      <c r="ABZ254" s="373"/>
      <c r="ACA254" s="320"/>
      <c r="ACB254" s="374"/>
      <c r="ACC254" s="374"/>
      <c r="ACD254" s="374"/>
      <c r="ACE254" s="395"/>
      <c r="ACF254" s="395"/>
      <c r="ACG254" s="395"/>
      <c r="ACH254" s="395"/>
      <c r="ACI254" s="395"/>
      <c r="ACJ254" s="395"/>
      <c r="ACK254" s="395"/>
      <c r="ACL254" s="395"/>
      <c r="ACM254" s="374"/>
      <c r="ACN254" s="373"/>
      <c r="ACO254" s="373"/>
      <c r="ACP254" s="373"/>
      <c r="ACQ254" s="320"/>
      <c r="ACR254" s="374"/>
      <c r="ACS254" s="374"/>
      <c r="ACT254" s="374"/>
      <c r="ACU254" s="395"/>
      <c r="ACV254" s="395"/>
      <c r="ACW254" s="395"/>
      <c r="ACX254" s="395"/>
      <c r="ACY254" s="395"/>
      <c r="ACZ254" s="395"/>
      <c r="ADA254" s="395"/>
      <c r="ADB254" s="395"/>
      <c r="ADC254" s="374"/>
      <c r="ADD254" s="373"/>
      <c r="ADE254" s="373"/>
      <c r="ADF254" s="373"/>
      <c r="ADG254" s="320"/>
      <c r="ADH254" s="374"/>
      <c r="ADI254" s="374"/>
      <c r="ADJ254" s="374"/>
      <c r="ADK254" s="395"/>
      <c r="ADL254" s="395"/>
      <c r="ADM254" s="395"/>
      <c r="ADN254" s="395"/>
      <c r="ADO254" s="395"/>
      <c r="ADP254" s="395"/>
      <c r="ADQ254" s="395"/>
      <c r="ADR254" s="395"/>
      <c r="ADS254" s="374"/>
      <c r="ADT254" s="373"/>
      <c r="ADU254" s="373"/>
      <c r="ADV254" s="373"/>
      <c r="ADW254" s="320"/>
      <c r="ADX254" s="374"/>
      <c r="ADY254" s="374"/>
      <c r="ADZ254" s="374"/>
      <c r="AEA254" s="395"/>
      <c r="AEB254" s="395"/>
      <c r="AEC254" s="395"/>
      <c r="AED254" s="395"/>
      <c r="AEE254" s="395"/>
      <c r="AEF254" s="395"/>
      <c r="AEG254" s="395"/>
      <c r="AEH254" s="395"/>
      <c r="AEI254" s="374"/>
      <c r="AEJ254" s="373"/>
      <c r="AEK254" s="373"/>
      <c r="AEL254" s="373"/>
      <c r="AEM254" s="320"/>
      <c r="AEN254" s="374"/>
      <c r="AEO254" s="374"/>
      <c r="AEP254" s="374"/>
      <c r="AEQ254" s="395"/>
      <c r="AER254" s="395"/>
      <c r="AES254" s="395"/>
      <c r="AET254" s="395"/>
      <c r="AEU254" s="395"/>
      <c r="AEV254" s="395"/>
      <c r="AEW254" s="395"/>
      <c r="AEX254" s="395"/>
      <c r="AEY254" s="374"/>
      <c r="AEZ254" s="373"/>
      <c r="AFA254" s="373"/>
      <c r="AFB254" s="373"/>
      <c r="AFC254" s="320"/>
      <c r="AFD254" s="374"/>
      <c r="AFE254" s="374"/>
      <c r="AFF254" s="374"/>
      <c r="AFG254" s="395"/>
      <c r="AFH254" s="395"/>
      <c r="AFI254" s="395"/>
      <c r="AFJ254" s="395"/>
      <c r="AFK254" s="395"/>
      <c r="AFL254" s="395"/>
      <c r="AFM254" s="395"/>
      <c r="AFN254" s="395"/>
      <c r="AFO254" s="374"/>
      <c r="AFP254" s="373"/>
      <c r="AFQ254" s="373"/>
      <c r="AFR254" s="373"/>
      <c r="AFS254" s="320"/>
      <c r="AFT254" s="374"/>
      <c r="AFU254" s="374"/>
      <c r="AFV254" s="374"/>
      <c r="AFW254" s="395"/>
      <c r="AFX254" s="395"/>
      <c r="AFY254" s="395"/>
      <c r="AFZ254" s="395"/>
      <c r="AGA254" s="395"/>
      <c r="AGB254" s="395"/>
      <c r="AGC254" s="395"/>
      <c r="AGD254" s="395"/>
      <c r="AGE254" s="374"/>
      <c r="AGF254" s="373"/>
      <c r="AGG254" s="373"/>
      <c r="AGH254" s="373"/>
      <c r="AGI254" s="320"/>
      <c r="AGJ254" s="374"/>
      <c r="AGK254" s="374"/>
      <c r="AGL254" s="374"/>
      <c r="AGM254" s="395"/>
      <c r="AGN254" s="395"/>
      <c r="AGO254" s="395"/>
      <c r="AGP254" s="395"/>
      <c r="AGQ254" s="395"/>
      <c r="AGR254" s="395"/>
      <c r="AGS254" s="395"/>
      <c r="AGT254" s="395"/>
      <c r="AGU254" s="374"/>
      <c r="AGV254" s="373"/>
      <c r="AGW254" s="373"/>
      <c r="AGX254" s="373"/>
      <c r="AGY254" s="320"/>
      <c r="AGZ254" s="374"/>
      <c r="AHA254" s="374"/>
      <c r="AHB254" s="374"/>
      <c r="AHC254" s="395"/>
      <c r="AHD254" s="395"/>
      <c r="AHE254" s="395"/>
      <c r="AHF254" s="395"/>
      <c r="AHG254" s="395"/>
      <c r="AHH254" s="395"/>
      <c r="AHI254" s="395"/>
      <c r="AHJ254" s="395"/>
      <c r="AHK254" s="374"/>
      <c r="AHL254" s="373"/>
      <c r="AHM254" s="373"/>
      <c r="AHN254" s="373"/>
      <c r="AHO254" s="320"/>
      <c r="AHP254" s="374"/>
      <c r="AHQ254" s="374"/>
      <c r="AHR254" s="374"/>
      <c r="AHS254" s="395"/>
      <c r="AHT254" s="395"/>
      <c r="AHU254" s="395"/>
      <c r="AHV254" s="395"/>
      <c r="AHW254" s="395"/>
      <c r="AHX254" s="395"/>
      <c r="AHY254" s="395"/>
      <c r="AHZ254" s="395"/>
      <c r="AIA254" s="374"/>
      <c r="AIB254" s="373"/>
      <c r="AIC254" s="373"/>
      <c r="AID254" s="373"/>
      <c r="AIE254" s="320"/>
      <c r="AIF254" s="374"/>
      <c r="AIG254" s="374"/>
      <c r="AIH254" s="374"/>
      <c r="AII254" s="395"/>
      <c r="AIJ254" s="395"/>
      <c r="AIK254" s="395"/>
      <c r="AIL254" s="395"/>
      <c r="AIM254" s="395"/>
      <c r="AIN254" s="395"/>
      <c r="AIO254" s="395"/>
      <c r="AIP254" s="395"/>
      <c r="AIQ254" s="374"/>
      <c r="AIR254" s="373"/>
      <c r="AIS254" s="373"/>
      <c r="AIT254" s="373"/>
      <c r="AIU254" s="320"/>
      <c r="AIV254" s="374"/>
      <c r="AIW254" s="374"/>
      <c r="AIX254" s="374"/>
      <c r="AIY254" s="395"/>
      <c r="AIZ254" s="395"/>
      <c r="AJA254" s="395"/>
      <c r="AJB254" s="395"/>
      <c r="AJC254" s="395"/>
      <c r="AJD254" s="395"/>
      <c r="AJE254" s="395"/>
      <c r="AJF254" s="395"/>
      <c r="AJG254" s="374"/>
      <c r="AJH254" s="373"/>
      <c r="AJI254" s="373"/>
      <c r="AJJ254" s="373"/>
      <c r="AJK254" s="320"/>
      <c r="AJL254" s="374"/>
      <c r="AJM254" s="374"/>
      <c r="AJN254" s="374"/>
      <c r="AJO254" s="395"/>
      <c r="AJP254" s="395"/>
      <c r="AJQ254" s="395"/>
      <c r="AJR254" s="395"/>
      <c r="AJS254" s="395"/>
      <c r="AJT254" s="395"/>
      <c r="AJU254" s="395"/>
      <c r="AJV254" s="395"/>
      <c r="AJW254" s="374"/>
      <c r="AJX254" s="373"/>
      <c r="AJY254" s="373"/>
      <c r="AJZ254" s="373"/>
      <c r="AKA254" s="320"/>
      <c r="AKB254" s="374"/>
      <c r="AKC254" s="374"/>
      <c r="AKD254" s="374"/>
      <c r="AKE254" s="395"/>
      <c r="AKF254" s="395"/>
      <c r="AKG254" s="395"/>
      <c r="AKH254" s="395"/>
      <c r="AKI254" s="395"/>
      <c r="AKJ254" s="395"/>
      <c r="AKK254" s="395"/>
      <c r="AKL254" s="395"/>
      <c r="AKM254" s="374"/>
      <c r="AKN254" s="373"/>
      <c r="AKO254" s="373"/>
      <c r="AKP254" s="373"/>
      <c r="AKQ254" s="320"/>
      <c r="AKR254" s="374"/>
      <c r="AKS254" s="374"/>
      <c r="AKT254" s="374"/>
      <c r="AKU254" s="395"/>
      <c r="AKV254" s="395"/>
      <c r="AKW254" s="395"/>
      <c r="AKX254" s="395"/>
      <c r="AKY254" s="395"/>
      <c r="AKZ254" s="395"/>
      <c r="ALA254" s="395"/>
      <c r="ALB254" s="395"/>
      <c r="ALC254" s="374"/>
      <c r="ALD254" s="373"/>
      <c r="ALE254" s="373"/>
      <c r="ALF254" s="373"/>
      <c r="ALG254" s="320"/>
      <c r="ALH254" s="374"/>
      <c r="ALI254" s="374"/>
      <c r="ALJ254" s="374"/>
      <c r="ALK254" s="395"/>
      <c r="ALL254" s="395"/>
      <c r="ALM254" s="395"/>
      <c r="ALN254" s="395"/>
      <c r="ALO254" s="395"/>
      <c r="ALP254" s="395"/>
      <c r="ALQ254" s="395"/>
      <c r="ALR254" s="395"/>
      <c r="ALS254" s="374"/>
      <c r="ALT254" s="373"/>
      <c r="ALU254" s="373"/>
      <c r="ALV254" s="373"/>
      <c r="ALW254" s="320"/>
      <c r="ALX254" s="374"/>
      <c r="ALY254" s="374"/>
      <c r="ALZ254" s="374"/>
      <c r="AMA254" s="395"/>
      <c r="AMB254" s="395"/>
      <c r="AMC254" s="395"/>
      <c r="AMD254" s="395"/>
      <c r="AME254" s="395"/>
      <c r="AMF254" s="395"/>
      <c r="AMG254" s="395"/>
      <c r="AMH254" s="395"/>
      <c r="AMI254" s="374"/>
      <c r="AMJ254" s="373"/>
      <c r="AMK254" s="373"/>
      <c r="AML254" s="373"/>
      <c r="AMM254" s="320"/>
      <c r="AMN254" s="374"/>
      <c r="AMO254" s="374"/>
      <c r="AMP254" s="374"/>
      <c r="AMQ254" s="395"/>
      <c r="AMR254" s="395"/>
      <c r="AMS254" s="395"/>
      <c r="AMT254" s="395"/>
      <c r="AMU254" s="395"/>
      <c r="AMV254" s="395"/>
      <c r="AMW254" s="395"/>
      <c r="AMX254" s="395"/>
      <c r="AMY254" s="374"/>
      <c r="AMZ254" s="373"/>
      <c r="ANA254" s="373"/>
      <c r="ANB254" s="373"/>
      <c r="ANC254" s="320"/>
      <c r="AND254" s="374"/>
      <c r="ANE254" s="374"/>
      <c r="ANF254" s="374"/>
      <c r="ANG254" s="395"/>
      <c r="ANH254" s="395"/>
      <c r="ANI254" s="395"/>
      <c r="ANJ254" s="395"/>
      <c r="ANK254" s="395"/>
      <c r="ANL254" s="395"/>
      <c r="ANM254" s="395"/>
      <c r="ANN254" s="395"/>
      <c r="ANO254" s="374"/>
      <c r="ANP254" s="373"/>
      <c r="ANQ254" s="373"/>
      <c r="ANR254" s="373"/>
      <c r="ANS254" s="320"/>
      <c r="ANT254" s="374"/>
      <c r="ANU254" s="374"/>
      <c r="ANV254" s="374"/>
      <c r="ANW254" s="395"/>
      <c r="ANX254" s="395"/>
      <c r="ANY254" s="395"/>
      <c r="ANZ254" s="395"/>
      <c r="AOA254" s="395"/>
      <c r="AOB254" s="395"/>
      <c r="AOC254" s="395"/>
      <c r="AOD254" s="395"/>
      <c r="AOE254" s="374"/>
      <c r="AOF254" s="373"/>
      <c r="AOG254" s="373"/>
      <c r="AOH254" s="373"/>
      <c r="AOI254" s="320"/>
      <c r="AOJ254" s="374"/>
      <c r="AOK254" s="374"/>
      <c r="AOL254" s="374"/>
      <c r="AOM254" s="395"/>
      <c r="AON254" s="395"/>
      <c r="AOO254" s="395"/>
      <c r="AOP254" s="395"/>
      <c r="AOQ254" s="395"/>
      <c r="AOR254" s="395"/>
      <c r="AOS254" s="395"/>
      <c r="AOT254" s="395"/>
      <c r="AOU254" s="374"/>
      <c r="AOV254" s="373"/>
      <c r="AOW254" s="373"/>
      <c r="AOX254" s="373"/>
      <c r="AOY254" s="320"/>
      <c r="AOZ254" s="374"/>
      <c r="APA254" s="374"/>
      <c r="APB254" s="374"/>
      <c r="APC254" s="395"/>
      <c r="APD254" s="395"/>
      <c r="APE254" s="395"/>
      <c r="APF254" s="395"/>
      <c r="APG254" s="395"/>
      <c r="APH254" s="395"/>
      <c r="API254" s="395"/>
      <c r="APJ254" s="395"/>
      <c r="APK254" s="374"/>
      <c r="APL254" s="373"/>
      <c r="APM254" s="373"/>
      <c r="APN254" s="373"/>
      <c r="APO254" s="320"/>
      <c r="APP254" s="374"/>
      <c r="APQ254" s="374"/>
      <c r="APR254" s="374"/>
      <c r="APS254" s="395"/>
      <c r="APT254" s="395"/>
      <c r="APU254" s="395"/>
      <c r="APV254" s="395"/>
      <c r="APW254" s="395"/>
      <c r="APX254" s="395"/>
      <c r="APY254" s="395"/>
      <c r="APZ254" s="395"/>
      <c r="AQA254" s="374"/>
      <c r="AQB254" s="373"/>
      <c r="AQC254" s="373"/>
      <c r="AQD254" s="373"/>
      <c r="AQE254" s="320"/>
      <c r="AQF254" s="374"/>
      <c r="AQG254" s="374"/>
      <c r="AQH254" s="374"/>
      <c r="AQI254" s="395"/>
      <c r="AQJ254" s="395"/>
      <c r="AQK254" s="395"/>
      <c r="AQL254" s="395"/>
      <c r="AQM254" s="395"/>
      <c r="AQN254" s="395"/>
      <c r="AQO254" s="395"/>
      <c r="AQP254" s="395"/>
      <c r="AQQ254" s="374"/>
      <c r="AQR254" s="373"/>
      <c r="AQS254" s="373"/>
      <c r="AQT254" s="373"/>
      <c r="AQU254" s="320"/>
      <c r="AQV254" s="374"/>
      <c r="AQW254" s="374"/>
      <c r="AQX254" s="374"/>
      <c r="AQY254" s="395"/>
      <c r="AQZ254" s="395"/>
      <c r="ARA254" s="395"/>
      <c r="ARB254" s="395"/>
      <c r="ARC254" s="395"/>
      <c r="ARD254" s="395"/>
      <c r="ARE254" s="395"/>
      <c r="ARF254" s="395"/>
      <c r="ARG254" s="374"/>
      <c r="ARH254" s="373"/>
      <c r="ARI254" s="373"/>
      <c r="ARJ254" s="373"/>
      <c r="ARK254" s="320"/>
      <c r="ARL254" s="374"/>
      <c r="ARM254" s="374"/>
      <c r="ARN254" s="374"/>
      <c r="ARO254" s="395"/>
      <c r="ARP254" s="395"/>
      <c r="ARQ254" s="395"/>
      <c r="ARR254" s="395"/>
      <c r="ARS254" s="395"/>
      <c r="ART254" s="395"/>
      <c r="ARU254" s="395"/>
      <c r="ARV254" s="395"/>
      <c r="ARW254" s="374"/>
      <c r="ARX254" s="373"/>
      <c r="ARY254" s="373"/>
      <c r="ARZ254" s="373"/>
      <c r="ASA254" s="320"/>
      <c r="ASB254" s="374"/>
      <c r="ASC254" s="374"/>
      <c r="ASD254" s="374"/>
      <c r="ASE254" s="395"/>
      <c r="ASF254" s="395"/>
      <c r="ASG254" s="395"/>
      <c r="ASH254" s="395"/>
      <c r="ASI254" s="395"/>
      <c r="ASJ254" s="395"/>
      <c r="ASK254" s="395"/>
      <c r="ASL254" s="395"/>
      <c r="ASM254" s="374"/>
      <c r="ASN254" s="373"/>
      <c r="ASO254" s="373"/>
      <c r="ASP254" s="373"/>
      <c r="ASQ254" s="320"/>
      <c r="ASR254" s="374"/>
      <c r="ASS254" s="374"/>
      <c r="AST254" s="374"/>
      <c r="ASU254" s="395"/>
      <c r="ASV254" s="395"/>
      <c r="ASW254" s="395"/>
      <c r="ASX254" s="395"/>
      <c r="ASY254" s="395"/>
      <c r="ASZ254" s="395"/>
      <c r="ATA254" s="395"/>
      <c r="ATB254" s="395"/>
      <c r="ATC254" s="374"/>
      <c r="ATD254" s="373"/>
      <c r="ATE254" s="373"/>
      <c r="ATF254" s="373"/>
      <c r="ATG254" s="320"/>
      <c r="ATH254" s="374"/>
      <c r="ATI254" s="374"/>
      <c r="ATJ254" s="374"/>
      <c r="ATK254" s="395"/>
      <c r="ATL254" s="395"/>
      <c r="ATM254" s="395"/>
      <c r="ATN254" s="395"/>
      <c r="ATO254" s="395"/>
      <c r="ATP254" s="395"/>
      <c r="ATQ254" s="395"/>
      <c r="ATR254" s="395"/>
      <c r="ATS254" s="374"/>
      <c r="ATT254" s="373"/>
      <c r="ATU254" s="373"/>
      <c r="ATV254" s="373"/>
      <c r="ATW254" s="320"/>
      <c r="ATX254" s="374"/>
      <c r="ATY254" s="374"/>
      <c r="ATZ254" s="374"/>
      <c r="AUA254" s="395"/>
      <c r="AUB254" s="395"/>
      <c r="AUC254" s="395"/>
      <c r="AUD254" s="395"/>
      <c r="AUE254" s="395"/>
      <c r="AUF254" s="395"/>
      <c r="AUG254" s="395"/>
      <c r="AUH254" s="395"/>
      <c r="AUI254" s="374"/>
      <c r="AUJ254" s="373"/>
      <c r="AUK254" s="373"/>
      <c r="AUL254" s="373"/>
      <c r="AUM254" s="320"/>
      <c r="AUN254" s="374"/>
      <c r="AUO254" s="374"/>
      <c r="AUP254" s="374"/>
      <c r="AUQ254" s="395"/>
      <c r="AUR254" s="395"/>
      <c r="AUS254" s="395"/>
      <c r="AUT254" s="395"/>
      <c r="AUU254" s="395"/>
      <c r="AUV254" s="395"/>
      <c r="AUW254" s="395"/>
      <c r="AUX254" s="395"/>
      <c r="AUY254" s="374"/>
      <c r="AUZ254" s="373"/>
      <c r="AVA254" s="373"/>
      <c r="AVB254" s="373"/>
      <c r="AVC254" s="320"/>
      <c r="AVD254" s="374"/>
      <c r="AVE254" s="374"/>
      <c r="AVF254" s="374"/>
      <c r="AVG254" s="395"/>
      <c r="AVH254" s="395"/>
      <c r="AVI254" s="395"/>
      <c r="AVJ254" s="395"/>
      <c r="AVK254" s="395"/>
      <c r="AVL254" s="395"/>
      <c r="AVM254" s="395"/>
      <c r="AVN254" s="395"/>
      <c r="AVO254" s="374"/>
      <c r="AVP254" s="373"/>
      <c r="AVQ254" s="373"/>
      <c r="AVR254" s="373"/>
      <c r="AVS254" s="320"/>
      <c r="AVT254" s="374"/>
      <c r="AVU254" s="374"/>
      <c r="AVV254" s="374"/>
      <c r="AVW254" s="395"/>
      <c r="AVX254" s="395"/>
      <c r="AVY254" s="395"/>
      <c r="AVZ254" s="395"/>
      <c r="AWA254" s="395"/>
      <c r="AWB254" s="395"/>
      <c r="AWC254" s="395"/>
      <c r="AWD254" s="395"/>
      <c r="AWE254" s="374"/>
      <c r="AWF254" s="373"/>
      <c r="AWG254" s="373"/>
      <c r="AWH254" s="373"/>
      <c r="AWI254" s="320"/>
      <c r="AWJ254" s="374"/>
      <c r="AWK254" s="374"/>
      <c r="AWL254" s="374"/>
      <c r="AWM254" s="395"/>
      <c r="AWN254" s="395"/>
      <c r="AWO254" s="395"/>
      <c r="AWP254" s="395"/>
      <c r="AWQ254" s="395"/>
      <c r="AWR254" s="395"/>
      <c r="AWS254" s="395"/>
      <c r="AWT254" s="395"/>
      <c r="AWU254" s="374"/>
      <c r="AWV254" s="373"/>
      <c r="AWW254" s="373"/>
      <c r="AWX254" s="373"/>
      <c r="AWY254" s="320"/>
      <c r="AWZ254" s="374"/>
      <c r="AXA254" s="374"/>
      <c r="AXB254" s="374"/>
      <c r="AXC254" s="395"/>
      <c r="AXD254" s="395"/>
      <c r="AXE254" s="395"/>
      <c r="AXF254" s="395"/>
      <c r="AXG254" s="395"/>
      <c r="AXH254" s="395"/>
      <c r="AXI254" s="395"/>
      <c r="AXJ254" s="395"/>
      <c r="AXK254" s="374"/>
      <c r="AXL254" s="373"/>
      <c r="AXM254" s="373"/>
      <c r="AXN254" s="373"/>
      <c r="AXO254" s="320"/>
      <c r="AXP254" s="374"/>
      <c r="AXQ254" s="374"/>
      <c r="AXR254" s="374"/>
      <c r="AXS254" s="395"/>
      <c r="AXT254" s="395"/>
      <c r="AXU254" s="395"/>
      <c r="AXV254" s="395"/>
      <c r="AXW254" s="395"/>
      <c r="AXX254" s="395"/>
      <c r="AXY254" s="395"/>
      <c r="AXZ254" s="395"/>
      <c r="AYA254" s="374"/>
      <c r="AYB254" s="373"/>
      <c r="AYC254" s="373"/>
      <c r="AYD254" s="373"/>
      <c r="AYE254" s="320"/>
      <c r="AYF254" s="374"/>
      <c r="AYG254" s="374"/>
      <c r="AYH254" s="374"/>
      <c r="AYI254" s="395"/>
      <c r="AYJ254" s="395"/>
      <c r="AYK254" s="395"/>
      <c r="AYL254" s="395"/>
      <c r="AYM254" s="395"/>
      <c r="AYN254" s="395"/>
      <c r="AYO254" s="395"/>
      <c r="AYP254" s="395"/>
      <c r="AYQ254" s="374"/>
      <c r="AYR254" s="373"/>
      <c r="AYS254" s="373"/>
      <c r="AYT254" s="373"/>
      <c r="AYU254" s="320"/>
      <c r="AYV254" s="374"/>
      <c r="AYW254" s="374"/>
      <c r="AYX254" s="374"/>
      <c r="AYY254" s="395"/>
      <c r="AYZ254" s="395"/>
      <c r="AZA254" s="395"/>
      <c r="AZB254" s="395"/>
      <c r="AZC254" s="395"/>
      <c r="AZD254" s="395"/>
      <c r="AZE254" s="395"/>
      <c r="AZF254" s="395"/>
      <c r="AZG254" s="374"/>
      <c r="AZH254" s="373"/>
      <c r="AZI254" s="373"/>
      <c r="AZJ254" s="373"/>
      <c r="AZK254" s="320"/>
      <c r="AZL254" s="374"/>
      <c r="AZM254" s="374"/>
      <c r="AZN254" s="374"/>
      <c r="AZO254" s="395"/>
      <c r="AZP254" s="395"/>
      <c r="AZQ254" s="395"/>
      <c r="AZR254" s="395"/>
      <c r="AZS254" s="395"/>
      <c r="AZT254" s="395"/>
      <c r="AZU254" s="395"/>
      <c r="AZV254" s="395"/>
      <c r="AZW254" s="374"/>
      <c r="AZX254" s="373"/>
      <c r="AZY254" s="373"/>
      <c r="AZZ254" s="373"/>
      <c r="BAA254" s="320"/>
      <c r="BAB254" s="374"/>
      <c r="BAC254" s="374"/>
      <c r="BAD254" s="374"/>
      <c r="BAE254" s="395"/>
      <c r="BAF254" s="395"/>
      <c r="BAG254" s="395"/>
      <c r="BAH254" s="395"/>
      <c r="BAI254" s="395"/>
      <c r="BAJ254" s="395"/>
      <c r="BAK254" s="395"/>
      <c r="BAL254" s="395"/>
      <c r="BAM254" s="374"/>
      <c r="BAN254" s="373"/>
      <c r="BAO254" s="373"/>
      <c r="BAP254" s="373"/>
      <c r="BAQ254" s="320"/>
      <c r="BAR254" s="374"/>
      <c r="BAS254" s="374"/>
      <c r="BAT254" s="374"/>
      <c r="BAU254" s="395"/>
      <c r="BAV254" s="395"/>
      <c r="BAW254" s="395"/>
      <c r="BAX254" s="395"/>
      <c r="BAY254" s="395"/>
      <c r="BAZ254" s="395"/>
      <c r="BBA254" s="395"/>
      <c r="BBB254" s="395"/>
      <c r="BBC254" s="374"/>
      <c r="BBD254" s="373"/>
      <c r="BBE254" s="373"/>
      <c r="BBF254" s="373"/>
      <c r="BBG254" s="320"/>
      <c r="BBH254" s="374"/>
      <c r="BBI254" s="374"/>
      <c r="BBJ254" s="374"/>
      <c r="BBK254" s="395"/>
      <c r="BBL254" s="395"/>
      <c r="BBM254" s="395"/>
      <c r="BBN254" s="395"/>
      <c r="BBO254" s="395"/>
      <c r="BBP254" s="395"/>
      <c r="BBQ254" s="395"/>
      <c r="BBR254" s="395"/>
      <c r="BBS254" s="374"/>
      <c r="BBT254" s="373"/>
      <c r="BBU254" s="373"/>
      <c r="BBV254" s="373"/>
      <c r="BBW254" s="320"/>
      <c r="BBX254" s="374"/>
      <c r="BBY254" s="374"/>
      <c r="BBZ254" s="374"/>
      <c r="BCA254" s="395"/>
      <c r="BCB254" s="395"/>
      <c r="BCC254" s="395"/>
      <c r="BCD254" s="395"/>
      <c r="BCE254" s="395"/>
      <c r="BCF254" s="395"/>
      <c r="BCG254" s="395"/>
      <c r="BCH254" s="395"/>
      <c r="BCI254" s="374"/>
      <c r="BCJ254" s="373"/>
      <c r="BCK254" s="373"/>
      <c r="BCL254" s="373"/>
      <c r="BCM254" s="320"/>
      <c r="BCN254" s="374"/>
      <c r="BCO254" s="374"/>
      <c r="BCP254" s="374"/>
      <c r="BCQ254" s="395"/>
      <c r="BCR254" s="395"/>
      <c r="BCS254" s="395"/>
      <c r="BCT254" s="395"/>
      <c r="BCU254" s="395"/>
      <c r="BCV254" s="395"/>
      <c r="BCW254" s="395"/>
      <c r="BCX254" s="395"/>
      <c r="BCY254" s="374"/>
      <c r="BCZ254" s="373"/>
      <c r="BDA254" s="373"/>
      <c r="BDB254" s="373"/>
      <c r="BDC254" s="320"/>
      <c r="BDD254" s="374"/>
      <c r="BDE254" s="374"/>
      <c r="BDF254" s="374"/>
      <c r="BDG254" s="395"/>
      <c r="BDH254" s="395"/>
      <c r="BDI254" s="395"/>
      <c r="BDJ254" s="395"/>
      <c r="BDK254" s="395"/>
      <c r="BDL254" s="395"/>
      <c r="BDM254" s="395"/>
      <c r="BDN254" s="395"/>
      <c r="BDO254" s="374"/>
      <c r="BDP254" s="373"/>
      <c r="BDQ254" s="373"/>
      <c r="BDR254" s="373"/>
      <c r="BDS254" s="320"/>
      <c r="BDT254" s="374"/>
      <c r="BDU254" s="374"/>
      <c r="BDV254" s="374"/>
      <c r="BDW254" s="395"/>
      <c r="BDX254" s="395"/>
      <c r="BDY254" s="395"/>
      <c r="BDZ254" s="395"/>
      <c r="BEA254" s="395"/>
      <c r="BEB254" s="395"/>
      <c r="BEC254" s="395"/>
      <c r="BED254" s="395"/>
      <c r="BEE254" s="374"/>
      <c r="BEF254" s="373"/>
      <c r="BEG254" s="373"/>
      <c r="BEH254" s="373"/>
      <c r="BEI254" s="320"/>
      <c r="BEJ254" s="374"/>
      <c r="BEK254" s="374"/>
      <c r="BEL254" s="374"/>
      <c r="BEM254" s="395"/>
      <c r="BEN254" s="395"/>
      <c r="BEO254" s="395"/>
      <c r="BEP254" s="395"/>
      <c r="BEQ254" s="395"/>
      <c r="BER254" s="395"/>
      <c r="BES254" s="395"/>
      <c r="BET254" s="395"/>
      <c r="BEU254" s="374"/>
      <c r="BEV254" s="373"/>
      <c r="BEW254" s="373"/>
      <c r="BEX254" s="373"/>
      <c r="BEY254" s="320"/>
      <c r="BEZ254" s="374"/>
      <c r="BFA254" s="374"/>
      <c r="BFB254" s="374"/>
      <c r="BFC254" s="395"/>
      <c r="BFD254" s="395"/>
      <c r="BFE254" s="395"/>
      <c r="BFF254" s="395"/>
      <c r="BFG254" s="395"/>
      <c r="BFH254" s="395"/>
      <c r="BFI254" s="395"/>
      <c r="BFJ254" s="395"/>
      <c r="BFK254" s="374"/>
      <c r="BFL254" s="373"/>
      <c r="BFM254" s="373"/>
      <c r="BFN254" s="373"/>
      <c r="BFO254" s="320"/>
      <c r="BFP254" s="374"/>
      <c r="BFQ254" s="374"/>
      <c r="BFR254" s="374"/>
      <c r="BFS254" s="395"/>
      <c r="BFT254" s="395"/>
      <c r="BFU254" s="395"/>
      <c r="BFV254" s="395"/>
      <c r="BFW254" s="395"/>
      <c r="BFX254" s="395"/>
      <c r="BFY254" s="395"/>
      <c r="BFZ254" s="395"/>
      <c r="BGA254" s="374"/>
      <c r="BGB254" s="373"/>
      <c r="BGC254" s="373"/>
      <c r="BGD254" s="373"/>
      <c r="BGE254" s="320"/>
      <c r="BGF254" s="374"/>
      <c r="BGG254" s="374"/>
      <c r="BGH254" s="374"/>
      <c r="BGI254" s="395"/>
      <c r="BGJ254" s="395"/>
      <c r="BGK254" s="395"/>
      <c r="BGL254" s="395"/>
      <c r="BGM254" s="395"/>
      <c r="BGN254" s="395"/>
      <c r="BGO254" s="395"/>
      <c r="BGP254" s="395"/>
      <c r="BGQ254" s="374"/>
      <c r="BGR254" s="373"/>
      <c r="BGS254" s="373"/>
      <c r="BGT254" s="373"/>
      <c r="BGU254" s="320"/>
      <c r="BGV254" s="374"/>
      <c r="BGW254" s="374"/>
      <c r="BGX254" s="374"/>
      <c r="BGY254" s="395"/>
      <c r="BGZ254" s="395"/>
      <c r="BHA254" s="395"/>
      <c r="BHB254" s="395"/>
      <c r="BHC254" s="395"/>
      <c r="BHD254" s="395"/>
      <c r="BHE254" s="395"/>
      <c r="BHF254" s="395"/>
      <c r="BHG254" s="374"/>
      <c r="BHH254" s="373"/>
      <c r="BHI254" s="373"/>
      <c r="BHJ254" s="373"/>
      <c r="BHK254" s="320"/>
      <c r="BHL254" s="374"/>
      <c r="BHM254" s="374"/>
      <c r="BHN254" s="374"/>
      <c r="BHO254" s="395"/>
      <c r="BHP254" s="395"/>
      <c r="BHQ254" s="395"/>
      <c r="BHR254" s="395"/>
      <c r="BHS254" s="395"/>
      <c r="BHT254" s="395"/>
      <c r="BHU254" s="395"/>
      <c r="BHV254" s="395"/>
      <c r="BHW254" s="374"/>
      <c r="BHX254" s="373"/>
      <c r="BHY254" s="373"/>
      <c r="BHZ254" s="373"/>
      <c r="BIA254" s="320"/>
      <c r="BIB254" s="374"/>
      <c r="BIC254" s="374"/>
      <c r="BID254" s="374"/>
      <c r="BIE254" s="395"/>
      <c r="BIF254" s="395"/>
      <c r="BIG254" s="395"/>
      <c r="BIH254" s="395"/>
      <c r="BII254" s="395"/>
      <c r="BIJ254" s="395"/>
      <c r="BIK254" s="395"/>
      <c r="BIL254" s="395"/>
      <c r="BIM254" s="374"/>
      <c r="BIN254" s="373"/>
      <c r="BIO254" s="373"/>
      <c r="BIP254" s="373"/>
      <c r="BIQ254" s="320"/>
      <c r="BIR254" s="374"/>
      <c r="BIS254" s="374"/>
      <c r="BIT254" s="374"/>
      <c r="BIU254" s="395"/>
      <c r="BIV254" s="395"/>
      <c r="BIW254" s="395"/>
      <c r="BIX254" s="395"/>
      <c r="BIY254" s="395"/>
      <c r="BIZ254" s="395"/>
      <c r="BJA254" s="395"/>
      <c r="BJB254" s="395"/>
      <c r="BJC254" s="374"/>
      <c r="BJD254" s="373"/>
      <c r="BJE254" s="373"/>
      <c r="BJF254" s="373"/>
      <c r="BJG254" s="320"/>
      <c r="BJH254" s="374"/>
      <c r="BJI254" s="374"/>
      <c r="BJJ254" s="374"/>
      <c r="BJK254" s="395"/>
      <c r="BJL254" s="395"/>
      <c r="BJM254" s="395"/>
      <c r="BJN254" s="395"/>
      <c r="BJO254" s="395"/>
      <c r="BJP254" s="395"/>
      <c r="BJQ254" s="395"/>
      <c r="BJR254" s="395"/>
      <c r="BJS254" s="374"/>
      <c r="BJT254" s="373"/>
      <c r="BJU254" s="373"/>
      <c r="BJV254" s="373"/>
      <c r="BJW254" s="320"/>
      <c r="BJX254" s="374"/>
      <c r="BJY254" s="374"/>
      <c r="BJZ254" s="374"/>
      <c r="BKA254" s="395"/>
      <c r="BKB254" s="395"/>
      <c r="BKC254" s="395"/>
      <c r="BKD254" s="395"/>
      <c r="BKE254" s="395"/>
      <c r="BKF254" s="395"/>
      <c r="BKG254" s="395"/>
      <c r="BKH254" s="395"/>
      <c r="BKI254" s="374"/>
      <c r="BKJ254" s="373"/>
      <c r="BKK254" s="373"/>
      <c r="BKL254" s="373"/>
      <c r="BKM254" s="320"/>
      <c r="BKN254" s="374"/>
      <c r="BKO254" s="374"/>
      <c r="BKP254" s="374"/>
      <c r="BKQ254" s="395"/>
      <c r="BKR254" s="395"/>
      <c r="BKS254" s="395"/>
      <c r="BKT254" s="395"/>
      <c r="BKU254" s="395"/>
      <c r="BKV254" s="395"/>
      <c r="BKW254" s="395"/>
      <c r="BKX254" s="395"/>
      <c r="BKY254" s="374"/>
      <c r="BKZ254" s="373"/>
      <c r="BLA254" s="373"/>
      <c r="BLB254" s="373"/>
      <c r="BLC254" s="320"/>
      <c r="BLD254" s="374"/>
      <c r="BLE254" s="374"/>
      <c r="BLF254" s="374"/>
      <c r="BLG254" s="395"/>
      <c r="BLH254" s="395"/>
      <c r="BLI254" s="395"/>
      <c r="BLJ254" s="395"/>
      <c r="BLK254" s="395"/>
      <c r="BLL254" s="395"/>
      <c r="BLM254" s="395"/>
      <c r="BLN254" s="395"/>
      <c r="BLO254" s="374"/>
      <c r="BLP254" s="373"/>
      <c r="BLQ254" s="373"/>
      <c r="BLR254" s="373"/>
      <c r="BLS254" s="320"/>
      <c r="BLT254" s="374"/>
      <c r="BLU254" s="374"/>
      <c r="BLV254" s="374"/>
      <c r="BLW254" s="395"/>
      <c r="BLX254" s="395"/>
      <c r="BLY254" s="395"/>
      <c r="BLZ254" s="395"/>
      <c r="BMA254" s="395"/>
      <c r="BMB254" s="395"/>
      <c r="BMC254" s="395"/>
      <c r="BMD254" s="395"/>
      <c r="BME254" s="374"/>
      <c r="BMF254" s="373"/>
      <c r="BMG254" s="373"/>
      <c r="BMH254" s="373"/>
      <c r="BMI254" s="320"/>
      <c r="BMJ254" s="374"/>
      <c r="BMK254" s="374"/>
      <c r="BML254" s="374"/>
      <c r="BMM254" s="395"/>
      <c r="BMN254" s="395"/>
      <c r="BMO254" s="395"/>
      <c r="BMP254" s="395"/>
      <c r="BMQ254" s="395"/>
      <c r="BMR254" s="395"/>
      <c r="BMS254" s="395"/>
      <c r="BMT254" s="395"/>
      <c r="BMU254" s="374"/>
      <c r="BMV254" s="373"/>
      <c r="BMW254" s="373"/>
      <c r="BMX254" s="373"/>
      <c r="BMY254" s="320"/>
      <c r="BMZ254" s="374"/>
      <c r="BNA254" s="374"/>
      <c r="BNB254" s="374"/>
      <c r="BNC254" s="395"/>
      <c r="BND254" s="395"/>
      <c r="BNE254" s="395"/>
      <c r="BNF254" s="395"/>
      <c r="BNG254" s="395"/>
      <c r="BNH254" s="395"/>
      <c r="BNI254" s="395"/>
      <c r="BNJ254" s="395"/>
      <c r="BNK254" s="374"/>
      <c r="BNL254" s="373"/>
      <c r="BNM254" s="373"/>
      <c r="BNN254" s="373"/>
      <c r="BNO254" s="320"/>
      <c r="BNP254" s="374"/>
      <c r="BNQ254" s="374"/>
      <c r="BNR254" s="374"/>
      <c r="BNS254" s="395"/>
      <c r="BNT254" s="395"/>
      <c r="BNU254" s="395"/>
      <c r="BNV254" s="395"/>
      <c r="BNW254" s="395"/>
      <c r="BNX254" s="395"/>
      <c r="BNY254" s="395"/>
      <c r="BNZ254" s="395"/>
      <c r="BOA254" s="374"/>
      <c r="BOB254" s="373"/>
      <c r="BOC254" s="373"/>
      <c r="BOD254" s="373"/>
      <c r="BOE254" s="320"/>
      <c r="BOF254" s="374"/>
      <c r="BOG254" s="374"/>
      <c r="BOH254" s="374"/>
      <c r="BOI254" s="395"/>
      <c r="BOJ254" s="395"/>
      <c r="BOK254" s="395"/>
      <c r="BOL254" s="395"/>
      <c r="BOM254" s="395"/>
      <c r="BON254" s="395"/>
      <c r="BOO254" s="395"/>
      <c r="BOP254" s="395"/>
      <c r="BOQ254" s="374"/>
      <c r="BOR254" s="373"/>
      <c r="BOS254" s="373"/>
      <c r="BOT254" s="373"/>
      <c r="BOU254" s="320"/>
      <c r="BOV254" s="374"/>
      <c r="BOW254" s="374"/>
      <c r="BOX254" s="374"/>
      <c r="BOY254" s="395"/>
      <c r="BOZ254" s="395"/>
      <c r="BPA254" s="395"/>
      <c r="BPB254" s="395"/>
      <c r="BPC254" s="395"/>
      <c r="BPD254" s="395"/>
      <c r="BPE254" s="395"/>
      <c r="BPF254" s="395"/>
      <c r="BPG254" s="374"/>
      <c r="BPH254" s="373"/>
      <c r="BPI254" s="373"/>
      <c r="BPJ254" s="373"/>
      <c r="BPK254" s="320"/>
      <c r="BPL254" s="374"/>
      <c r="BPM254" s="374"/>
      <c r="BPN254" s="374"/>
      <c r="BPO254" s="395"/>
      <c r="BPP254" s="395"/>
      <c r="BPQ254" s="395"/>
      <c r="BPR254" s="395"/>
      <c r="BPS254" s="395"/>
      <c r="BPT254" s="395"/>
      <c r="BPU254" s="395"/>
      <c r="BPV254" s="395"/>
      <c r="BPW254" s="374"/>
      <c r="BPX254" s="373"/>
      <c r="BPY254" s="373"/>
      <c r="BPZ254" s="373"/>
      <c r="BQA254" s="320"/>
      <c r="BQB254" s="374"/>
      <c r="BQC254" s="374"/>
      <c r="BQD254" s="374"/>
      <c r="BQE254" s="395"/>
      <c r="BQF254" s="395"/>
      <c r="BQG254" s="395"/>
      <c r="BQH254" s="395"/>
      <c r="BQI254" s="395"/>
      <c r="BQJ254" s="395"/>
      <c r="BQK254" s="395"/>
      <c r="BQL254" s="395"/>
      <c r="BQM254" s="374"/>
      <c r="BQN254" s="373"/>
      <c r="BQO254" s="373"/>
      <c r="BQP254" s="373"/>
      <c r="BQQ254" s="320"/>
      <c r="BQR254" s="374"/>
      <c r="BQS254" s="374"/>
      <c r="BQT254" s="374"/>
      <c r="BQU254" s="395"/>
      <c r="BQV254" s="395"/>
      <c r="BQW254" s="395"/>
      <c r="BQX254" s="395"/>
      <c r="BQY254" s="395"/>
      <c r="BQZ254" s="395"/>
      <c r="BRA254" s="395"/>
      <c r="BRB254" s="395"/>
      <c r="BRC254" s="374"/>
      <c r="BRD254" s="373"/>
      <c r="BRE254" s="373"/>
      <c r="BRF254" s="373"/>
      <c r="BRG254" s="320"/>
      <c r="BRH254" s="374"/>
      <c r="BRI254" s="374"/>
      <c r="BRJ254" s="374"/>
      <c r="BRK254" s="395"/>
      <c r="BRL254" s="395"/>
      <c r="BRM254" s="395"/>
      <c r="BRN254" s="395"/>
      <c r="BRO254" s="395"/>
      <c r="BRP254" s="395"/>
      <c r="BRQ254" s="395"/>
      <c r="BRR254" s="395"/>
      <c r="BRS254" s="374"/>
      <c r="BRT254" s="373"/>
      <c r="BRU254" s="373"/>
      <c r="BRV254" s="373"/>
      <c r="BRW254" s="320"/>
      <c r="BRX254" s="374"/>
      <c r="BRY254" s="374"/>
      <c r="BRZ254" s="374"/>
      <c r="BSA254" s="395"/>
      <c r="BSB254" s="395"/>
      <c r="BSC254" s="395"/>
      <c r="BSD254" s="395"/>
      <c r="BSE254" s="395"/>
      <c r="BSF254" s="395"/>
      <c r="BSG254" s="395"/>
      <c r="BSH254" s="395"/>
      <c r="BSI254" s="374"/>
      <c r="BSJ254" s="373"/>
      <c r="BSK254" s="373"/>
      <c r="BSL254" s="373"/>
      <c r="BSM254" s="320"/>
      <c r="BSN254" s="374"/>
      <c r="BSO254" s="374"/>
      <c r="BSP254" s="374"/>
      <c r="BSQ254" s="395"/>
      <c r="BSR254" s="395"/>
      <c r="BSS254" s="395"/>
      <c r="BST254" s="395"/>
      <c r="BSU254" s="395"/>
      <c r="BSV254" s="395"/>
      <c r="BSW254" s="395"/>
      <c r="BSX254" s="395"/>
      <c r="BSY254" s="374"/>
      <c r="BSZ254" s="373"/>
      <c r="BTA254" s="373"/>
      <c r="BTB254" s="373"/>
      <c r="BTC254" s="320"/>
      <c r="BTD254" s="374"/>
      <c r="BTE254" s="374"/>
      <c r="BTF254" s="374"/>
      <c r="BTG254" s="395"/>
      <c r="BTH254" s="395"/>
      <c r="BTI254" s="395"/>
      <c r="BTJ254" s="395"/>
      <c r="BTK254" s="395"/>
      <c r="BTL254" s="395"/>
      <c r="BTM254" s="395"/>
      <c r="BTN254" s="395"/>
      <c r="BTO254" s="374"/>
      <c r="BTP254" s="373"/>
      <c r="BTQ254" s="373"/>
      <c r="BTR254" s="373"/>
      <c r="BTS254" s="320"/>
      <c r="BTT254" s="374"/>
      <c r="BTU254" s="374"/>
      <c r="BTV254" s="374"/>
      <c r="BTW254" s="395"/>
      <c r="BTX254" s="395"/>
      <c r="BTY254" s="395"/>
      <c r="BTZ254" s="395"/>
      <c r="BUA254" s="395"/>
      <c r="BUB254" s="395"/>
      <c r="BUC254" s="395"/>
      <c r="BUD254" s="395"/>
      <c r="BUE254" s="374"/>
      <c r="BUF254" s="373"/>
      <c r="BUG254" s="373"/>
      <c r="BUH254" s="373"/>
      <c r="BUI254" s="320"/>
      <c r="BUJ254" s="374"/>
      <c r="BUK254" s="374"/>
      <c r="BUL254" s="374"/>
      <c r="BUM254" s="395"/>
      <c r="BUN254" s="395"/>
      <c r="BUO254" s="395"/>
      <c r="BUP254" s="395"/>
      <c r="BUQ254" s="395"/>
      <c r="BUR254" s="395"/>
      <c r="BUS254" s="395"/>
      <c r="BUT254" s="395"/>
      <c r="BUU254" s="374"/>
      <c r="BUV254" s="373"/>
      <c r="BUW254" s="373"/>
      <c r="BUX254" s="373"/>
      <c r="BUY254" s="320"/>
      <c r="BUZ254" s="374"/>
      <c r="BVA254" s="374"/>
      <c r="BVB254" s="374"/>
      <c r="BVC254" s="395"/>
      <c r="BVD254" s="395"/>
      <c r="BVE254" s="395"/>
      <c r="BVF254" s="395"/>
      <c r="BVG254" s="395"/>
      <c r="BVH254" s="395"/>
      <c r="BVI254" s="395"/>
      <c r="BVJ254" s="395"/>
      <c r="BVK254" s="374"/>
      <c r="BVL254" s="373"/>
      <c r="BVM254" s="373"/>
      <c r="BVN254" s="373"/>
      <c r="BVO254" s="320"/>
      <c r="BVP254" s="374"/>
      <c r="BVQ254" s="374"/>
      <c r="BVR254" s="374"/>
      <c r="BVS254" s="395"/>
      <c r="BVT254" s="395"/>
      <c r="BVU254" s="395"/>
      <c r="BVV254" s="395"/>
      <c r="BVW254" s="395"/>
      <c r="BVX254" s="395"/>
      <c r="BVY254" s="395"/>
      <c r="BVZ254" s="395"/>
      <c r="BWA254" s="374"/>
      <c r="BWB254" s="373"/>
      <c r="BWC254" s="373"/>
      <c r="BWD254" s="373"/>
      <c r="BWE254" s="320"/>
      <c r="BWF254" s="374"/>
      <c r="BWG254" s="374"/>
      <c r="BWH254" s="374"/>
      <c r="BWI254" s="395"/>
      <c r="BWJ254" s="395"/>
      <c r="BWK254" s="395"/>
      <c r="BWL254" s="395"/>
      <c r="BWM254" s="395"/>
      <c r="BWN254" s="395"/>
      <c r="BWO254" s="395"/>
      <c r="BWP254" s="395"/>
      <c r="BWQ254" s="374"/>
      <c r="BWR254" s="373"/>
      <c r="BWS254" s="373"/>
      <c r="BWT254" s="373"/>
      <c r="BWU254" s="320"/>
      <c r="BWV254" s="374"/>
      <c r="BWW254" s="374"/>
      <c r="BWX254" s="374"/>
      <c r="BWY254" s="395"/>
      <c r="BWZ254" s="395"/>
      <c r="BXA254" s="395"/>
      <c r="BXB254" s="395"/>
      <c r="BXC254" s="395"/>
      <c r="BXD254" s="395"/>
      <c r="BXE254" s="395"/>
      <c r="BXF254" s="395"/>
      <c r="BXG254" s="374"/>
      <c r="BXH254" s="373"/>
      <c r="BXI254" s="373"/>
      <c r="BXJ254" s="373"/>
      <c r="BXK254" s="320"/>
      <c r="BXL254" s="374"/>
      <c r="BXM254" s="374"/>
      <c r="BXN254" s="374"/>
      <c r="BXO254" s="395"/>
      <c r="BXP254" s="395"/>
      <c r="BXQ254" s="395"/>
      <c r="BXR254" s="395"/>
      <c r="BXS254" s="395"/>
      <c r="BXT254" s="395"/>
      <c r="BXU254" s="395"/>
      <c r="BXV254" s="395"/>
      <c r="BXW254" s="374"/>
      <c r="BXX254" s="373"/>
      <c r="BXY254" s="373"/>
      <c r="BXZ254" s="373"/>
      <c r="BYA254" s="320"/>
      <c r="BYB254" s="374"/>
      <c r="BYC254" s="374"/>
      <c r="BYD254" s="374"/>
      <c r="BYE254" s="395"/>
      <c r="BYF254" s="395"/>
      <c r="BYG254" s="395"/>
      <c r="BYH254" s="395"/>
      <c r="BYI254" s="395"/>
      <c r="BYJ254" s="395"/>
      <c r="BYK254" s="395"/>
      <c r="BYL254" s="395"/>
      <c r="BYM254" s="374"/>
      <c r="BYN254" s="373"/>
      <c r="BYO254" s="373"/>
      <c r="BYP254" s="373"/>
      <c r="BYQ254" s="320"/>
      <c r="BYR254" s="374"/>
      <c r="BYS254" s="374"/>
      <c r="BYT254" s="374"/>
      <c r="BYU254" s="395"/>
      <c r="BYV254" s="395"/>
      <c r="BYW254" s="395"/>
      <c r="BYX254" s="395"/>
      <c r="BYY254" s="395"/>
      <c r="BYZ254" s="395"/>
      <c r="BZA254" s="395"/>
      <c r="BZB254" s="395"/>
      <c r="BZC254" s="374"/>
      <c r="BZD254" s="373"/>
      <c r="BZE254" s="373"/>
      <c r="BZF254" s="373"/>
      <c r="BZG254" s="320"/>
      <c r="BZH254" s="374"/>
      <c r="BZI254" s="374"/>
      <c r="BZJ254" s="374"/>
      <c r="BZK254" s="395"/>
      <c r="BZL254" s="395"/>
      <c r="BZM254" s="395"/>
      <c r="BZN254" s="395"/>
      <c r="BZO254" s="395"/>
      <c r="BZP254" s="395"/>
      <c r="BZQ254" s="395"/>
      <c r="BZR254" s="395"/>
      <c r="BZS254" s="374"/>
      <c r="BZT254" s="373"/>
      <c r="BZU254" s="373"/>
      <c r="BZV254" s="373"/>
      <c r="BZW254" s="320"/>
      <c r="BZX254" s="374"/>
      <c r="BZY254" s="374"/>
      <c r="BZZ254" s="374"/>
      <c r="CAA254" s="395"/>
      <c r="CAB254" s="395"/>
      <c r="CAC254" s="395"/>
      <c r="CAD254" s="395"/>
      <c r="CAE254" s="395"/>
      <c r="CAF254" s="395"/>
      <c r="CAG254" s="395"/>
      <c r="CAH254" s="395"/>
      <c r="CAI254" s="374"/>
      <c r="CAJ254" s="373"/>
      <c r="CAK254" s="373"/>
      <c r="CAL254" s="373"/>
      <c r="CAM254" s="320"/>
      <c r="CAN254" s="374"/>
      <c r="CAO254" s="374"/>
      <c r="CAP254" s="374"/>
      <c r="CAQ254" s="395"/>
      <c r="CAR254" s="395"/>
      <c r="CAS254" s="395"/>
      <c r="CAT254" s="395"/>
      <c r="CAU254" s="395"/>
      <c r="CAV254" s="395"/>
      <c r="CAW254" s="395"/>
      <c r="CAX254" s="395"/>
      <c r="CAY254" s="374"/>
      <c r="CAZ254" s="373"/>
      <c r="CBA254" s="373"/>
      <c r="CBB254" s="373"/>
      <c r="CBC254" s="320"/>
      <c r="CBD254" s="374"/>
      <c r="CBE254" s="374"/>
      <c r="CBF254" s="374"/>
      <c r="CBG254" s="395"/>
      <c r="CBH254" s="395"/>
      <c r="CBI254" s="395"/>
      <c r="CBJ254" s="395"/>
      <c r="CBK254" s="395"/>
      <c r="CBL254" s="395"/>
      <c r="CBM254" s="395"/>
      <c r="CBN254" s="395"/>
      <c r="CBO254" s="374"/>
      <c r="CBP254" s="373"/>
      <c r="CBQ254" s="373"/>
      <c r="CBR254" s="373"/>
      <c r="CBS254" s="320"/>
      <c r="CBT254" s="374"/>
      <c r="CBU254" s="374"/>
      <c r="CBV254" s="374"/>
      <c r="CBW254" s="395"/>
      <c r="CBX254" s="395"/>
      <c r="CBY254" s="395"/>
      <c r="CBZ254" s="395"/>
      <c r="CCA254" s="395"/>
      <c r="CCB254" s="395"/>
      <c r="CCC254" s="395"/>
      <c r="CCD254" s="395"/>
      <c r="CCE254" s="374"/>
      <c r="CCF254" s="373"/>
      <c r="CCG254" s="373"/>
      <c r="CCH254" s="373"/>
      <c r="CCI254" s="320"/>
      <c r="CCJ254" s="374"/>
      <c r="CCK254" s="374"/>
      <c r="CCL254" s="374"/>
      <c r="CCM254" s="395"/>
      <c r="CCN254" s="395"/>
      <c r="CCO254" s="395"/>
      <c r="CCP254" s="395"/>
      <c r="CCQ254" s="395"/>
      <c r="CCR254" s="395"/>
      <c r="CCS254" s="395"/>
      <c r="CCT254" s="395"/>
      <c r="CCU254" s="374"/>
      <c r="CCV254" s="373"/>
      <c r="CCW254" s="373"/>
      <c r="CCX254" s="373"/>
      <c r="CCY254" s="320"/>
      <c r="CCZ254" s="374"/>
      <c r="CDA254" s="374"/>
      <c r="CDB254" s="374"/>
      <c r="CDC254" s="395"/>
      <c r="CDD254" s="395"/>
      <c r="CDE254" s="395"/>
      <c r="CDF254" s="395"/>
      <c r="CDG254" s="395"/>
      <c r="CDH254" s="395"/>
      <c r="CDI254" s="395"/>
      <c r="CDJ254" s="395"/>
      <c r="CDK254" s="374"/>
      <c r="CDL254" s="373"/>
      <c r="CDM254" s="373"/>
      <c r="CDN254" s="373"/>
      <c r="CDO254" s="320"/>
      <c r="CDP254" s="374"/>
      <c r="CDQ254" s="374"/>
      <c r="CDR254" s="374"/>
      <c r="CDS254" s="395"/>
      <c r="CDT254" s="395"/>
      <c r="CDU254" s="395"/>
      <c r="CDV254" s="395"/>
      <c r="CDW254" s="395"/>
      <c r="CDX254" s="395"/>
      <c r="CDY254" s="395"/>
      <c r="CDZ254" s="395"/>
      <c r="CEA254" s="374"/>
      <c r="CEB254" s="373"/>
      <c r="CEC254" s="373"/>
      <c r="CED254" s="373"/>
      <c r="CEE254" s="320"/>
      <c r="CEF254" s="374"/>
      <c r="CEG254" s="374"/>
      <c r="CEH254" s="374"/>
      <c r="CEI254" s="395"/>
      <c r="CEJ254" s="395"/>
      <c r="CEK254" s="395"/>
      <c r="CEL254" s="395"/>
      <c r="CEM254" s="395"/>
      <c r="CEN254" s="395"/>
      <c r="CEO254" s="395"/>
      <c r="CEP254" s="395"/>
      <c r="CEQ254" s="374"/>
      <c r="CER254" s="373"/>
      <c r="CES254" s="373"/>
      <c r="CET254" s="373"/>
      <c r="CEU254" s="320"/>
      <c r="CEV254" s="374"/>
      <c r="CEW254" s="374"/>
      <c r="CEX254" s="374"/>
      <c r="CEY254" s="395"/>
      <c r="CEZ254" s="395"/>
      <c r="CFA254" s="395"/>
      <c r="CFB254" s="395"/>
      <c r="CFC254" s="395"/>
      <c r="CFD254" s="395"/>
      <c r="CFE254" s="395"/>
      <c r="CFF254" s="395"/>
      <c r="CFG254" s="374"/>
      <c r="CFH254" s="373"/>
      <c r="CFI254" s="373"/>
      <c r="CFJ254" s="373"/>
      <c r="CFK254" s="320"/>
      <c r="CFL254" s="374"/>
      <c r="CFM254" s="374"/>
      <c r="CFN254" s="374"/>
      <c r="CFO254" s="395"/>
      <c r="CFP254" s="395"/>
      <c r="CFQ254" s="395"/>
      <c r="CFR254" s="395"/>
      <c r="CFS254" s="395"/>
      <c r="CFT254" s="395"/>
      <c r="CFU254" s="395"/>
      <c r="CFV254" s="395"/>
      <c r="CFW254" s="374"/>
      <c r="CFX254" s="373"/>
      <c r="CFY254" s="373"/>
      <c r="CFZ254" s="373"/>
      <c r="CGA254" s="320"/>
      <c r="CGB254" s="374"/>
      <c r="CGC254" s="374"/>
      <c r="CGD254" s="374"/>
      <c r="CGE254" s="395"/>
      <c r="CGF254" s="395"/>
      <c r="CGG254" s="395"/>
      <c r="CGH254" s="395"/>
      <c r="CGI254" s="395"/>
      <c r="CGJ254" s="395"/>
      <c r="CGK254" s="395"/>
      <c r="CGL254" s="395"/>
      <c r="CGM254" s="374"/>
      <c r="CGN254" s="373"/>
      <c r="CGO254" s="373"/>
      <c r="CGP254" s="373"/>
      <c r="CGQ254" s="320"/>
      <c r="CGR254" s="374"/>
      <c r="CGS254" s="374"/>
      <c r="CGT254" s="374"/>
      <c r="CGU254" s="395"/>
      <c r="CGV254" s="395"/>
      <c r="CGW254" s="395"/>
      <c r="CGX254" s="395"/>
      <c r="CGY254" s="395"/>
      <c r="CGZ254" s="395"/>
      <c r="CHA254" s="395"/>
      <c r="CHB254" s="395"/>
      <c r="CHC254" s="374"/>
      <c r="CHD254" s="373"/>
      <c r="CHE254" s="373"/>
      <c r="CHF254" s="373"/>
      <c r="CHG254" s="320"/>
      <c r="CHH254" s="374"/>
      <c r="CHI254" s="374"/>
      <c r="CHJ254" s="374"/>
      <c r="CHK254" s="395"/>
      <c r="CHL254" s="395"/>
      <c r="CHM254" s="395"/>
      <c r="CHN254" s="395"/>
      <c r="CHO254" s="395"/>
      <c r="CHP254" s="395"/>
      <c r="CHQ254" s="395"/>
      <c r="CHR254" s="395"/>
      <c r="CHS254" s="374"/>
      <c r="CHT254" s="373"/>
      <c r="CHU254" s="373"/>
      <c r="CHV254" s="373"/>
      <c r="CHW254" s="320"/>
      <c r="CHX254" s="374"/>
      <c r="CHY254" s="374"/>
      <c r="CHZ254" s="374"/>
      <c r="CIA254" s="395"/>
      <c r="CIB254" s="395"/>
      <c r="CIC254" s="395"/>
      <c r="CID254" s="395"/>
      <c r="CIE254" s="395"/>
      <c r="CIF254" s="395"/>
      <c r="CIG254" s="395"/>
      <c r="CIH254" s="395"/>
      <c r="CII254" s="374"/>
      <c r="CIJ254" s="373"/>
      <c r="CIK254" s="373"/>
      <c r="CIL254" s="373"/>
      <c r="CIM254" s="320"/>
      <c r="CIN254" s="374"/>
      <c r="CIO254" s="374"/>
      <c r="CIP254" s="374"/>
      <c r="CIQ254" s="395"/>
      <c r="CIR254" s="395"/>
      <c r="CIS254" s="395"/>
      <c r="CIT254" s="395"/>
      <c r="CIU254" s="395"/>
      <c r="CIV254" s="395"/>
      <c r="CIW254" s="395"/>
      <c r="CIX254" s="395"/>
      <c r="CIY254" s="374"/>
      <c r="CIZ254" s="373"/>
      <c r="CJA254" s="373"/>
      <c r="CJB254" s="373"/>
      <c r="CJC254" s="320"/>
      <c r="CJD254" s="374"/>
      <c r="CJE254" s="374"/>
      <c r="CJF254" s="374"/>
      <c r="CJG254" s="395"/>
      <c r="CJH254" s="395"/>
      <c r="CJI254" s="395"/>
      <c r="CJJ254" s="395"/>
      <c r="CJK254" s="395"/>
      <c r="CJL254" s="395"/>
      <c r="CJM254" s="395"/>
      <c r="CJN254" s="395"/>
      <c r="CJO254" s="374"/>
      <c r="CJP254" s="373"/>
      <c r="CJQ254" s="373"/>
      <c r="CJR254" s="373"/>
      <c r="CJS254" s="320"/>
      <c r="CJT254" s="374"/>
      <c r="CJU254" s="374"/>
      <c r="CJV254" s="374"/>
      <c r="CJW254" s="395"/>
      <c r="CJX254" s="395"/>
      <c r="CJY254" s="395"/>
      <c r="CJZ254" s="395"/>
      <c r="CKA254" s="395"/>
      <c r="CKB254" s="395"/>
      <c r="CKC254" s="395"/>
      <c r="CKD254" s="395"/>
      <c r="CKE254" s="374"/>
      <c r="CKF254" s="373"/>
      <c r="CKG254" s="373"/>
      <c r="CKH254" s="373"/>
      <c r="CKI254" s="320"/>
      <c r="CKJ254" s="374"/>
      <c r="CKK254" s="374"/>
      <c r="CKL254" s="374"/>
      <c r="CKM254" s="395"/>
      <c r="CKN254" s="395"/>
      <c r="CKO254" s="395"/>
      <c r="CKP254" s="395"/>
      <c r="CKQ254" s="395"/>
      <c r="CKR254" s="395"/>
      <c r="CKS254" s="395"/>
      <c r="CKT254" s="395"/>
      <c r="CKU254" s="374"/>
      <c r="CKV254" s="373"/>
      <c r="CKW254" s="373"/>
      <c r="CKX254" s="373"/>
      <c r="CKY254" s="320"/>
      <c r="CKZ254" s="374"/>
      <c r="CLA254" s="374"/>
      <c r="CLB254" s="374"/>
      <c r="CLC254" s="395"/>
      <c r="CLD254" s="395"/>
      <c r="CLE254" s="395"/>
      <c r="CLF254" s="395"/>
      <c r="CLG254" s="395"/>
      <c r="CLH254" s="395"/>
      <c r="CLI254" s="395"/>
      <c r="CLJ254" s="395"/>
      <c r="CLK254" s="374"/>
      <c r="CLL254" s="373"/>
      <c r="CLM254" s="373"/>
      <c r="CLN254" s="373"/>
      <c r="CLO254" s="320"/>
      <c r="CLP254" s="374"/>
      <c r="CLQ254" s="374"/>
      <c r="CLR254" s="374"/>
      <c r="CLS254" s="395"/>
      <c r="CLT254" s="395"/>
      <c r="CLU254" s="395"/>
      <c r="CLV254" s="395"/>
      <c r="CLW254" s="395"/>
      <c r="CLX254" s="395"/>
      <c r="CLY254" s="395"/>
      <c r="CLZ254" s="395"/>
      <c r="CMA254" s="374"/>
      <c r="CMB254" s="373"/>
      <c r="CMC254" s="373"/>
      <c r="CMD254" s="373"/>
      <c r="CME254" s="320"/>
      <c r="CMF254" s="374"/>
      <c r="CMG254" s="374"/>
      <c r="CMH254" s="374"/>
      <c r="CMI254" s="395"/>
      <c r="CMJ254" s="395"/>
      <c r="CMK254" s="395"/>
      <c r="CML254" s="395"/>
      <c r="CMM254" s="395"/>
      <c r="CMN254" s="395"/>
      <c r="CMO254" s="395"/>
      <c r="CMP254" s="395"/>
      <c r="CMQ254" s="374"/>
      <c r="CMR254" s="373"/>
      <c r="CMS254" s="373"/>
      <c r="CMT254" s="373"/>
      <c r="CMU254" s="320"/>
      <c r="CMV254" s="374"/>
      <c r="CMW254" s="374"/>
      <c r="CMX254" s="374"/>
      <c r="CMY254" s="395"/>
      <c r="CMZ254" s="395"/>
      <c r="CNA254" s="395"/>
      <c r="CNB254" s="395"/>
      <c r="CNC254" s="395"/>
      <c r="CND254" s="395"/>
      <c r="CNE254" s="395"/>
      <c r="CNF254" s="395"/>
      <c r="CNG254" s="374"/>
      <c r="CNH254" s="373"/>
      <c r="CNI254" s="373"/>
      <c r="CNJ254" s="373"/>
      <c r="CNK254" s="320"/>
      <c r="CNL254" s="374"/>
      <c r="CNM254" s="374"/>
      <c r="CNN254" s="374"/>
      <c r="CNO254" s="395"/>
      <c r="CNP254" s="395"/>
      <c r="CNQ254" s="395"/>
      <c r="CNR254" s="395"/>
      <c r="CNS254" s="395"/>
      <c r="CNT254" s="395"/>
      <c r="CNU254" s="395"/>
      <c r="CNV254" s="395"/>
      <c r="CNW254" s="374"/>
      <c r="CNX254" s="373"/>
      <c r="CNY254" s="373"/>
      <c r="CNZ254" s="373"/>
      <c r="COA254" s="320"/>
      <c r="COB254" s="374"/>
      <c r="COC254" s="374"/>
      <c r="COD254" s="374"/>
      <c r="COE254" s="395"/>
      <c r="COF254" s="395"/>
      <c r="COG254" s="395"/>
      <c r="COH254" s="395"/>
      <c r="COI254" s="395"/>
      <c r="COJ254" s="395"/>
      <c r="COK254" s="395"/>
      <c r="COL254" s="395"/>
      <c r="COM254" s="374"/>
      <c r="CON254" s="373"/>
      <c r="COO254" s="373"/>
      <c r="COP254" s="373"/>
      <c r="COQ254" s="320"/>
      <c r="COR254" s="374"/>
      <c r="COS254" s="374"/>
      <c r="COT254" s="374"/>
      <c r="COU254" s="395"/>
      <c r="COV254" s="395"/>
      <c r="COW254" s="395"/>
      <c r="COX254" s="395"/>
      <c r="COY254" s="395"/>
      <c r="COZ254" s="395"/>
      <c r="CPA254" s="395"/>
      <c r="CPB254" s="395"/>
      <c r="CPC254" s="374"/>
      <c r="CPD254" s="373"/>
      <c r="CPE254" s="373"/>
      <c r="CPF254" s="373"/>
      <c r="CPG254" s="320"/>
      <c r="CPH254" s="374"/>
      <c r="CPI254" s="374"/>
      <c r="CPJ254" s="374"/>
      <c r="CPK254" s="395"/>
      <c r="CPL254" s="395"/>
      <c r="CPM254" s="395"/>
      <c r="CPN254" s="395"/>
      <c r="CPO254" s="395"/>
      <c r="CPP254" s="395"/>
      <c r="CPQ254" s="395"/>
      <c r="CPR254" s="395"/>
      <c r="CPS254" s="374"/>
      <c r="CPT254" s="373"/>
      <c r="CPU254" s="373"/>
      <c r="CPV254" s="373"/>
      <c r="CPW254" s="320"/>
      <c r="CPX254" s="374"/>
      <c r="CPY254" s="374"/>
      <c r="CPZ254" s="374"/>
      <c r="CQA254" s="395"/>
      <c r="CQB254" s="395"/>
      <c r="CQC254" s="395"/>
      <c r="CQD254" s="395"/>
      <c r="CQE254" s="395"/>
      <c r="CQF254" s="395"/>
      <c r="CQG254" s="395"/>
      <c r="CQH254" s="395"/>
      <c r="CQI254" s="374"/>
      <c r="CQJ254" s="373"/>
      <c r="CQK254" s="373"/>
      <c r="CQL254" s="373"/>
      <c r="CQM254" s="320"/>
      <c r="CQN254" s="374"/>
      <c r="CQO254" s="374"/>
      <c r="CQP254" s="374"/>
      <c r="CQQ254" s="395"/>
      <c r="CQR254" s="395"/>
      <c r="CQS254" s="395"/>
      <c r="CQT254" s="395"/>
      <c r="CQU254" s="395"/>
      <c r="CQV254" s="395"/>
      <c r="CQW254" s="395"/>
      <c r="CQX254" s="395"/>
      <c r="CQY254" s="374"/>
      <c r="CQZ254" s="373"/>
      <c r="CRA254" s="373"/>
      <c r="CRB254" s="373"/>
      <c r="CRC254" s="320"/>
      <c r="CRD254" s="374"/>
      <c r="CRE254" s="374"/>
      <c r="CRF254" s="374"/>
      <c r="CRG254" s="395"/>
      <c r="CRH254" s="395"/>
      <c r="CRI254" s="395"/>
      <c r="CRJ254" s="395"/>
      <c r="CRK254" s="395"/>
      <c r="CRL254" s="395"/>
      <c r="CRM254" s="395"/>
      <c r="CRN254" s="395"/>
      <c r="CRO254" s="374"/>
      <c r="CRP254" s="373"/>
      <c r="CRQ254" s="373"/>
      <c r="CRR254" s="373"/>
      <c r="CRS254" s="320"/>
      <c r="CRT254" s="374"/>
      <c r="CRU254" s="374"/>
      <c r="CRV254" s="374"/>
      <c r="CRW254" s="395"/>
      <c r="CRX254" s="395"/>
      <c r="CRY254" s="395"/>
      <c r="CRZ254" s="395"/>
      <c r="CSA254" s="395"/>
      <c r="CSB254" s="395"/>
      <c r="CSC254" s="395"/>
      <c r="CSD254" s="395"/>
      <c r="CSE254" s="374"/>
      <c r="CSF254" s="373"/>
      <c r="CSG254" s="373"/>
      <c r="CSH254" s="373"/>
      <c r="CSI254" s="320"/>
      <c r="CSJ254" s="374"/>
      <c r="CSK254" s="374"/>
      <c r="CSL254" s="374"/>
      <c r="CSM254" s="395"/>
      <c r="CSN254" s="395"/>
      <c r="CSO254" s="395"/>
      <c r="CSP254" s="395"/>
      <c r="CSQ254" s="395"/>
      <c r="CSR254" s="395"/>
      <c r="CSS254" s="395"/>
      <c r="CST254" s="395"/>
      <c r="CSU254" s="374"/>
      <c r="CSV254" s="373"/>
      <c r="CSW254" s="373"/>
      <c r="CSX254" s="373"/>
      <c r="CSY254" s="320"/>
      <c r="CSZ254" s="374"/>
      <c r="CTA254" s="374"/>
      <c r="CTB254" s="374"/>
      <c r="CTC254" s="395"/>
      <c r="CTD254" s="395"/>
      <c r="CTE254" s="395"/>
      <c r="CTF254" s="395"/>
      <c r="CTG254" s="395"/>
      <c r="CTH254" s="395"/>
      <c r="CTI254" s="395"/>
      <c r="CTJ254" s="395"/>
      <c r="CTK254" s="374"/>
      <c r="CTL254" s="373"/>
      <c r="CTM254" s="373"/>
      <c r="CTN254" s="373"/>
      <c r="CTO254" s="320"/>
      <c r="CTP254" s="374"/>
      <c r="CTQ254" s="374"/>
      <c r="CTR254" s="374"/>
      <c r="CTS254" s="395"/>
      <c r="CTT254" s="395"/>
      <c r="CTU254" s="395"/>
      <c r="CTV254" s="395"/>
      <c r="CTW254" s="395"/>
      <c r="CTX254" s="395"/>
      <c r="CTY254" s="395"/>
      <c r="CTZ254" s="395"/>
      <c r="CUA254" s="374"/>
      <c r="CUB254" s="373"/>
      <c r="CUC254" s="373"/>
      <c r="CUD254" s="373"/>
      <c r="CUE254" s="320"/>
      <c r="CUF254" s="374"/>
      <c r="CUG254" s="374"/>
      <c r="CUH254" s="374"/>
      <c r="CUI254" s="395"/>
      <c r="CUJ254" s="395"/>
      <c r="CUK254" s="395"/>
      <c r="CUL254" s="395"/>
      <c r="CUM254" s="395"/>
      <c r="CUN254" s="395"/>
      <c r="CUO254" s="395"/>
      <c r="CUP254" s="395"/>
      <c r="CUQ254" s="374"/>
      <c r="CUR254" s="373"/>
      <c r="CUS254" s="373"/>
      <c r="CUT254" s="373"/>
      <c r="CUU254" s="320"/>
      <c r="CUV254" s="374"/>
      <c r="CUW254" s="374"/>
      <c r="CUX254" s="374"/>
      <c r="CUY254" s="395"/>
      <c r="CUZ254" s="395"/>
      <c r="CVA254" s="395"/>
      <c r="CVB254" s="395"/>
      <c r="CVC254" s="395"/>
      <c r="CVD254" s="395"/>
      <c r="CVE254" s="395"/>
      <c r="CVF254" s="395"/>
      <c r="CVG254" s="374"/>
      <c r="CVH254" s="373"/>
      <c r="CVI254" s="373"/>
      <c r="CVJ254" s="373"/>
      <c r="CVK254" s="320"/>
      <c r="CVL254" s="374"/>
      <c r="CVM254" s="374"/>
      <c r="CVN254" s="374"/>
      <c r="CVO254" s="395"/>
      <c r="CVP254" s="395"/>
      <c r="CVQ254" s="395"/>
      <c r="CVR254" s="395"/>
      <c r="CVS254" s="395"/>
      <c r="CVT254" s="395"/>
      <c r="CVU254" s="395"/>
      <c r="CVV254" s="395"/>
      <c r="CVW254" s="374"/>
      <c r="CVX254" s="373"/>
      <c r="CVY254" s="373"/>
      <c r="CVZ254" s="373"/>
      <c r="CWA254" s="320"/>
      <c r="CWB254" s="374"/>
      <c r="CWC254" s="374"/>
      <c r="CWD254" s="374"/>
      <c r="CWE254" s="395"/>
      <c r="CWF254" s="395"/>
      <c r="CWG254" s="395"/>
      <c r="CWH254" s="395"/>
      <c r="CWI254" s="395"/>
      <c r="CWJ254" s="395"/>
      <c r="CWK254" s="395"/>
      <c r="CWL254" s="395"/>
      <c r="CWM254" s="374"/>
      <c r="CWN254" s="373"/>
      <c r="CWO254" s="373"/>
      <c r="CWP254" s="373"/>
      <c r="CWQ254" s="320"/>
      <c r="CWR254" s="374"/>
      <c r="CWS254" s="374"/>
      <c r="CWT254" s="374"/>
      <c r="CWU254" s="395"/>
      <c r="CWV254" s="395"/>
      <c r="CWW254" s="395"/>
      <c r="CWX254" s="395"/>
      <c r="CWY254" s="395"/>
      <c r="CWZ254" s="395"/>
      <c r="CXA254" s="395"/>
      <c r="CXB254" s="395"/>
      <c r="CXC254" s="374"/>
      <c r="CXD254" s="373"/>
      <c r="CXE254" s="373"/>
      <c r="CXF254" s="373"/>
      <c r="CXG254" s="320"/>
      <c r="CXH254" s="374"/>
      <c r="CXI254" s="374"/>
      <c r="CXJ254" s="374"/>
      <c r="CXK254" s="395"/>
      <c r="CXL254" s="395"/>
      <c r="CXM254" s="395"/>
      <c r="CXN254" s="395"/>
      <c r="CXO254" s="395"/>
      <c r="CXP254" s="395"/>
      <c r="CXQ254" s="395"/>
      <c r="CXR254" s="395"/>
      <c r="CXS254" s="374"/>
      <c r="CXT254" s="373"/>
      <c r="CXU254" s="373"/>
      <c r="CXV254" s="373"/>
      <c r="CXW254" s="320"/>
      <c r="CXX254" s="374"/>
      <c r="CXY254" s="374"/>
      <c r="CXZ254" s="374"/>
      <c r="CYA254" s="395"/>
      <c r="CYB254" s="395"/>
      <c r="CYC254" s="395"/>
      <c r="CYD254" s="395"/>
      <c r="CYE254" s="395"/>
      <c r="CYF254" s="395"/>
      <c r="CYG254" s="395"/>
      <c r="CYH254" s="395"/>
      <c r="CYI254" s="374"/>
      <c r="CYJ254" s="373"/>
      <c r="CYK254" s="373"/>
      <c r="CYL254" s="373"/>
      <c r="CYM254" s="320"/>
      <c r="CYN254" s="374"/>
      <c r="CYO254" s="374"/>
      <c r="CYP254" s="374"/>
      <c r="CYQ254" s="395"/>
      <c r="CYR254" s="395"/>
      <c r="CYS254" s="395"/>
      <c r="CYT254" s="395"/>
      <c r="CYU254" s="395"/>
      <c r="CYV254" s="395"/>
      <c r="CYW254" s="395"/>
      <c r="CYX254" s="395"/>
      <c r="CYY254" s="374"/>
      <c r="CYZ254" s="373"/>
      <c r="CZA254" s="373"/>
      <c r="CZB254" s="373"/>
      <c r="CZC254" s="320"/>
      <c r="CZD254" s="374"/>
      <c r="CZE254" s="374"/>
      <c r="CZF254" s="374"/>
      <c r="CZG254" s="395"/>
      <c r="CZH254" s="395"/>
      <c r="CZI254" s="395"/>
      <c r="CZJ254" s="395"/>
      <c r="CZK254" s="395"/>
      <c r="CZL254" s="395"/>
      <c r="CZM254" s="395"/>
      <c r="CZN254" s="395"/>
      <c r="CZO254" s="374"/>
      <c r="CZP254" s="373"/>
      <c r="CZQ254" s="373"/>
      <c r="CZR254" s="373"/>
      <c r="CZS254" s="320"/>
      <c r="CZT254" s="374"/>
      <c r="CZU254" s="374"/>
      <c r="CZV254" s="374"/>
      <c r="CZW254" s="395"/>
      <c r="CZX254" s="395"/>
      <c r="CZY254" s="395"/>
      <c r="CZZ254" s="395"/>
      <c r="DAA254" s="395"/>
      <c r="DAB254" s="395"/>
      <c r="DAC254" s="395"/>
      <c r="DAD254" s="395"/>
      <c r="DAE254" s="374"/>
      <c r="DAF254" s="373"/>
      <c r="DAG254" s="373"/>
      <c r="DAH254" s="373"/>
      <c r="DAI254" s="320"/>
      <c r="DAJ254" s="374"/>
      <c r="DAK254" s="374"/>
      <c r="DAL254" s="374"/>
      <c r="DAM254" s="395"/>
      <c r="DAN254" s="395"/>
      <c r="DAO254" s="395"/>
      <c r="DAP254" s="395"/>
      <c r="DAQ254" s="395"/>
      <c r="DAR254" s="395"/>
      <c r="DAS254" s="395"/>
      <c r="DAT254" s="395"/>
      <c r="DAU254" s="374"/>
      <c r="DAV254" s="373"/>
      <c r="DAW254" s="373"/>
      <c r="DAX254" s="373"/>
      <c r="DAY254" s="320"/>
      <c r="DAZ254" s="374"/>
      <c r="DBA254" s="374"/>
      <c r="DBB254" s="374"/>
      <c r="DBC254" s="395"/>
      <c r="DBD254" s="395"/>
      <c r="DBE254" s="395"/>
      <c r="DBF254" s="395"/>
      <c r="DBG254" s="395"/>
      <c r="DBH254" s="395"/>
      <c r="DBI254" s="395"/>
      <c r="DBJ254" s="395"/>
      <c r="DBK254" s="374"/>
      <c r="DBL254" s="373"/>
      <c r="DBM254" s="373"/>
      <c r="DBN254" s="373"/>
      <c r="DBO254" s="320"/>
      <c r="DBP254" s="374"/>
      <c r="DBQ254" s="374"/>
      <c r="DBR254" s="374"/>
      <c r="DBS254" s="395"/>
      <c r="DBT254" s="395"/>
      <c r="DBU254" s="395"/>
      <c r="DBV254" s="395"/>
      <c r="DBW254" s="395"/>
      <c r="DBX254" s="395"/>
      <c r="DBY254" s="395"/>
      <c r="DBZ254" s="395"/>
      <c r="DCA254" s="374"/>
      <c r="DCB254" s="373"/>
      <c r="DCC254" s="373"/>
      <c r="DCD254" s="373"/>
      <c r="DCE254" s="320"/>
      <c r="DCF254" s="374"/>
      <c r="DCG254" s="374"/>
      <c r="DCH254" s="374"/>
      <c r="DCI254" s="395"/>
      <c r="DCJ254" s="395"/>
      <c r="DCK254" s="395"/>
      <c r="DCL254" s="395"/>
      <c r="DCM254" s="395"/>
      <c r="DCN254" s="395"/>
      <c r="DCO254" s="395"/>
      <c r="DCP254" s="395"/>
      <c r="DCQ254" s="374"/>
      <c r="DCR254" s="373"/>
      <c r="DCS254" s="373"/>
      <c r="DCT254" s="373"/>
      <c r="DCU254" s="320"/>
      <c r="DCV254" s="374"/>
      <c r="DCW254" s="374"/>
      <c r="DCX254" s="374"/>
      <c r="DCY254" s="395"/>
      <c r="DCZ254" s="395"/>
      <c r="DDA254" s="395"/>
      <c r="DDB254" s="395"/>
      <c r="DDC254" s="395"/>
      <c r="DDD254" s="395"/>
      <c r="DDE254" s="395"/>
      <c r="DDF254" s="395"/>
      <c r="DDG254" s="374"/>
      <c r="DDH254" s="373"/>
      <c r="DDI254" s="373"/>
      <c r="DDJ254" s="373"/>
      <c r="DDK254" s="320"/>
      <c r="DDL254" s="374"/>
      <c r="DDM254" s="374"/>
      <c r="DDN254" s="374"/>
      <c r="DDO254" s="395"/>
      <c r="DDP254" s="395"/>
      <c r="DDQ254" s="395"/>
      <c r="DDR254" s="395"/>
      <c r="DDS254" s="395"/>
      <c r="DDT254" s="395"/>
      <c r="DDU254" s="395"/>
      <c r="DDV254" s="395"/>
      <c r="DDW254" s="374"/>
      <c r="DDX254" s="373"/>
      <c r="DDY254" s="373"/>
      <c r="DDZ254" s="373"/>
      <c r="DEA254" s="320"/>
      <c r="DEB254" s="374"/>
      <c r="DEC254" s="374"/>
      <c r="DED254" s="374"/>
      <c r="DEE254" s="395"/>
      <c r="DEF254" s="395"/>
      <c r="DEG254" s="395"/>
      <c r="DEH254" s="395"/>
      <c r="DEI254" s="395"/>
      <c r="DEJ254" s="395"/>
      <c r="DEK254" s="395"/>
      <c r="DEL254" s="395"/>
      <c r="DEM254" s="374"/>
      <c r="DEN254" s="373"/>
      <c r="DEO254" s="373"/>
      <c r="DEP254" s="373"/>
      <c r="DEQ254" s="320"/>
      <c r="DER254" s="374"/>
      <c r="DES254" s="374"/>
      <c r="DET254" s="374"/>
      <c r="DEU254" s="395"/>
      <c r="DEV254" s="395"/>
      <c r="DEW254" s="395"/>
      <c r="DEX254" s="395"/>
      <c r="DEY254" s="395"/>
      <c r="DEZ254" s="395"/>
      <c r="DFA254" s="395"/>
      <c r="DFB254" s="395"/>
      <c r="DFC254" s="374"/>
      <c r="DFD254" s="373"/>
      <c r="DFE254" s="373"/>
      <c r="DFF254" s="373"/>
      <c r="DFG254" s="320"/>
      <c r="DFH254" s="374"/>
      <c r="DFI254" s="374"/>
      <c r="DFJ254" s="374"/>
      <c r="DFK254" s="395"/>
      <c r="DFL254" s="395"/>
      <c r="DFM254" s="395"/>
      <c r="DFN254" s="395"/>
      <c r="DFO254" s="395"/>
      <c r="DFP254" s="395"/>
      <c r="DFQ254" s="395"/>
      <c r="DFR254" s="395"/>
      <c r="DFS254" s="374"/>
      <c r="DFT254" s="373"/>
      <c r="DFU254" s="373"/>
      <c r="DFV254" s="373"/>
      <c r="DFW254" s="320"/>
      <c r="DFX254" s="374"/>
      <c r="DFY254" s="374"/>
      <c r="DFZ254" s="374"/>
      <c r="DGA254" s="395"/>
      <c r="DGB254" s="395"/>
      <c r="DGC254" s="395"/>
      <c r="DGD254" s="395"/>
      <c r="DGE254" s="395"/>
      <c r="DGF254" s="395"/>
      <c r="DGG254" s="395"/>
      <c r="DGH254" s="395"/>
      <c r="DGI254" s="374"/>
      <c r="DGJ254" s="373"/>
      <c r="DGK254" s="373"/>
      <c r="DGL254" s="373"/>
      <c r="DGM254" s="320"/>
      <c r="DGN254" s="374"/>
      <c r="DGO254" s="374"/>
      <c r="DGP254" s="374"/>
      <c r="DGQ254" s="395"/>
      <c r="DGR254" s="395"/>
      <c r="DGS254" s="395"/>
      <c r="DGT254" s="395"/>
      <c r="DGU254" s="395"/>
      <c r="DGV254" s="395"/>
      <c r="DGW254" s="395"/>
      <c r="DGX254" s="395"/>
      <c r="DGY254" s="374"/>
      <c r="DGZ254" s="373"/>
      <c r="DHA254" s="373"/>
      <c r="DHB254" s="373"/>
      <c r="DHC254" s="320"/>
      <c r="DHD254" s="374"/>
      <c r="DHE254" s="374"/>
      <c r="DHF254" s="374"/>
      <c r="DHG254" s="395"/>
      <c r="DHH254" s="395"/>
      <c r="DHI254" s="395"/>
      <c r="DHJ254" s="395"/>
      <c r="DHK254" s="395"/>
      <c r="DHL254" s="395"/>
      <c r="DHM254" s="395"/>
      <c r="DHN254" s="395"/>
      <c r="DHO254" s="374"/>
      <c r="DHP254" s="373"/>
      <c r="DHQ254" s="373"/>
      <c r="DHR254" s="373"/>
      <c r="DHS254" s="320"/>
      <c r="DHT254" s="374"/>
      <c r="DHU254" s="374"/>
      <c r="DHV254" s="374"/>
      <c r="DHW254" s="395"/>
      <c r="DHX254" s="395"/>
      <c r="DHY254" s="395"/>
      <c r="DHZ254" s="395"/>
      <c r="DIA254" s="395"/>
      <c r="DIB254" s="395"/>
      <c r="DIC254" s="395"/>
      <c r="DID254" s="395"/>
      <c r="DIE254" s="374"/>
      <c r="DIF254" s="373"/>
      <c r="DIG254" s="373"/>
      <c r="DIH254" s="373"/>
      <c r="DII254" s="320"/>
      <c r="DIJ254" s="374"/>
      <c r="DIK254" s="374"/>
      <c r="DIL254" s="374"/>
      <c r="DIM254" s="395"/>
      <c r="DIN254" s="395"/>
      <c r="DIO254" s="395"/>
      <c r="DIP254" s="395"/>
      <c r="DIQ254" s="395"/>
      <c r="DIR254" s="395"/>
      <c r="DIS254" s="395"/>
      <c r="DIT254" s="395"/>
      <c r="DIU254" s="374"/>
      <c r="DIV254" s="373"/>
      <c r="DIW254" s="373"/>
      <c r="DIX254" s="373"/>
      <c r="DIY254" s="320"/>
      <c r="DIZ254" s="374"/>
      <c r="DJA254" s="374"/>
      <c r="DJB254" s="374"/>
      <c r="DJC254" s="395"/>
      <c r="DJD254" s="395"/>
      <c r="DJE254" s="395"/>
      <c r="DJF254" s="395"/>
      <c r="DJG254" s="395"/>
      <c r="DJH254" s="395"/>
      <c r="DJI254" s="395"/>
      <c r="DJJ254" s="395"/>
      <c r="DJK254" s="374"/>
      <c r="DJL254" s="373"/>
      <c r="DJM254" s="373"/>
      <c r="DJN254" s="373"/>
      <c r="DJO254" s="320"/>
      <c r="DJP254" s="374"/>
      <c r="DJQ254" s="374"/>
      <c r="DJR254" s="374"/>
      <c r="DJS254" s="395"/>
      <c r="DJT254" s="395"/>
      <c r="DJU254" s="395"/>
      <c r="DJV254" s="395"/>
      <c r="DJW254" s="395"/>
      <c r="DJX254" s="395"/>
      <c r="DJY254" s="395"/>
      <c r="DJZ254" s="395"/>
      <c r="DKA254" s="374"/>
      <c r="DKB254" s="373"/>
      <c r="DKC254" s="373"/>
      <c r="DKD254" s="373"/>
      <c r="DKE254" s="320"/>
      <c r="DKF254" s="374"/>
      <c r="DKG254" s="374"/>
      <c r="DKH254" s="374"/>
      <c r="DKI254" s="395"/>
      <c r="DKJ254" s="395"/>
      <c r="DKK254" s="395"/>
      <c r="DKL254" s="395"/>
      <c r="DKM254" s="395"/>
      <c r="DKN254" s="395"/>
      <c r="DKO254" s="395"/>
      <c r="DKP254" s="395"/>
      <c r="DKQ254" s="374"/>
      <c r="DKR254" s="373"/>
      <c r="DKS254" s="373"/>
      <c r="DKT254" s="373"/>
      <c r="DKU254" s="320"/>
      <c r="DKV254" s="374"/>
      <c r="DKW254" s="374"/>
      <c r="DKX254" s="374"/>
      <c r="DKY254" s="395"/>
      <c r="DKZ254" s="395"/>
      <c r="DLA254" s="395"/>
      <c r="DLB254" s="395"/>
      <c r="DLC254" s="395"/>
      <c r="DLD254" s="395"/>
      <c r="DLE254" s="395"/>
      <c r="DLF254" s="395"/>
      <c r="DLG254" s="374"/>
      <c r="DLH254" s="373"/>
      <c r="DLI254" s="373"/>
      <c r="DLJ254" s="373"/>
      <c r="DLK254" s="320"/>
      <c r="DLL254" s="374"/>
      <c r="DLM254" s="374"/>
      <c r="DLN254" s="374"/>
      <c r="DLO254" s="395"/>
      <c r="DLP254" s="395"/>
      <c r="DLQ254" s="395"/>
      <c r="DLR254" s="395"/>
      <c r="DLS254" s="395"/>
      <c r="DLT254" s="395"/>
      <c r="DLU254" s="395"/>
      <c r="DLV254" s="395"/>
      <c r="DLW254" s="374"/>
      <c r="DLX254" s="373"/>
      <c r="DLY254" s="373"/>
      <c r="DLZ254" s="373"/>
      <c r="DMA254" s="320"/>
      <c r="DMB254" s="374"/>
      <c r="DMC254" s="374"/>
      <c r="DMD254" s="374"/>
      <c r="DME254" s="395"/>
      <c r="DMF254" s="395"/>
      <c r="DMG254" s="395"/>
      <c r="DMH254" s="395"/>
      <c r="DMI254" s="395"/>
      <c r="DMJ254" s="395"/>
      <c r="DMK254" s="395"/>
      <c r="DML254" s="395"/>
      <c r="DMM254" s="374"/>
      <c r="DMN254" s="373"/>
      <c r="DMO254" s="373"/>
      <c r="DMP254" s="373"/>
      <c r="DMQ254" s="320"/>
      <c r="DMR254" s="374"/>
      <c r="DMS254" s="374"/>
      <c r="DMT254" s="374"/>
      <c r="DMU254" s="395"/>
      <c r="DMV254" s="395"/>
      <c r="DMW254" s="395"/>
      <c r="DMX254" s="395"/>
      <c r="DMY254" s="395"/>
      <c r="DMZ254" s="395"/>
      <c r="DNA254" s="395"/>
      <c r="DNB254" s="395"/>
      <c r="DNC254" s="374"/>
      <c r="DND254" s="373"/>
      <c r="DNE254" s="373"/>
      <c r="DNF254" s="373"/>
      <c r="DNG254" s="320"/>
      <c r="DNH254" s="374"/>
      <c r="DNI254" s="374"/>
      <c r="DNJ254" s="374"/>
      <c r="DNK254" s="395"/>
      <c r="DNL254" s="395"/>
      <c r="DNM254" s="395"/>
      <c r="DNN254" s="395"/>
      <c r="DNO254" s="395"/>
      <c r="DNP254" s="395"/>
      <c r="DNQ254" s="395"/>
      <c r="DNR254" s="395"/>
      <c r="DNS254" s="374"/>
      <c r="DNT254" s="373"/>
      <c r="DNU254" s="373"/>
      <c r="DNV254" s="373"/>
      <c r="DNW254" s="320"/>
      <c r="DNX254" s="374"/>
      <c r="DNY254" s="374"/>
      <c r="DNZ254" s="374"/>
      <c r="DOA254" s="395"/>
      <c r="DOB254" s="395"/>
      <c r="DOC254" s="395"/>
      <c r="DOD254" s="395"/>
      <c r="DOE254" s="395"/>
      <c r="DOF254" s="395"/>
      <c r="DOG254" s="395"/>
      <c r="DOH254" s="395"/>
      <c r="DOI254" s="374"/>
      <c r="DOJ254" s="373"/>
      <c r="DOK254" s="373"/>
      <c r="DOL254" s="373"/>
      <c r="DOM254" s="320"/>
      <c r="DON254" s="374"/>
      <c r="DOO254" s="374"/>
      <c r="DOP254" s="374"/>
      <c r="DOQ254" s="395"/>
      <c r="DOR254" s="395"/>
      <c r="DOS254" s="395"/>
      <c r="DOT254" s="395"/>
      <c r="DOU254" s="395"/>
      <c r="DOV254" s="395"/>
      <c r="DOW254" s="395"/>
      <c r="DOX254" s="395"/>
      <c r="DOY254" s="374"/>
      <c r="DOZ254" s="373"/>
      <c r="DPA254" s="373"/>
      <c r="DPB254" s="373"/>
      <c r="DPC254" s="320"/>
      <c r="DPD254" s="374"/>
      <c r="DPE254" s="374"/>
      <c r="DPF254" s="374"/>
      <c r="DPG254" s="395"/>
      <c r="DPH254" s="395"/>
      <c r="DPI254" s="395"/>
      <c r="DPJ254" s="395"/>
      <c r="DPK254" s="395"/>
      <c r="DPL254" s="395"/>
      <c r="DPM254" s="395"/>
      <c r="DPN254" s="395"/>
      <c r="DPO254" s="374"/>
      <c r="DPP254" s="373"/>
      <c r="DPQ254" s="373"/>
      <c r="DPR254" s="373"/>
      <c r="DPS254" s="320"/>
      <c r="DPT254" s="374"/>
      <c r="DPU254" s="374"/>
      <c r="DPV254" s="374"/>
      <c r="DPW254" s="395"/>
      <c r="DPX254" s="395"/>
      <c r="DPY254" s="395"/>
      <c r="DPZ254" s="395"/>
      <c r="DQA254" s="395"/>
      <c r="DQB254" s="395"/>
      <c r="DQC254" s="395"/>
      <c r="DQD254" s="395"/>
      <c r="DQE254" s="374"/>
      <c r="DQF254" s="373"/>
      <c r="DQG254" s="373"/>
      <c r="DQH254" s="373"/>
      <c r="DQI254" s="320"/>
      <c r="DQJ254" s="374"/>
      <c r="DQK254" s="374"/>
      <c r="DQL254" s="374"/>
      <c r="DQM254" s="395"/>
      <c r="DQN254" s="395"/>
      <c r="DQO254" s="395"/>
      <c r="DQP254" s="395"/>
      <c r="DQQ254" s="395"/>
      <c r="DQR254" s="395"/>
      <c r="DQS254" s="395"/>
      <c r="DQT254" s="395"/>
      <c r="DQU254" s="374"/>
      <c r="DQV254" s="373"/>
      <c r="DQW254" s="373"/>
      <c r="DQX254" s="373"/>
      <c r="DQY254" s="320"/>
      <c r="DQZ254" s="374"/>
      <c r="DRA254" s="374"/>
      <c r="DRB254" s="374"/>
      <c r="DRC254" s="395"/>
      <c r="DRD254" s="395"/>
      <c r="DRE254" s="395"/>
      <c r="DRF254" s="395"/>
      <c r="DRG254" s="395"/>
      <c r="DRH254" s="395"/>
      <c r="DRI254" s="395"/>
      <c r="DRJ254" s="395"/>
      <c r="DRK254" s="374"/>
      <c r="DRL254" s="373"/>
      <c r="DRM254" s="373"/>
      <c r="DRN254" s="373"/>
      <c r="DRO254" s="320"/>
      <c r="DRP254" s="374"/>
      <c r="DRQ254" s="374"/>
      <c r="DRR254" s="374"/>
      <c r="DRS254" s="395"/>
      <c r="DRT254" s="395"/>
      <c r="DRU254" s="395"/>
      <c r="DRV254" s="395"/>
      <c r="DRW254" s="395"/>
      <c r="DRX254" s="395"/>
      <c r="DRY254" s="395"/>
      <c r="DRZ254" s="395"/>
      <c r="DSA254" s="374"/>
      <c r="DSB254" s="373"/>
      <c r="DSC254" s="373"/>
      <c r="DSD254" s="373"/>
      <c r="DSE254" s="320"/>
      <c r="DSF254" s="374"/>
      <c r="DSG254" s="374"/>
      <c r="DSH254" s="374"/>
      <c r="DSI254" s="395"/>
      <c r="DSJ254" s="395"/>
      <c r="DSK254" s="395"/>
      <c r="DSL254" s="395"/>
      <c r="DSM254" s="395"/>
      <c r="DSN254" s="395"/>
      <c r="DSO254" s="395"/>
      <c r="DSP254" s="395"/>
      <c r="DSQ254" s="374"/>
      <c r="DSR254" s="373"/>
      <c r="DSS254" s="373"/>
      <c r="DST254" s="373"/>
      <c r="DSU254" s="320"/>
      <c r="DSV254" s="374"/>
      <c r="DSW254" s="374"/>
      <c r="DSX254" s="374"/>
      <c r="DSY254" s="395"/>
      <c r="DSZ254" s="395"/>
      <c r="DTA254" s="395"/>
      <c r="DTB254" s="395"/>
      <c r="DTC254" s="395"/>
      <c r="DTD254" s="395"/>
      <c r="DTE254" s="395"/>
      <c r="DTF254" s="395"/>
      <c r="DTG254" s="374"/>
      <c r="DTH254" s="373"/>
      <c r="DTI254" s="373"/>
      <c r="DTJ254" s="373"/>
      <c r="DTK254" s="320"/>
      <c r="DTL254" s="374"/>
      <c r="DTM254" s="374"/>
      <c r="DTN254" s="374"/>
      <c r="DTO254" s="395"/>
      <c r="DTP254" s="395"/>
      <c r="DTQ254" s="395"/>
      <c r="DTR254" s="395"/>
      <c r="DTS254" s="395"/>
      <c r="DTT254" s="395"/>
      <c r="DTU254" s="395"/>
      <c r="DTV254" s="395"/>
      <c r="DTW254" s="374"/>
      <c r="DTX254" s="373"/>
      <c r="DTY254" s="373"/>
      <c r="DTZ254" s="373"/>
      <c r="DUA254" s="320"/>
      <c r="DUB254" s="374"/>
      <c r="DUC254" s="374"/>
      <c r="DUD254" s="374"/>
      <c r="DUE254" s="395"/>
      <c r="DUF254" s="395"/>
      <c r="DUG254" s="395"/>
      <c r="DUH254" s="395"/>
      <c r="DUI254" s="395"/>
      <c r="DUJ254" s="395"/>
      <c r="DUK254" s="395"/>
      <c r="DUL254" s="395"/>
      <c r="DUM254" s="374"/>
      <c r="DUN254" s="373"/>
      <c r="DUO254" s="373"/>
      <c r="DUP254" s="373"/>
      <c r="DUQ254" s="320"/>
      <c r="DUR254" s="374"/>
      <c r="DUS254" s="374"/>
      <c r="DUT254" s="374"/>
      <c r="DUU254" s="395"/>
      <c r="DUV254" s="395"/>
      <c r="DUW254" s="395"/>
      <c r="DUX254" s="395"/>
      <c r="DUY254" s="395"/>
      <c r="DUZ254" s="395"/>
      <c r="DVA254" s="395"/>
      <c r="DVB254" s="395"/>
      <c r="DVC254" s="374"/>
      <c r="DVD254" s="373"/>
      <c r="DVE254" s="373"/>
      <c r="DVF254" s="373"/>
      <c r="DVG254" s="320"/>
      <c r="DVH254" s="374"/>
      <c r="DVI254" s="374"/>
      <c r="DVJ254" s="374"/>
      <c r="DVK254" s="395"/>
      <c r="DVL254" s="395"/>
      <c r="DVM254" s="395"/>
      <c r="DVN254" s="395"/>
      <c r="DVO254" s="395"/>
      <c r="DVP254" s="395"/>
      <c r="DVQ254" s="395"/>
      <c r="DVR254" s="395"/>
      <c r="DVS254" s="374"/>
      <c r="DVT254" s="373"/>
      <c r="DVU254" s="373"/>
      <c r="DVV254" s="373"/>
      <c r="DVW254" s="320"/>
      <c r="DVX254" s="374"/>
      <c r="DVY254" s="374"/>
      <c r="DVZ254" s="374"/>
      <c r="DWA254" s="395"/>
      <c r="DWB254" s="395"/>
      <c r="DWC254" s="395"/>
      <c r="DWD254" s="395"/>
      <c r="DWE254" s="395"/>
      <c r="DWF254" s="395"/>
      <c r="DWG254" s="395"/>
      <c r="DWH254" s="395"/>
      <c r="DWI254" s="374"/>
      <c r="DWJ254" s="373"/>
      <c r="DWK254" s="373"/>
      <c r="DWL254" s="373"/>
      <c r="DWM254" s="320"/>
      <c r="DWN254" s="374"/>
      <c r="DWO254" s="374"/>
      <c r="DWP254" s="374"/>
      <c r="DWQ254" s="395"/>
      <c r="DWR254" s="395"/>
      <c r="DWS254" s="395"/>
      <c r="DWT254" s="395"/>
      <c r="DWU254" s="395"/>
      <c r="DWV254" s="395"/>
      <c r="DWW254" s="395"/>
      <c r="DWX254" s="395"/>
      <c r="DWY254" s="374"/>
      <c r="DWZ254" s="373"/>
      <c r="DXA254" s="373"/>
      <c r="DXB254" s="373"/>
      <c r="DXC254" s="320"/>
      <c r="DXD254" s="374"/>
      <c r="DXE254" s="374"/>
      <c r="DXF254" s="374"/>
      <c r="DXG254" s="395"/>
      <c r="DXH254" s="395"/>
      <c r="DXI254" s="395"/>
      <c r="DXJ254" s="395"/>
      <c r="DXK254" s="395"/>
      <c r="DXL254" s="395"/>
      <c r="DXM254" s="395"/>
      <c r="DXN254" s="395"/>
      <c r="DXO254" s="374"/>
      <c r="DXP254" s="373"/>
      <c r="DXQ254" s="373"/>
      <c r="DXR254" s="373"/>
      <c r="DXS254" s="320"/>
      <c r="DXT254" s="374"/>
      <c r="DXU254" s="374"/>
      <c r="DXV254" s="374"/>
      <c r="DXW254" s="395"/>
      <c r="DXX254" s="395"/>
      <c r="DXY254" s="395"/>
      <c r="DXZ254" s="395"/>
      <c r="DYA254" s="395"/>
      <c r="DYB254" s="395"/>
      <c r="DYC254" s="395"/>
      <c r="DYD254" s="395"/>
      <c r="DYE254" s="374"/>
      <c r="DYF254" s="373"/>
      <c r="DYG254" s="373"/>
      <c r="DYH254" s="373"/>
      <c r="DYI254" s="320"/>
      <c r="DYJ254" s="374"/>
      <c r="DYK254" s="374"/>
      <c r="DYL254" s="374"/>
      <c r="DYM254" s="395"/>
      <c r="DYN254" s="395"/>
      <c r="DYO254" s="395"/>
      <c r="DYP254" s="395"/>
      <c r="DYQ254" s="395"/>
      <c r="DYR254" s="395"/>
      <c r="DYS254" s="395"/>
      <c r="DYT254" s="395"/>
      <c r="DYU254" s="374"/>
      <c r="DYV254" s="373"/>
      <c r="DYW254" s="373"/>
      <c r="DYX254" s="373"/>
      <c r="DYY254" s="320"/>
      <c r="DYZ254" s="374"/>
      <c r="DZA254" s="374"/>
      <c r="DZB254" s="374"/>
      <c r="DZC254" s="395"/>
      <c r="DZD254" s="395"/>
      <c r="DZE254" s="395"/>
      <c r="DZF254" s="395"/>
      <c r="DZG254" s="395"/>
      <c r="DZH254" s="395"/>
      <c r="DZI254" s="395"/>
      <c r="DZJ254" s="395"/>
      <c r="DZK254" s="374"/>
      <c r="DZL254" s="373"/>
      <c r="DZM254" s="373"/>
      <c r="DZN254" s="373"/>
      <c r="DZO254" s="320"/>
      <c r="DZP254" s="374"/>
      <c r="DZQ254" s="374"/>
      <c r="DZR254" s="374"/>
      <c r="DZS254" s="395"/>
      <c r="DZT254" s="395"/>
      <c r="DZU254" s="395"/>
      <c r="DZV254" s="395"/>
      <c r="DZW254" s="395"/>
      <c r="DZX254" s="395"/>
      <c r="DZY254" s="395"/>
      <c r="DZZ254" s="395"/>
      <c r="EAA254" s="374"/>
      <c r="EAB254" s="373"/>
      <c r="EAC254" s="373"/>
      <c r="EAD254" s="373"/>
      <c r="EAE254" s="320"/>
      <c r="EAF254" s="374"/>
      <c r="EAG254" s="374"/>
      <c r="EAH254" s="374"/>
      <c r="EAI254" s="395"/>
      <c r="EAJ254" s="395"/>
      <c r="EAK254" s="395"/>
      <c r="EAL254" s="395"/>
      <c r="EAM254" s="395"/>
      <c r="EAN254" s="395"/>
      <c r="EAO254" s="395"/>
      <c r="EAP254" s="395"/>
      <c r="EAQ254" s="374"/>
      <c r="EAR254" s="373"/>
      <c r="EAS254" s="373"/>
      <c r="EAT254" s="373"/>
      <c r="EAU254" s="320"/>
      <c r="EAV254" s="374"/>
      <c r="EAW254" s="374"/>
      <c r="EAX254" s="374"/>
      <c r="EAY254" s="395"/>
      <c r="EAZ254" s="395"/>
      <c r="EBA254" s="395"/>
      <c r="EBB254" s="395"/>
      <c r="EBC254" s="395"/>
      <c r="EBD254" s="395"/>
      <c r="EBE254" s="395"/>
      <c r="EBF254" s="395"/>
      <c r="EBG254" s="374"/>
      <c r="EBH254" s="373"/>
      <c r="EBI254" s="373"/>
      <c r="EBJ254" s="373"/>
      <c r="EBK254" s="320"/>
      <c r="EBL254" s="374"/>
      <c r="EBM254" s="374"/>
      <c r="EBN254" s="374"/>
      <c r="EBO254" s="395"/>
      <c r="EBP254" s="395"/>
      <c r="EBQ254" s="395"/>
      <c r="EBR254" s="395"/>
      <c r="EBS254" s="395"/>
      <c r="EBT254" s="395"/>
      <c r="EBU254" s="395"/>
      <c r="EBV254" s="395"/>
      <c r="EBW254" s="374"/>
      <c r="EBX254" s="373"/>
      <c r="EBY254" s="373"/>
      <c r="EBZ254" s="373"/>
      <c r="ECA254" s="320"/>
      <c r="ECB254" s="374"/>
      <c r="ECC254" s="374"/>
      <c r="ECD254" s="374"/>
      <c r="ECE254" s="395"/>
      <c r="ECF254" s="395"/>
      <c r="ECG254" s="395"/>
      <c r="ECH254" s="395"/>
      <c r="ECI254" s="395"/>
      <c r="ECJ254" s="395"/>
      <c r="ECK254" s="395"/>
      <c r="ECL254" s="395"/>
      <c r="ECM254" s="374"/>
      <c r="ECN254" s="373"/>
      <c r="ECO254" s="373"/>
      <c r="ECP254" s="373"/>
      <c r="ECQ254" s="320"/>
      <c r="ECR254" s="374"/>
      <c r="ECS254" s="374"/>
      <c r="ECT254" s="374"/>
      <c r="ECU254" s="395"/>
      <c r="ECV254" s="395"/>
      <c r="ECW254" s="395"/>
      <c r="ECX254" s="395"/>
      <c r="ECY254" s="395"/>
      <c r="ECZ254" s="395"/>
      <c r="EDA254" s="395"/>
      <c r="EDB254" s="395"/>
      <c r="EDC254" s="374"/>
      <c r="EDD254" s="373"/>
      <c r="EDE254" s="373"/>
      <c r="EDF254" s="373"/>
      <c r="EDG254" s="320"/>
      <c r="EDH254" s="374"/>
      <c r="EDI254" s="374"/>
      <c r="EDJ254" s="374"/>
      <c r="EDK254" s="395"/>
      <c r="EDL254" s="395"/>
      <c r="EDM254" s="395"/>
      <c r="EDN254" s="395"/>
      <c r="EDO254" s="395"/>
      <c r="EDP254" s="395"/>
      <c r="EDQ254" s="395"/>
      <c r="EDR254" s="395"/>
      <c r="EDS254" s="374"/>
      <c r="EDT254" s="373"/>
      <c r="EDU254" s="373"/>
      <c r="EDV254" s="373"/>
      <c r="EDW254" s="320"/>
      <c r="EDX254" s="374"/>
      <c r="EDY254" s="374"/>
      <c r="EDZ254" s="374"/>
      <c r="EEA254" s="395"/>
      <c r="EEB254" s="395"/>
      <c r="EEC254" s="395"/>
      <c r="EED254" s="395"/>
      <c r="EEE254" s="395"/>
      <c r="EEF254" s="395"/>
      <c r="EEG254" s="395"/>
      <c r="EEH254" s="395"/>
      <c r="EEI254" s="374"/>
      <c r="EEJ254" s="373"/>
      <c r="EEK254" s="373"/>
      <c r="EEL254" s="373"/>
      <c r="EEM254" s="320"/>
      <c r="EEN254" s="374"/>
      <c r="EEO254" s="374"/>
      <c r="EEP254" s="374"/>
      <c r="EEQ254" s="395"/>
      <c r="EER254" s="395"/>
      <c r="EES254" s="395"/>
      <c r="EET254" s="395"/>
      <c r="EEU254" s="395"/>
      <c r="EEV254" s="395"/>
      <c r="EEW254" s="395"/>
      <c r="EEX254" s="395"/>
      <c r="EEY254" s="374"/>
      <c r="EEZ254" s="373"/>
      <c r="EFA254" s="373"/>
      <c r="EFB254" s="373"/>
      <c r="EFC254" s="320"/>
      <c r="EFD254" s="374"/>
      <c r="EFE254" s="374"/>
      <c r="EFF254" s="374"/>
      <c r="EFG254" s="395"/>
      <c r="EFH254" s="395"/>
      <c r="EFI254" s="395"/>
      <c r="EFJ254" s="395"/>
      <c r="EFK254" s="395"/>
      <c r="EFL254" s="395"/>
      <c r="EFM254" s="395"/>
      <c r="EFN254" s="395"/>
      <c r="EFO254" s="374"/>
      <c r="EFP254" s="373"/>
      <c r="EFQ254" s="373"/>
      <c r="EFR254" s="373"/>
      <c r="EFS254" s="320"/>
      <c r="EFT254" s="374"/>
      <c r="EFU254" s="374"/>
      <c r="EFV254" s="374"/>
      <c r="EFW254" s="395"/>
      <c r="EFX254" s="395"/>
      <c r="EFY254" s="395"/>
      <c r="EFZ254" s="395"/>
      <c r="EGA254" s="395"/>
      <c r="EGB254" s="395"/>
      <c r="EGC254" s="395"/>
      <c r="EGD254" s="395"/>
      <c r="EGE254" s="374"/>
      <c r="EGF254" s="373"/>
      <c r="EGG254" s="373"/>
      <c r="EGH254" s="373"/>
      <c r="EGI254" s="320"/>
      <c r="EGJ254" s="374"/>
      <c r="EGK254" s="374"/>
      <c r="EGL254" s="374"/>
      <c r="EGM254" s="395"/>
      <c r="EGN254" s="395"/>
      <c r="EGO254" s="395"/>
      <c r="EGP254" s="395"/>
      <c r="EGQ254" s="395"/>
      <c r="EGR254" s="395"/>
      <c r="EGS254" s="395"/>
      <c r="EGT254" s="395"/>
      <c r="EGU254" s="374"/>
      <c r="EGV254" s="373"/>
      <c r="EGW254" s="373"/>
      <c r="EGX254" s="373"/>
      <c r="EGY254" s="320"/>
      <c r="EGZ254" s="374"/>
      <c r="EHA254" s="374"/>
      <c r="EHB254" s="374"/>
      <c r="EHC254" s="395"/>
      <c r="EHD254" s="395"/>
      <c r="EHE254" s="395"/>
      <c r="EHF254" s="395"/>
      <c r="EHG254" s="395"/>
      <c r="EHH254" s="395"/>
      <c r="EHI254" s="395"/>
      <c r="EHJ254" s="395"/>
      <c r="EHK254" s="374"/>
      <c r="EHL254" s="373"/>
      <c r="EHM254" s="373"/>
      <c r="EHN254" s="373"/>
      <c r="EHO254" s="320"/>
      <c r="EHP254" s="374"/>
      <c r="EHQ254" s="374"/>
      <c r="EHR254" s="374"/>
      <c r="EHS254" s="395"/>
      <c r="EHT254" s="395"/>
      <c r="EHU254" s="395"/>
      <c r="EHV254" s="395"/>
      <c r="EHW254" s="395"/>
      <c r="EHX254" s="395"/>
      <c r="EHY254" s="395"/>
      <c r="EHZ254" s="395"/>
      <c r="EIA254" s="374"/>
      <c r="EIB254" s="373"/>
      <c r="EIC254" s="373"/>
      <c r="EID254" s="373"/>
      <c r="EIE254" s="320"/>
      <c r="EIF254" s="374"/>
      <c r="EIG254" s="374"/>
      <c r="EIH254" s="374"/>
      <c r="EII254" s="395"/>
      <c r="EIJ254" s="395"/>
      <c r="EIK254" s="395"/>
      <c r="EIL254" s="395"/>
      <c r="EIM254" s="395"/>
      <c r="EIN254" s="395"/>
      <c r="EIO254" s="395"/>
      <c r="EIP254" s="395"/>
      <c r="EIQ254" s="374"/>
      <c r="EIR254" s="373"/>
      <c r="EIS254" s="373"/>
      <c r="EIT254" s="373"/>
      <c r="EIU254" s="320"/>
      <c r="EIV254" s="374"/>
      <c r="EIW254" s="374"/>
      <c r="EIX254" s="374"/>
      <c r="EIY254" s="395"/>
      <c r="EIZ254" s="395"/>
      <c r="EJA254" s="395"/>
      <c r="EJB254" s="395"/>
      <c r="EJC254" s="395"/>
      <c r="EJD254" s="395"/>
      <c r="EJE254" s="395"/>
      <c r="EJF254" s="395"/>
      <c r="EJG254" s="374"/>
      <c r="EJH254" s="373"/>
      <c r="EJI254" s="373"/>
      <c r="EJJ254" s="373"/>
      <c r="EJK254" s="320"/>
      <c r="EJL254" s="374"/>
      <c r="EJM254" s="374"/>
      <c r="EJN254" s="374"/>
      <c r="EJO254" s="395"/>
      <c r="EJP254" s="395"/>
      <c r="EJQ254" s="395"/>
      <c r="EJR254" s="395"/>
      <c r="EJS254" s="395"/>
      <c r="EJT254" s="395"/>
      <c r="EJU254" s="395"/>
      <c r="EJV254" s="395"/>
      <c r="EJW254" s="374"/>
      <c r="EJX254" s="373"/>
      <c r="EJY254" s="373"/>
      <c r="EJZ254" s="373"/>
      <c r="EKA254" s="320"/>
      <c r="EKB254" s="374"/>
      <c r="EKC254" s="374"/>
      <c r="EKD254" s="374"/>
      <c r="EKE254" s="395"/>
      <c r="EKF254" s="395"/>
      <c r="EKG254" s="395"/>
      <c r="EKH254" s="395"/>
      <c r="EKI254" s="395"/>
      <c r="EKJ254" s="395"/>
      <c r="EKK254" s="395"/>
      <c r="EKL254" s="395"/>
      <c r="EKM254" s="374"/>
      <c r="EKN254" s="373"/>
      <c r="EKO254" s="373"/>
      <c r="EKP254" s="373"/>
      <c r="EKQ254" s="320"/>
      <c r="EKR254" s="374"/>
      <c r="EKS254" s="374"/>
      <c r="EKT254" s="374"/>
      <c r="EKU254" s="395"/>
      <c r="EKV254" s="395"/>
      <c r="EKW254" s="395"/>
      <c r="EKX254" s="395"/>
      <c r="EKY254" s="395"/>
      <c r="EKZ254" s="395"/>
      <c r="ELA254" s="395"/>
      <c r="ELB254" s="395"/>
      <c r="ELC254" s="374"/>
      <c r="ELD254" s="373"/>
      <c r="ELE254" s="373"/>
      <c r="ELF254" s="373"/>
      <c r="ELG254" s="320"/>
      <c r="ELH254" s="374"/>
      <c r="ELI254" s="374"/>
      <c r="ELJ254" s="374"/>
      <c r="ELK254" s="395"/>
      <c r="ELL254" s="395"/>
      <c r="ELM254" s="395"/>
      <c r="ELN254" s="395"/>
      <c r="ELO254" s="395"/>
      <c r="ELP254" s="395"/>
      <c r="ELQ254" s="395"/>
      <c r="ELR254" s="395"/>
      <c r="ELS254" s="374"/>
      <c r="ELT254" s="373"/>
      <c r="ELU254" s="373"/>
      <c r="ELV254" s="373"/>
      <c r="ELW254" s="320"/>
      <c r="ELX254" s="374"/>
      <c r="ELY254" s="374"/>
      <c r="ELZ254" s="374"/>
      <c r="EMA254" s="395"/>
      <c r="EMB254" s="395"/>
      <c r="EMC254" s="395"/>
      <c r="EMD254" s="395"/>
      <c r="EME254" s="395"/>
      <c r="EMF254" s="395"/>
      <c r="EMG254" s="395"/>
      <c r="EMH254" s="395"/>
      <c r="EMI254" s="374"/>
      <c r="EMJ254" s="373"/>
      <c r="EMK254" s="373"/>
      <c r="EML254" s="373"/>
      <c r="EMM254" s="320"/>
      <c r="EMN254" s="374"/>
      <c r="EMO254" s="374"/>
      <c r="EMP254" s="374"/>
      <c r="EMQ254" s="395"/>
      <c r="EMR254" s="395"/>
      <c r="EMS254" s="395"/>
      <c r="EMT254" s="395"/>
      <c r="EMU254" s="395"/>
      <c r="EMV254" s="395"/>
      <c r="EMW254" s="395"/>
      <c r="EMX254" s="395"/>
      <c r="EMY254" s="374"/>
      <c r="EMZ254" s="373"/>
      <c r="ENA254" s="373"/>
      <c r="ENB254" s="373"/>
      <c r="ENC254" s="320"/>
      <c r="END254" s="374"/>
      <c r="ENE254" s="374"/>
      <c r="ENF254" s="374"/>
      <c r="ENG254" s="395"/>
      <c r="ENH254" s="395"/>
      <c r="ENI254" s="395"/>
      <c r="ENJ254" s="395"/>
      <c r="ENK254" s="395"/>
      <c r="ENL254" s="395"/>
      <c r="ENM254" s="395"/>
      <c r="ENN254" s="395"/>
      <c r="ENO254" s="374"/>
      <c r="ENP254" s="373"/>
      <c r="ENQ254" s="373"/>
      <c r="ENR254" s="373"/>
      <c r="ENS254" s="320"/>
      <c r="ENT254" s="374"/>
      <c r="ENU254" s="374"/>
      <c r="ENV254" s="374"/>
      <c r="ENW254" s="395"/>
      <c r="ENX254" s="395"/>
      <c r="ENY254" s="395"/>
      <c r="ENZ254" s="395"/>
      <c r="EOA254" s="395"/>
      <c r="EOB254" s="395"/>
      <c r="EOC254" s="395"/>
      <c r="EOD254" s="395"/>
      <c r="EOE254" s="374"/>
      <c r="EOF254" s="373"/>
      <c r="EOG254" s="373"/>
      <c r="EOH254" s="373"/>
      <c r="EOI254" s="320"/>
      <c r="EOJ254" s="374"/>
      <c r="EOK254" s="374"/>
      <c r="EOL254" s="374"/>
      <c r="EOM254" s="395"/>
      <c r="EON254" s="395"/>
      <c r="EOO254" s="395"/>
      <c r="EOP254" s="395"/>
      <c r="EOQ254" s="395"/>
      <c r="EOR254" s="395"/>
      <c r="EOS254" s="395"/>
      <c r="EOT254" s="395"/>
      <c r="EOU254" s="374"/>
      <c r="EOV254" s="373"/>
      <c r="EOW254" s="373"/>
      <c r="EOX254" s="373"/>
      <c r="EOY254" s="320"/>
      <c r="EOZ254" s="374"/>
      <c r="EPA254" s="374"/>
      <c r="EPB254" s="374"/>
      <c r="EPC254" s="395"/>
      <c r="EPD254" s="395"/>
      <c r="EPE254" s="395"/>
      <c r="EPF254" s="395"/>
      <c r="EPG254" s="395"/>
      <c r="EPH254" s="395"/>
      <c r="EPI254" s="395"/>
      <c r="EPJ254" s="395"/>
      <c r="EPK254" s="374"/>
      <c r="EPL254" s="373"/>
      <c r="EPM254" s="373"/>
      <c r="EPN254" s="373"/>
      <c r="EPO254" s="320"/>
      <c r="EPP254" s="374"/>
      <c r="EPQ254" s="374"/>
      <c r="EPR254" s="374"/>
      <c r="EPS254" s="395"/>
      <c r="EPT254" s="395"/>
      <c r="EPU254" s="395"/>
      <c r="EPV254" s="395"/>
      <c r="EPW254" s="395"/>
      <c r="EPX254" s="395"/>
      <c r="EPY254" s="395"/>
      <c r="EPZ254" s="395"/>
      <c r="EQA254" s="374"/>
      <c r="EQB254" s="373"/>
      <c r="EQC254" s="373"/>
      <c r="EQD254" s="373"/>
      <c r="EQE254" s="320"/>
      <c r="EQF254" s="374"/>
      <c r="EQG254" s="374"/>
      <c r="EQH254" s="374"/>
      <c r="EQI254" s="395"/>
      <c r="EQJ254" s="395"/>
      <c r="EQK254" s="395"/>
      <c r="EQL254" s="395"/>
      <c r="EQM254" s="395"/>
      <c r="EQN254" s="395"/>
      <c r="EQO254" s="395"/>
      <c r="EQP254" s="395"/>
      <c r="EQQ254" s="374"/>
      <c r="EQR254" s="373"/>
      <c r="EQS254" s="373"/>
      <c r="EQT254" s="373"/>
      <c r="EQU254" s="320"/>
      <c r="EQV254" s="374"/>
      <c r="EQW254" s="374"/>
      <c r="EQX254" s="374"/>
      <c r="EQY254" s="395"/>
      <c r="EQZ254" s="395"/>
      <c r="ERA254" s="395"/>
      <c r="ERB254" s="395"/>
      <c r="ERC254" s="395"/>
      <c r="ERD254" s="395"/>
      <c r="ERE254" s="395"/>
      <c r="ERF254" s="395"/>
      <c r="ERG254" s="374"/>
      <c r="ERH254" s="373"/>
      <c r="ERI254" s="373"/>
      <c r="ERJ254" s="373"/>
      <c r="ERK254" s="320"/>
      <c r="ERL254" s="374"/>
      <c r="ERM254" s="374"/>
      <c r="ERN254" s="374"/>
      <c r="ERO254" s="395"/>
      <c r="ERP254" s="395"/>
      <c r="ERQ254" s="395"/>
      <c r="ERR254" s="395"/>
      <c r="ERS254" s="395"/>
      <c r="ERT254" s="395"/>
      <c r="ERU254" s="395"/>
      <c r="ERV254" s="395"/>
      <c r="ERW254" s="374"/>
      <c r="ERX254" s="373"/>
      <c r="ERY254" s="373"/>
      <c r="ERZ254" s="373"/>
      <c r="ESA254" s="320"/>
      <c r="ESB254" s="374"/>
      <c r="ESC254" s="374"/>
      <c r="ESD254" s="374"/>
      <c r="ESE254" s="395"/>
      <c r="ESF254" s="395"/>
      <c r="ESG254" s="395"/>
      <c r="ESH254" s="395"/>
      <c r="ESI254" s="395"/>
      <c r="ESJ254" s="395"/>
      <c r="ESK254" s="395"/>
      <c r="ESL254" s="395"/>
      <c r="ESM254" s="374"/>
      <c r="ESN254" s="373"/>
      <c r="ESO254" s="373"/>
      <c r="ESP254" s="373"/>
      <c r="ESQ254" s="320"/>
      <c r="ESR254" s="374"/>
      <c r="ESS254" s="374"/>
      <c r="EST254" s="374"/>
      <c r="ESU254" s="395"/>
      <c r="ESV254" s="395"/>
      <c r="ESW254" s="395"/>
      <c r="ESX254" s="395"/>
      <c r="ESY254" s="395"/>
      <c r="ESZ254" s="395"/>
      <c r="ETA254" s="395"/>
      <c r="ETB254" s="395"/>
      <c r="ETC254" s="374"/>
      <c r="ETD254" s="373"/>
      <c r="ETE254" s="373"/>
      <c r="ETF254" s="373"/>
      <c r="ETG254" s="320"/>
      <c r="ETH254" s="374"/>
      <c r="ETI254" s="374"/>
      <c r="ETJ254" s="374"/>
      <c r="ETK254" s="395"/>
      <c r="ETL254" s="395"/>
      <c r="ETM254" s="395"/>
      <c r="ETN254" s="395"/>
      <c r="ETO254" s="395"/>
      <c r="ETP254" s="395"/>
      <c r="ETQ254" s="395"/>
      <c r="ETR254" s="395"/>
      <c r="ETS254" s="374"/>
      <c r="ETT254" s="373"/>
      <c r="ETU254" s="373"/>
      <c r="ETV254" s="373"/>
      <c r="ETW254" s="320"/>
      <c r="ETX254" s="374"/>
      <c r="ETY254" s="374"/>
      <c r="ETZ254" s="374"/>
      <c r="EUA254" s="395"/>
      <c r="EUB254" s="395"/>
      <c r="EUC254" s="395"/>
      <c r="EUD254" s="395"/>
      <c r="EUE254" s="395"/>
      <c r="EUF254" s="395"/>
      <c r="EUG254" s="395"/>
      <c r="EUH254" s="395"/>
      <c r="EUI254" s="374"/>
      <c r="EUJ254" s="373"/>
      <c r="EUK254" s="373"/>
      <c r="EUL254" s="373"/>
      <c r="EUM254" s="320"/>
      <c r="EUN254" s="374"/>
      <c r="EUO254" s="374"/>
      <c r="EUP254" s="374"/>
      <c r="EUQ254" s="395"/>
      <c r="EUR254" s="395"/>
      <c r="EUS254" s="395"/>
      <c r="EUT254" s="395"/>
      <c r="EUU254" s="395"/>
      <c r="EUV254" s="395"/>
      <c r="EUW254" s="395"/>
      <c r="EUX254" s="395"/>
      <c r="EUY254" s="374"/>
      <c r="EUZ254" s="373"/>
      <c r="EVA254" s="373"/>
      <c r="EVB254" s="373"/>
      <c r="EVC254" s="320"/>
      <c r="EVD254" s="374"/>
      <c r="EVE254" s="374"/>
      <c r="EVF254" s="374"/>
      <c r="EVG254" s="395"/>
      <c r="EVH254" s="395"/>
      <c r="EVI254" s="395"/>
      <c r="EVJ254" s="395"/>
      <c r="EVK254" s="395"/>
      <c r="EVL254" s="395"/>
      <c r="EVM254" s="395"/>
      <c r="EVN254" s="395"/>
      <c r="EVO254" s="374"/>
      <c r="EVP254" s="373"/>
      <c r="EVQ254" s="373"/>
      <c r="EVR254" s="373"/>
      <c r="EVS254" s="320"/>
      <c r="EVT254" s="374"/>
      <c r="EVU254" s="374"/>
      <c r="EVV254" s="374"/>
      <c r="EVW254" s="395"/>
      <c r="EVX254" s="395"/>
      <c r="EVY254" s="395"/>
      <c r="EVZ254" s="395"/>
      <c r="EWA254" s="395"/>
      <c r="EWB254" s="395"/>
      <c r="EWC254" s="395"/>
      <c r="EWD254" s="395"/>
      <c r="EWE254" s="374"/>
      <c r="EWF254" s="373"/>
      <c r="EWG254" s="373"/>
      <c r="EWH254" s="373"/>
      <c r="EWI254" s="320"/>
      <c r="EWJ254" s="374"/>
      <c r="EWK254" s="374"/>
      <c r="EWL254" s="374"/>
      <c r="EWM254" s="395"/>
      <c r="EWN254" s="395"/>
      <c r="EWO254" s="395"/>
      <c r="EWP254" s="395"/>
      <c r="EWQ254" s="395"/>
      <c r="EWR254" s="395"/>
      <c r="EWS254" s="395"/>
      <c r="EWT254" s="395"/>
      <c r="EWU254" s="374"/>
      <c r="EWV254" s="373"/>
      <c r="EWW254" s="373"/>
      <c r="EWX254" s="373"/>
      <c r="EWY254" s="320"/>
      <c r="EWZ254" s="374"/>
      <c r="EXA254" s="374"/>
      <c r="EXB254" s="374"/>
      <c r="EXC254" s="395"/>
      <c r="EXD254" s="395"/>
      <c r="EXE254" s="395"/>
      <c r="EXF254" s="395"/>
      <c r="EXG254" s="395"/>
      <c r="EXH254" s="395"/>
      <c r="EXI254" s="395"/>
      <c r="EXJ254" s="395"/>
      <c r="EXK254" s="374"/>
      <c r="EXL254" s="373"/>
      <c r="EXM254" s="373"/>
      <c r="EXN254" s="373"/>
      <c r="EXO254" s="320"/>
      <c r="EXP254" s="374"/>
      <c r="EXQ254" s="374"/>
      <c r="EXR254" s="374"/>
      <c r="EXS254" s="395"/>
      <c r="EXT254" s="395"/>
      <c r="EXU254" s="395"/>
      <c r="EXV254" s="395"/>
      <c r="EXW254" s="395"/>
      <c r="EXX254" s="395"/>
      <c r="EXY254" s="395"/>
      <c r="EXZ254" s="395"/>
      <c r="EYA254" s="374"/>
      <c r="EYB254" s="373"/>
      <c r="EYC254" s="373"/>
      <c r="EYD254" s="373"/>
      <c r="EYE254" s="320"/>
      <c r="EYF254" s="374"/>
      <c r="EYG254" s="374"/>
      <c r="EYH254" s="374"/>
      <c r="EYI254" s="395"/>
      <c r="EYJ254" s="395"/>
      <c r="EYK254" s="395"/>
      <c r="EYL254" s="395"/>
      <c r="EYM254" s="395"/>
      <c r="EYN254" s="395"/>
      <c r="EYO254" s="395"/>
      <c r="EYP254" s="395"/>
      <c r="EYQ254" s="374"/>
      <c r="EYR254" s="373"/>
      <c r="EYS254" s="373"/>
      <c r="EYT254" s="373"/>
      <c r="EYU254" s="320"/>
      <c r="EYV254" s="374"/>
      <c r="EYW254" s="374"/>
      <c r="EYX254" s="374"/>
      <c r="EYY254" s="395"/>
      <c r="EYZ254" s="395"/>
      <c r="EZA254" s="395"/>
      <c r="EZB254" s="395"/>
      <c r="EZC254" s="395"/>
      <c r="EZD254" s="395"/>
      <c r="EZE254" s="395"/>
      <c r="EZF254" s="395"/>
      <c r="EZG254" s="374"/>
      <c r="EZH254" s="373"/>
      <c r="EZI254" s="373"/>
      <c r="EZJ254" s="373"/>
      <c r="EZK254" s="320"/>
      <c r="EZL254" s="374"/>
      <c r="EZM254" s="374"/>
      <c r="EZN254" s="374"/>
      <c r="EZO254" s="395"/>
      <c r="EZP254" s="395"/>
      <c r="EZQ254" s="395"/>
      <c r="EZR254" s="395"/>
      <c r="EZS254" s="395"/>
      <c r="EZT254" s="395"/>
      <c r="EZU254" s="395"/>
      <c r="EZV254" s="395"/>
      <c r="EZW254" s="374"/>
      <c r="EZX254" s="373"/>
      <c r="EZY254" s="373"/>
      <c r="EZZ254" s="373"/>
      <c r="FAA254" s="320"/>
      <c r="FAB254" s="374"/>
      <c r="FAC254" s="374"/>
      <c r="FAD254" s="374"/>
      <c r="FAE254" s="395"/>
      <c r="FAF254" s="395"/>
      <c r="FAG254" s="395"/>
      <c r="FAH254" s="395"/>
      <c r="FAI254" s="395"/>
      <c r="FAJ254" s="395"/>
      <c r="FAK254" s="395"/>
      <c r="FAL254" s="395"/>
      <c r="FAM254" s="374"/>
      <c r="FAN254" s="373"/>
      <c r="FAO254" s="373"/>
      <c r="FAP254" s="373"/>
      <c r="FAQ254" s="320"/>
      <c r="FAR254" s="374"/>
      <c r="FAS254" s="374"/>
      <c r="FAT254" s="374"/>
      <c r="FAU254" s="395"/>
      <c r="FAV254" s="395"/>
      <c r="FAW254" s="395"/>
      <c r="FAX254" s="395"/>
      <c r="FAY254" s="395"/>
      <c r="FAZ254" s="395"/>
      <c r="FBA254" s="395"/>
      <c r="FBB254" s="395"/>
      <c r="FBC254" s="374"/>
      <c r="FBD254" s="373"/>
      <c r="FBE254" s="373"/>
      <c r="FBF254" s="373"/>
      <c r="FBG254" s="320"/>
      <c r="FBH254" s="374"/>
      <c r="FBI254" s="374"/>
      <c r="FBJ254" s="374"/>
      <c r="FBK254" s="395"/>
      <c r="FBL254" s="395"/>
      <c r="FBM254" s="395"/>
      <c r="FBN254" s="395"/>
      <c r="FBO254" s="395"/>
      <c r="FBP254" s="395"/>
      <c r="FBQ254" s="395"/>
      <c r="FBR254" s="395"/>
      <c r="FBS254" s="374"/>
      <c r="FBT254" s="373"/>
      <c r="FBU254" s="373"/>
      <c r="FBV254" s="373"/>
      <c r="FBW254" s="320"/>
      <c r="FBX254" s="374"/>
      <c r="FBY254" s="374"/>
      <c r="FBZ254" s="374"/>
      <c r="FCA254" s="395"/>
      <c r="FCB254" s="395"/>
      <c r="FCC254" s="395"/>
      <c r="FCD254" s="395"/>
      <c r="FCE254" s="395"/>
      <c r="FCF254" s="395"/>
      <c r="FCG254" s="395"/>
      <c r="FCH254" s="395"/>
      <c r="FCI254" s="374"/>
      <c r="FCJ254" s="373"/>
      <c r="FCK254" s="373"/>
      <c r="FCL254" s="373"/>
      <c r="FCM254" s="320"/>
      <c r="FCN254" s="374"/>
      <c r="FCO254" s="374"/>
      <c r="FCP254" s="374"/>
      <c r="FCQ254" s="395"/>
      <c r="FCR254" s="395"/>
      <c r="FCS254" s="395"/>
      <c r="FCT254" s="395"/>
      <c r="FCU254" s="395"/>
      <c r="FCV254" s="395"/>
      <c r="FCW254" s="395"/>
      <c r="FCX254" s="395"/>
      <c r="FCY254" s="374"/>
      <c r="FCZ254" s="373"/>
      <c r="FDA254" s="373"/>
      <c r="FDB254" s="373"/>
      <c r="FDC254" s="320"/>
      <c r="FDD254" s="374"/>
      <c r="FDE254" s="374"/>
      <c r="FDF254" s="374"/>
      <c r="FDG254" s="395"/>
      <c r="FDH254" s="395"/>
      <c r="FDI254" s="395"/>
      <c r="FDJ254" s="395"/>
      <c r="FDK254" s="395"/>
      <c r="FDL254" s="395"/>
      <c r="FDM254" s="395"/>
      <c r="FDN254" s="395"/>
      <c r="FDO254" s="374"/>
      <c r="FDP254" s="373"/>
      <c r="FDQ254" s="373"/>
      <c r="FDR254" s="373"/>
      <c r="FDS254" s="320"/>
      <c r="FDT254" s="374"/>
      <c r="FDU254" s="374"/>
      <c r="FDV254" s="374"/>
      <c r="FDW254" s="395"/>
      <c r="FDX254" s="395"/>
      <c r="FDY254" s="395"/>
      <c r="FDZ254" s="395"/>
      <c r="FEA254" s="395"/>
      <c r="FEB254" s="395"/>
      <c r="FEC254" s="395"/>
      <c r="FED254" s="395"/>
      <c r="FEE254" s="374"/>
      <c r="FEF254" s="373"/>
      <c r="FEG254" s="373"/>
      <c r="FEH254" s="373"/>
      <c r="FEI254" s="320"/>
      <c r="FEJ254" s="374"/>
      <c r="FEK254" s="374"/>
      <c r="FEL254" s="374"/>
      <c r="FEM254" s="395"/>
      <c r="FEN254" s="395"/>
      <c r="FEO254" s="395"/>
      <c r="FEP254" s="395"/>
      <c r="FEQ254" s="395"/>
      <c r="FER254" s="395"/>
      <c r="FES254" s="395"/>
      <c r="FET254" s="395"/>
      <c r="FEU254" s="374"/>
      <c r="FEV254" s="373"/>
      <c r="FEW254" s="373"/>
      <c r="FEX254" s="373"/>
      <c r="FEY254" s="320"/>
      <c r="FEZ254" s="374"/>
      <c r="FFA254" s="374"/>
      <c r="FFB254" s="374"/>
      <c r="FFC254" s="395"/>
      <c r="FFD254" s="395"/>
      <c r="FFE254" s="395"/>
      <c r="FFF254" s="395"/>
      <c r="FFG254" s="395"/>
      <c r="FFH254" s="395"/>
      <c r="FFI254" s="395"/>
      <c r="FFJ254" s="395"/>
      <c r="FFK254" s="374"/>
      <c r="FFL254" s="373"/>
      <c r="FFM254" s="373"/>
      <c r="FFN254" s="373"/>
      <c r="FFO254" s="320"/>
      <c r="FFP254" s="374"/>
      <c r="FFQ254" s="374"/>
      <c r="FFR254" s="374"/>
      <c r="FFS254" s="395"/>
      <c r="FFT254" s="395"/>
      <c r="FFU254" s="395"/>
      <c r="FFV254" s="395"/>
      <c r="FFW254" s="395"/>
      <c r="FFX254" s="395"/>
      <c r="FFY254" s="395"/>
      <c r="FFZ254" s="395"/>
      <c r="FGA254" s="374"/>
      <c r="FGB254" s="373"/>
      <c r="FGC254" s="373"/>
      <c r="FGD254" s="373"/>
      <c r="FGE254" s="320"/>
      <c r="FGF254" s="374"/>
      <c r="FGG254" s="374"/>
      <c r="FGH254" s="374"/>
      <c r="FGI254" s="395"/>
      <c r="FGJ254" s="395"/>
      <c r="FGK254" s="395"/>
      <c r="FGL254" s="395"/>
      <c r="FGM254" s="395"/>
      <c r="FGN254" s="395"/>
      <c r="FGO254" s="395"/>
      <c r="FGP254" s="395"/>
      <c r="FGQ254" s="374"/>
      <c r="FGR254" s="373"/>
      <c r="FGS254" s="373"/>
      <c r="FGT254" s="373"/>
      <c r="FGU254" s="320"/>
      <c r="FGV254" s="374"/>
      <c r="FGW254" s="374"/>
      <c r="FGX254" s="374"/>
      <c r="FGY254" s="395"/>
      <c r="FGZ254" s="395"/>
      <c r="FHA254" s="395"/>
      <c r="FHB254" s="395"/>
      <c r="FHC254" s="395"/>
      <c r="FHD254" s="395"/>
      <c r="FHE254" s="395"/>
      <c r="FHF254" s="395"/>
      <c r="FHG254" s="374"/>
      <c r="FHH254" s="373"/>
      <c r="FHI254" s="373"/>
      <c r="FHJ254" s="373"/>
      <c r="FHK254" s="320"/>
      <c r="FHL254" s="374"/>
      <c r="FHM254" s="374"/>
      <c r="FHN254" s="374"/>
      <c r="FHO254" s="395"/>
      <c r="FHP254" s="395"/>
      <c r="FHQ254" s="395"/>
      <c r="FHR254" s="395"/>
      <c r="FHS254" s="395"/>
      <c r="FHT254" s="395"/>
      <c r="FHU254" s="395"/>
      <c r="FHV254" s="395"/>
      <c r="FHW254" s="374"/>
      <c r="FHX254" s="373"/>
      <c r="FHY254" s="373"/>
      <c r="FHZ254" s="373"/>
      <c r="FIA254" s="320"/>
      <c r="FIB254" s="374"/>
      <c r="FIC254" s="374"/>
      <c r="FID254" s="374"/>
      <c r="FIE254" s="395"/>
      <c r="FIF254" s="395"/>
      <c r="FIG254" s="395"/>
      <c r="FIH254" s="395"/>
      <c r="FII254" s="395"/>
      <c r="FIJ254" s="395"/>
      <c r="FIK254" s="395"/>
      <c r="FIL254" s="395"/>
      <c r="FIM254" s="374"/>
      <c r="FIN254" s="373"/>
      <c r="FIO254" s="373"/>
      <c r="FIP254" s="373"/>
      <c r="FIQ254" s="320"/>
      <c r="FIR254" s="374"/>
      <c r="FIS254" s="374"/>
      <c r="FIT254" s="374"/>
      <c r="FIU254" s="395"/>
      <c r="FIV254" s="395"/>
      <c r="FIW254" s="395"/>
      <c r="FIX254" s="395"/>
      <c r="FIY254" s="395"/>
      <c r="FIZ254" s="395"/>
      <c r="FJA254" s="395"/>
      <c r="FJB254" s="395"/>
      <c r="FJC254" s="374"/>
      <c r="FJD254" s="373"/>
      <c r="FJE254" s="373"/>
      <c r="FJF254" s="373"/>
      <c r="FJG254" s="320"/>
      <c r="FJH254" s="374"/>
      <c r="FJI254" s="374"/>
      <c r="FJJ254" s="374"/>
      <c r="FJK254" s="395"/>
      <c r="FJL254" s="395"/>
      <c r="FJM254" s="395"/>
      <c r="FJN254" s="395"/>
      <c r="FJO254" s="395"/>
      <c r="FJP254" s="395"/>
      <c r="FJQ254" s="395"/>
      <c r="FJR254" s="395"/>
      <c r="FJS254" s="374"/>
      <c r="FJT254" s="373"/>
      <c r="FJU254" s="373"/>
      <c r="FJV254" s="373"/>
      <c r="FJW254" s="320"/>
      <c r="FJX254" s="374"/>
      <c r="FJY254" s="374"/>
      <c r="FJZ254" s="374"/>
      <c r="FKA254" s="395"/>
      <c r="FKB254" s="395"/>
      <c r="FKC254" s="395"/>
      <c r="FKD254" s="395"/>
      <c r="FKE254" s="395"/>
      <c r="FKF254" s="395"/>
      <c r="FKG254" s="395"/>
      <c r="FKH254" s="395"/>
      <c r="FKI254" s="374"/>
      <c r="FKJ254" s="373"/>
      <c r="FKK254" s="373"/>
      <c r="FKL254" s="373"/>
      <c r="FKM254" s="320"/>
      <c r="FKN254" s="374"/>
      <c r="FKO254" s="374"/>
      <c r="FKP254" s="374"/>
      <c r="FKQ254" s="395"/>
      <c r="FKR254" s="395"/>
      <c r="FKS254" s="395"/>
      <c r="FKT254" s="395"/>
      <c r="FKU254" s="395"/>
      <c r="FKV254" s="395"/>
      <c r="FKW254" s="395"/>
      <c r="FKX254" s="395"/>
      <c r="FKY254" s="374"/>
      <c r="FKZ254" s="373"/>
      <c r="FLA254" s="373"/>
      <c r="FLB254" s="373"/>
      <c r="FLC254" s="320"/>
      <c r="FLD254" s="374"/>
      <c r="FLE254" s="374"/>
      <c r="FLF254" s="374"/>
      <c r="FLG254" s="395"/>
      <c r="FLH254" s="395"/>
      <c r="FLI254" s="395"/>
      <c r="FLJ254" s="395"/>
      <c r="FLK254" s="395"/>
      <c r="FLL254" s="395"/>
      <c r="FLM254" s="395"/>
      <c r="FLN254" s="395"/>
      <c r="FLO254" s="374"/>
      <c r="FLP254" s="373"/>
      <c r="FLQ254" s="373"/>
      <c r="FLR254" s="373"/>
      <c r="FLS254" s="320"/>
      <c r="FLT254" s="374"/>
      <c r="FLU254" s="374"/>
      <c r="FLV254" s="374"/>
      <c r="FLW254" s="395"/>
      <c r="FLX254" s="395"/>
      <c r="FLY254" s="395"/>
      <c r="FLZ254" s="395"/>
      <c r="FMA254" s="395"/>
      <c r="FMB254" s="395"/>
      <c r="FMC254" s="395"/>
      <c r="FMD254" s="395"/>
      <c r="FME254" s="374"/>
      <c r="FMF254" s="373"/>
      <c r="FMG254" s="373"/>
      <c r="FMH254" s="373"/>
      <c r="FMI254" s="320"/>
      <c r="FMJ254" s="374"/>
      <c r="FMK254" s="374"/>
      <c r="FML254" s="374"/>
      <c r="FMM254" s="395"/>
      <c r="FMN254" s="395"/>
      <c r="FMO254" s="395"/>
      <c r="FMP254" s="395"/>
      <c r="FMQ254" s="395"/>
      <c r="FMR254" s="395"/>
      <c r="FMS254" s="395"/>
      <c r="FMT254" s="395"/>
      <c r="FMU254" s="374"/>
      <c r="FMV254" s="373"/>
      <c r="FMW254" s="373"/>
      <c r="FMX254" s="373"/>
      <c r="FMY254" s="320"/>
      <c r="FMZ254" s="374"/>
      <c r="FNA254" s="374"/>
      <c r="FNB254" s="374"/>
      <c r="FNC254" s="395"/>
      <c r="FND254" s="395"/>
      <c r="FNE254" s="395"/>
      <c r="FNF254" s="395"/>
      <c r="FNG254" s="395"/>
      <c r="FNH254" s="395"/>
      <c r="FNI254" s="395"/>
      <c r="FNJ254" s="395"/>
      <c r="FNK254" s="374"/>
      <c r="FNL254" s="373"/>
      <c r="FNM254" s="373"/>
      <c r="FNN254" s="373"/>
      <c r="FNO254" s="320"/>
      <c r="FNP254" s="374"/>
      <c r="FNQ254" s="374"/>
      <c r="FNR254" s="374"/>
      <c r="FNS254" s="395"/>
      <c r="FNT254" s="395"/>
      <c r="FNU254" s="395"/>
      <c r="FNV254" s="395"/>
      <c r="FNW254" s="395"/>
      <c r="FNX254" s="395"/>
      <c r="FNY254" s="395"/>
      <c r="FNZ254" s="395"/>
      <c r="FOA254" s="374"/>
      <c r="FOB254" s="373"/>
      <c r="FOC254" s="373"/>
      <c r="FOD254" s="373"/>
      <c r="FOE254" s="320"/>
      <c r="FOF254" s="374"/>
      <c r="FOG254" s="374"/>
      <c r="FOH254" s="374"/>
      <c r="FOI254" s="395"/>
      <c r="FOJ254" s="395"/>
      <c r="FOK254" s="395"/>
      <c r="FOL254" s="395"/>
      <c r="FOM254" s="395"/>
      <c r="FON254" s="395"/>
      <c r="FOO254" s="395"/>
      <c r="FOP254" s="395"/>
      <c r="FOQ254" s="374"/>
      <c r="FOR254" s="373"/>
      <c r="FOS254" s="373"/>
      <c r="FOT254" s="373"/>
      <c r="FOU254" s="320"/>
      <c r="FOV254" s="374"/>
      <c r="FOW254" s="374"/>
      <c r="FOX254" s="374"/>
      <c r="FOY254" s="395"/>
      <c r="FOZ254" s="395"/>
      <c r="FPA254" s="395"/>
      <c r="FPB254" s="395"/>
      <c r="FPC254" s="395"/>
      <c r="FPD254" s="395"/>
      <c r="FPE254" s="395"/>
      <c r="FPF254" s="395"/>
      <c r="FPG254" s="374"/>
      <c r="FPH254" s="373"/>
      <c r="FPI254" s="373"/>
      <c r="FPJ254" s="373"/>
      <c r="FPK254" s="320"/>
      <c r="FPL254" s="374"/>
      <c r="FPM254" s="374"/>
      <c r="FPN254" s="374"/>
      <c r="FPO254" s="395"/>
      <c r="FPP254" s="395"/>
      <c r="FPQ254" s="395"/>
      <c r="FPR254" s="395"/>
      <c r="FPS254" s="395"/>
      <c r="FPT254" s="395"/>
      <c r="FPU254" s="395"/>
      <c r="FPV254" s="395"/>
      <c r="FPW254" s="374"/>
      <c r="FPX254" s="373"/>
      <c r="FPY254" s="373"/>
      <c r="FPZ254" s="373"/>
      <c r="FQA254" s="320"/>
      <c r="FQB254" s="374"/>
      <c r="FQC254" s="374"/>
      <c r="FQD254" s="374"/>
      <c r="FQE254" s="395"/>
      <c r="FQF254" s="395"/>
      <c r="FQG254" s="395"/>
      <c r="FQH254" s="395"/>
      <c r="FQI254" s="395"/>
      <c r="FQJ254" s="395"/>
      <c r="FQK254" s="395"/>
      <c r="FQL254" s="395"/>
      <c r="FQM254" s="374"/>
      <c r="FQN254" s="373"/>
      <c r="FQO254" s="373"/>
      <c r="FQP254" s="373"/>
      <c r="FQQ254" s="320"/>
      <c r="FQR254" s="374"/>
      <c r="FQS254" s="374"/>
      <c r="FQT254" s="374"/>
      <c r="FQU254" s="395"/>
      <c r="FQV254" s="395"/>
      <c r="FQW254" s="395"/>
      <c r="FQX254" s="395"/>
      <c r="FQY254" s="395"/>
      <c r="FQZ254" s="395"/>
      <c r="FRA254" s="395"/>
      <c r="FRB254" s="395"/>
      <c r="FRC254" s="374"/>
      <c r="FRD254" s="373"/>
      <c r="FRE254" s="373"/>
      <c r="FRF254" s="373"/>
      <c r="FRG254" s="320"/>
      <c r="FRH254" s="374"/>
      <c r="FRI254" s="374"/>
      <c r="FRJ254" s="374"/>
      <c r="FRK254" s="395"/>
      <c r="FRL254" s="395"/>
      <c r="FRM254" s="395"/>
      <c r="FRN254" s="395"/>
      <c r="FRO254" s="395"/>
      <c r="FRP254" s="395"/>
      <c r="FRQ254" s="395"/>
      <c r="FRR254" s="395"/>
      <c r="FRS254" s="374"/>
      <c r="FRT254" s="373"/>
      <c r="FRU254" s="373"/>
      <c r="FRV254" s="373"/>
      <c r="FRW254" s="320"/>
      <c r="FRX254" s="374"/>
      <c r="FRY254" s="374"/>
      <c r="FRZ254" s="374"/>
      <c r="FSA254" s="395"/>
      <c r="FSB254" s="395"/>
      <c r="FSC254" s="395"/>
      <c r="FSD254" s="395"/>
      <c r="FSE254" s="395"/>
      <c r="FSF254" s="395"/>
      <c r="FSG254" s="395"/>
      <c r="FSH254" s="395"/>
      <c r="FSI254" s="374"/>
      <c r="FSJ254" s="373"/>
      <c r="FSK254" s="373"/>
      <c r="FSL254" s="373"/>
      <c r="FSM254" s="320"/>
      <c r="FSN254" s="374"/>
      <c r="FSO254" s="374"/>
      <c r="FSP254" s="374"/>
      <c r="FSQ254" s="395"/>
      <c r="FSR254" s="395"/>
      <c r="FSS254" s="395"/>
      <c r="FST254" s="395"/>
      <c r="FSU254" s="395"/>
      <c r="FSV254" s="395"/>
      <c r="FSW254" s="395"/>
      <c r="FSX254" s="395"/>
      <c r="FSY254" s="374"/>
      <c r="FSZ254" s="373"/>
      <c r="FTA254" s="373"/>
      <c r="FTB254" s="373"/>
      <c r="FTC254" s="320"/>
      <c r="FTD254" s="374"/>
      <c r="FTE254" s="374"/>
      <c r="FTF254" s="374"/>
      <c r="FTG254" s="395"/>
      <c r="FTH254" s="395"/>
      <c r="FTI254" s="395"/>
      <c r="FTJ254" s="395"/>
      <c r="FTK254" s="395"/>
      <c r="FTL254" s="395"/>
      <c r="FTM254" s="395"/>
      <c r="FTN254" s="395"/>
      <c r="FTO254" s="374"/>
      <c r="FTP254" s="373"/>
      <c r="FTQ254" s="373"/>
      <c r="FTR254" s="373"/>
      <c r="FTS254" s="320"/>
      <c r="FTT254" s="374"/>
      <c r="FTU254" s="374"/>
      <c r="FTV254" s="374"/>
      <c r="FTW254" s="395"/>
      <c r="FTX254" s="395"/>
      <c r="FTY254" s="395"/>
      <c r="FTZ254" s="395"/>
      <c r="FUA254" s="395"/>
      <c r="FUB254" s="395"/>
      <c r="FUC254" s="395"/>
      <c r="FUD254" s="395"/>
      <c r="FUE254" s="374"/>
      <c r="FUF254" s="373"/>
      <c r="FUG254" s="373"/>
      <c r="FUH254" s="373"/>
      <c r="FUI254" s="320"/>
      <c r="FUJ254" s="374"/>
      <c r="FUK254" s="374"/>
      <c r="FUL254" s="374"/>
      <c r="FUM254" s="395"/>
      <c r="FUN254" s="395"/>
      <c r="FUO254" s="395"/>
      <c r="FUP254" s="395"/>
      <c r="FUQ254" s="395"/>
      <c r="FUR254" s="395"/>
      <c r="FUS254" s="395"/>
      <c r="FUT254" s="395"/>
      <c r="FUU254" s="374"/>
      <c r="FUV254" s="373"/>
      <c r="FUW254" s="373"/>
      <c r="FUX254" s="373"/>
      <c r="FUY254" s="320"/>
      <c r="FUZ254" s="374"/>
      <c r="FVA254" s="374"/>
      <c r="FVB254" s="374"/>
      <c r="FVC254" s="395"/>
      <c r="FVD254" s="395"/>
      <c r="FVE254" s="395"/>
      <c r="FVF254" s="395"/>
      <c r="FVG254" s="395"/>
      <c r="FVH254" s="395"/>
      <c r="FVI254" s="395"/>
      <c r="FVJ254" s="395"/>
      <c r="FVK254" s="374"/>
      <c r="FVL254" s="373"/>
      <c r="FVM254" s="373"/>
      <c r="FVN254" s="373"/>
      <c r="FVO254" s="320"/>
      <c r="FVP254" s="374"/>
      <c r="FVQ254" s="374"/>
      <c r="FVR254" s="374"/>
      <c r="FVS254" s="395"/>
      <c r="FVT254" s="395"/>
      <c r="FVU254" s="395"/>
      <c r="FVV254" s="395"/>
      <c r="FVW254" s="395"/>
      <c r="FVX254" s="395"/>
      <c r="FVY254" s="395"/>
      <c r="FVZ254" s="395"/>
      <c r="FWA254" s="374"/>
      <c r="FWB254" s="373"/>
      <c r="FWC254" s="373"/>
      <c r="FWD254" s="373"/>
      <c r="FWE254" s="320"/>
      <c r="FWF254" s="374"/>
      <c r="FWG254" s="374"/>
      <c r="FWH254" s="374"/>
      <c r="FWI254" s="395"/>
      <c r="FWJ254" s="395"/>
      <c r="FWK254" s="395"/>
      <c r="FWL254" s="395"/>
      <c r="FWM254" s="395"/>
      <c r="FWN254" s="395"/>
      <c r="FWO254" s="395"/>
      <c r="FWP254" s="395"/>
      <c r="FWQ254" s="374"/>
      <c r="FWR254" s="373"/>
      <c r="FWS254" s="373"/>
      <c r="FWT254" s="373"/>
      <c r="FWU254" s="320"/>
      <c r="FWV254" s="374"/>
      <c r="FWW254" s="374"/>
      <c r="FWX254" s="374"/>
      <c r="FWY254" s="395"/>
      <c r="FWZ254" s="395"/>
      <c r="FXA254" s="395"/>
      <c r="FXB254" s="395"/>
      <c r="FXC254" s="395"/>
      <c r="FXD254" s="395"/>
      <c r="FXE254" s="395"/>
      <c r="FXF254" s="395"/>
      <c r="FXG254" s="374"/>
      <c r="FXH254" s="373"/>
      <c r="FXI254" s="373"/>
      <c r="FXJ254" s="373"/>
      <c r="FXK254" s="320"/>
      <c r="FXL254" s="374"/>
      <c r="FXM254" s="374"/>
      <c r="FXN254" s="374"/>
      <c r="FXO254" s="395"/>
      <c r="FXP254" s="395"/>
      <c r="FXQ254" s="395"/>
      <c r="FXR254" s="395"/>
      <c r="FXS254" s="395"/>
      <c r="FXT254" s="395"/>
      <c r="FXU254" s="395"/>
      <c r="FXV254" s="395"/>
      <c r="FXW254" s="374"/>
      <c r="FXX254" s="373"/>
      <c r="FXY254" s="373"/>
      <c r="FXZ254" s="373"/>
      <c r="FYA254" s="320"/>
      <c r="FYB254" s="374"/>
      <c r="FYC254" s="374"/>
      <c r="FYD254" s="374"/>
      <c r="FYE254" s="395"/>
      <c r="FYF254" s="395"/>
      <c r="FYG254" s="395"/>
      <c r="FYH254" s="395"/>
      <c r="FYI254" s="395"/>
      <c r="FYJ254" s="395"/>
      <c r="FYK254" s="395"/>
      <c r="FYL254" s="395"/>
      <c r="FYM254" s="374"/>
      <c r="FYN254" s="373"/>
      <c r="FYO254" s="373"/>
      <c r="FYP254" s="373"/>
      <c r="FYQ254" s="320"/>
      <c r="FYR254" s="374"/>
      <c r="FYS254" s="374"/>
      <c r="FYT254" s="374"/>
      <c r="FYU254" s="395"/>
      <c r="FYV254" s="395"/>
      <c r="FYW254" s="395"/>
      <c r="FYX254" s="395"/>
      <c r="FYY254" s="395"/>
      <c r="FYZ254" s="395"/>
      <c r="FZA254" s="395"/>
      <c r="FZB254" s="395"/>
      <c r="FZC254" s="374"/>
      <c r="FZD254" s="373"/>
      <c r="FZE254" s="373"/>
      <c r="FZF254" s="373"/>
      <c r="FZG254" s="320"/>
      <c r="FZH254" s="374"/>
      <c r="FZI254" s="374"/>
      <c r="FZJ254" s="374"/>
      <c r="FZK254" s="395"/>
      <c r="FZL254" s="395"/>
      <c r="FZM254" s="395"/>
      <c r="FZN254" s="395"/>
      <c r="FZO254" s="395"/>
      <c r="FZP254" s="395"/>
      <c r="FZQ254" s="395"/>
      <c r="FZR254" s="395"/>
      <c r="FZS254" s="374"/>
      <c r="FZT254" s="373"/>
      <c r="FZU254" s="373"/>
      <c r="FZV254" s="373"/>
      <c r="FZW254" s="320"/>
      <c r="FZX254" s="374"/>
      <c r="FZY254" s="374"/>
      <c r="FZZ254" s="374"/>
      <c r="GAA254" s="395"/>
      <c r="GAB254" s="395"/>
      <c r="GAC254" s="395"/>
      <c r="GAD254" s="395"/>
      <c r="GAE254" s="395"/>
      <c r="GAF254" s="395"/>
      <c r="GAG254" s="395"/>
      <c r="GAH254" s="395"/>
      <c r="GAI254" s="374"/>
      <c r="GAJ254" s="373"/>
      <c r="GAK254" s="373"/>
      <c r="GAL254" s="373"/>
      <c r="GAM254" s="320"/>
      <c r="GAN254" s="374"/>
      <c r="GAO254" s="374"/>
      <c r="GAP254" s="374"/>
      <c r="GAQ254" s="395"/>
      <c r="GAR254" s="395"/>
      <c r="GAS254" s="395"/>
      <c r="GAT254" s="395"/>
      <c r="GAU254" s="395"/>
      <c r="GAV254" s="395"/>
      <c r="GAW254" s="395"/>
      <c r="GAX254" s="395"/>
      <c r="GAY254" s="374"/>
      <c r="GAZ254" s="373"/>
      <c r="GBA254" s="373"/>
      <c r="GBB254" s="373"/>
      <c r="GBC254" s="320"/>
      <c r="GBD254" s="374"/>
      <c r="GBE254" s="374"/>
      <c r="GBF254" s="374"/>
      <c r="GBG254" s="395"/>
      <c r="GBH254" s="395"/>
      <c r="GBI254" s="395"/>
      <c r="GBJ254" s="395"/>
      <c r="GBK254" s="395"/>
      <c r="GBL254" s="395"/>
      <c r="GBM254" s="395"/>
      <c r="GBN254" s="395"/>
      <c r="GBO254" s="374"/>
      <c r="GBP254" s="373"/>
      <c r="GBQ254" s="373"/>
      <c r="GBR254" s="373"/>
      <c r="GBS254" s="320"/>
      <c r="GBT254" s="374"/>
      <c r="GBU254" s="374"/>
      <c r="GBV254" s="374"/>
      <c r="GBW254" s="395"/>
      <c r="GBX254" s="395"/>
      <c r="GBY254" s="395"/>
      <c r="GBZ254" s="395"/>
      <c r="GCA254" s="395"/>
      <c r="GCB254" s="395"/>
      <c r="GCC254" s="395"/>
      <c r="GCD254" s="395"/>
      <c r="GCE254" s="374"/>
      <c r="GCF254" s="373"/>
      <c r="GCG254" s="373"/>
      <c r="GCH254" s="373"/>
      <c r="GCI254" s="320"/>
      <c r="GCJ254" s="374"/>
      <c r="GCK254" s="374"/>
      <c r="GCL254" s="374"/>
      <c r="GCM254" s="395"/>
      <c r="GCN254" s="395"/>
      <c r="GCO254" s="395"/>
      <c r="GCP254" s="395"/>
      <c r="GCQ254" s="395"/>
      <c r="GCR254" s="395"/>
      <c r="GCS254" s="395"/>
      <c r="GCT254" s="395"/>
      <c r="GCU254" s="374"/>
      <c r="GCV254" s="373"/>
      <c r="GCW254" s="373"/>
      <c r="GCX254" s="373"/>
      <c r="GCY254" s="320"/>
      <c r="GCZ254" s="374"/>
      <c r="GDA254" s="374"/>
      <c r="GDB254" s="374"/>
      <c r="GDC254" s="395"/>
      <c r="GDD254" s="395"/>
      <c r="GDE254" s="395"/>
      <c r="GDF254" s="395"/>
      <c r="GDG254" s="395"/>
      <c r="GDH254" s="395"/>
      <c r="GDI254" s="395"/>
      <c r="GDJ254" s="395"/>
      <c r="GDK254" s="374"/>
      <c r="GDL254" s="373"/>
      <c r="GDM254" s="373"/>
      <c r="GDN254" s="373"/>
      <c r="GDO254" s="320"/>
      <c r="GDP254" s="374"/>
      <c r="GDQ254" s="374"/>
      <c r="GDR254" s="374"/>
      <c r="GDS254" s="395"/>
      <c r="GDT254" s="395"/>
      <c r="GDU254" s="395"/>
      <c r="GDV254" s="395"/>
      <c r="GDW254" s="395"/>
      <c r="GDX254" s="395"/>
      <c r="GDY254" s="395"/>
      <c r="GDZ254" s="395"/>
      <c r="GEA254" s="374"/>
      <c r="GEB254" s="373"/>
      <c r="GEC254" s="373"/>
      <c r="GED254" s="373"/>
      <c r="GEE254" s="320"/>
      <c r="GEF254" s="374"/>
      <c r="GEG254" s="374"/>
      <c r="GEH254" s="374"/>
      <c r="GEI254" s="395"/>
      <c r="GEJ254" s="395"/>
      <c r="GEK254" s="395"/>
      <c r="GEL254" s="395"/>
      <c r="GEM254" s="395"/>
      <c r="GEN254" s="395"/>
      <c r="GEO254" s="395"/>
      <c r="GEP254" s="395"/>
      <c r="GEQ254" s="374"/>
      <c r="GER254" s="373"/>
      <c r="GES254" s="373"/>
      <c r="GET254" s="373"/>
      <c r="GEU254" s="320"/>
      <c r="GEV254" s="374"/>
      <c r="GEW254" s="374"/>
      <c r="GEX254" s="374"/>
      <c r="GEY254" s="395"/>
      <c r="GEZ254" s="395"/>
      <c r="GFA254" s="395"/>
      <c r="GFB254" s="395"/>
      <c r="GFC254" s="395"/>
      <c r="GFD254" s="395"/>
      <c r="GFE254" s="395"/>
      <c r="GFF254" s="395"/>
      <c r="GFG254" s="374"/>
      <c r="GFH254" s="373"/>
      <c r="GFI254" s="373"/>
      <c r="GFJ254" s="373"/>
      <c r="GFK254" s="320"/>
      <c r="GFL254" s="374"/>
      <c r="GFM254" s="374"/>
      <c r="GFN254" s="374"/>
      <c r="GFO254" s="395"/>
      <c r="GFP254" s="395"/>
      <c r="GFQ254" s="395"/>
      <c r="GFR254" s="395"/>
      <c r="GFS254" s="395"/>
      <c r="GFT254" s="395"/>
      <c r="GFU254" s="395"/>
      <c r="GFV254" s="395"/>
      <c r="GFW254" s="374"/>
      <c r="GFX254" s="373"/>
      <c r="GFY254" s="373"/>
      <c r="GFZ254" s="373"/>
      <c r="GGA254" s="320"/>
      <c r="GGB254" s="374"/>
      <c r="GGC254" s="374"/>
      <c r="GGD254" s="374"/>
      <c r="GGE254" s="395"/>
      <c r="GGF254" s="395"/>
      <c r="GGG254" s="395"/>
      <c r="GGH254" s="395"/>
      <c r="GGI254" s="395"/>
      <c r="GGJ254" s="395"/>
      <c r="GGK254" s="395"/>
      <c r="GGL254" s="395"/>
      <c r="GGM254" s="374"/>
      <c r="GGN254" s="373"/>
      <c r="GGO254" s="373"/>
      <c r="GGP254" s="373"/>
      <c r="GGQ254" s="320"/>
      <c r="GGR254" s="374"/>
      <c r="GGS254" s="374"/>
      <c r="GGT254" s="374"/>
      <c r="GGU254" s="395"/>
      <c r="GGV254" s="395"/>
      <c r="GGW254" s="395"/>
      <c r="GGX254" s="395"/>
      <c r="GGY254" s="395"/>
      <c r="GGZ254" s="395"/>
      <c r="GHA254" s="395"/>
      <c r="GHB254" s="395"/>
      <c r="GHC254" s="374"/>
      <c r="GHD254" s="373"/>
      <c r="GHE254" s="373"/>
      <c r="GHF254" s="373"/>
      <c r="GHG254" s="320"/>
      <c r="GHH254" s="374"/>
      <c r="GHI254" s="374"/>
      <c r="GHJ254" s="374"/>
      <c r="GHK254" s="395"/>
      <c r="GHL254" s="395"/>
      <c r="GHM254" s="395"/>
      <c r="GHN254" s="395"/>
      <c r="GHO254" s="395"/>
      <c r="GHP254" s="395"/>
      <c r="GHQ254" s="395"/>
      <c r="GHR254" s="395"/>
      <c r="GHS254" s="374"/>
      <c r="GHT254" s="373"/>
      <c r="GHU254" s="373"/>
      <c r="GHV254" s="373"/>
      <c r="GHW254" s="320"/>
      <c r="GHX254" s="374"/>
      <c r="GHY254" s="374"/>
      <c r="GHZ254" s="374"/>
      <c r="GIA254" s="395"/>
      <c r="GIB254" s="395"/>
      <c r="GIC254" s="395"/>
      <c r="GID254" s="395"/>
      <c r="GIE254" s="395"/>
      <c r="GIF254" s="395"/>
      <c r="GIG254" s="395"/>
      <c r="GIH254" s="395"/>
      <c r="GII254" s="374"/>
      <c r="GIJ254" s="373"/>
      <c r="GIK254" s="373"/>
      <c r="GIL254" s="373"/>
      <c r="GIM254" s="320"/>
      <c r="GIN254" s="374"/>
      <c r="GIO254" s="374"/>
      <c r="GIP254" s="374"/>
      <c r="GIQ254" s="395"/>
      <c r="GIR254" s="395"/>
      <c r="GIS254" s="395"/>
      <c r="GIT254" s="395"/>
      <c r="GIU254" s="395"/>
      <c r="GIV254" s="395"/>
      <c r="GIW254" s="395"/>
      <c r="GIX254" s="395"/>
      <c r="GIY254" s="374"/>
      <c r="GIZ254" s="373"/>
      <c r="GJA254" s="373"/>
      <c r="GJB254" s="373"/>
      <c r="GJC254" s="320"/>
      <c r="GJD254" s="374"/>
      <c r="GJE254" s="374"/>
      <c r="GJF254" s="374"/>
      <c r="GJG254" s="395"/>
      <c r="GJH254" s="395"/>
      <c r="GJI254" s="395"/>
      <c r="GJJ254" s="395"/>
      <c r="GJK254" s="395"/>
      <c r="GJL254" s="395"/>
      <c r="GJM254" s="395"/>
      <c r="GJN254" s="395"/>
      <c r="GJO254" s="374"/>
      <c r="GJP254" s="373"/>
      <c r="GJQ254" s="373"/>
      <c r="GJR254" s="373"/>
      <c r="GJS254" s="320"/>
      <c r="GJT254" s="374"/>
      <c r="GJU254" s="374"/>
      <c r="GJV254" s="374"/>
      <c r="GJW254" s="395"/>
      <c r="GJX254" s="395"/>
      <c r="GJY254" s="395"/>
      <c r="GJZ254" s="395"/>
      <c r="GKA254" s="395"/>
      <c r="GKB254" s="395"/>
      <c r="GKC254" s="395"/>
      <c r="GKD254" s="395"/>
      <c r="GKE254" s="374"/>
      <c r="GKF254" s="373"/>
      <c r="GKG254" s="373"/>
      <c r="GKH254" s="373"/>
      <c r="GKI254" s="320"/>
      <c r="GKJ254" s="374"/>
      <c r="GKK254" s="374"/>
      <c r="GKL254" s="374"/>
      <c r="GKM254" s="395"/>
      <c r="GKN254" s="395"/>
      <c r="GKO254" s="395"/>
      <c r="GKP254" s="395"/>
      <c r="GKQ254" s="395"/>
      <c r="GKR254" s="395"/>
      <c r="GKS254" s="395"/>
      <c r="GKT254" s="395"/>
      <c r="GKU254" s="374"/>
      <c r="GKV254" s="373"/>
      <c r="GKW254" s="373"/>
      <c r="GKX254" s="373"/>
      <c r="GKY254" s="320"/>
      <c r="GKZ254" s="374"/>
      <c r="GLA254" s="374"/>
      <c r="GLB254" s="374"/>
      <c r="GLC254" s="395"/>
      <c r="GLD254" s="395"/>
      <c r="GLE254" s="395"/>
      <c r="GLF254" s="395"/>
      <c r="GLG254" s="395"/>
      <c r="GLH254" s="395"/>
      <c r="GLI254" s="395"/>
      <c r="GLJ254" s="395"/>
      <c r="GLK254" s="374"/>
      <c r="GLL254" s="373"/>
      <c r="GLM254" s="373"/>
      <c r="GLN254" s="373"/>
      <c r="GLO254" s="320"/>
      <c r="GLP254" s="374"/>
      <c r="GLQ254" s="374"/>
      <c r="GLR254" s="374"/>
      <c r="GLS254" s="395"/>
      <c r="GLT254" s="395"/>
      <c r="GLU254" s="395"/>
      <c r="GLV254" s="395"/>
      <c r="GLW254" s="395"/>
      <c r="GLX254" s="395"/>
      <c r="GLY254" s="395"/>
      <c r="GLZ254" s="395"/>
      <c r="GMA254" s="374"/>
      <c r="GMB254" s="373"/>
      <c r="GMC254" s="373"/>
      <c r="GMD254" s="373"/>
      <c r="GME254" s="320"/>
      <c r="GMF254" s="374"/>
      <c r="GMG254" s="374"/>
      <c r="GMH254" s="374"/>
      <c r="GMI254" s="395"/>
      <c r="GMJ254" s="395"/>
      <c r="GMK254" s="395"/>
      <c r="GML254" s="395"/>
      <c r="GMM254" s="395"/>
      <c r="GMN254" s="395"/>
      <c r="GMO254" s="395"/>
      <c r="GMP254" s="395"/>
      <c r="GMQ254" s="374"/>
      <c r="GMR254" s="373"/>
      <c r="GMS254" s="373"/>
      <c r="GMT254" s="373"/>
      <c r="GMU254" s="320"/>
      <c r="GMV254" s="374"/>
      <c r="GMW254" s="374"/>
      <c r="GMX254" s="374"/>
      <c r="GMY254" s="395"/>
      <c r="GMZ254" s="395"/>
      <c r="GNA254" s="395"/>
      <c r="GNB254" s="395"/>
      <c r="GNC254" s="395"/>
      <c r="GND254" s="395"/>
      <c r="GNE254" s="395"/>
      <c r="GNF254" s="395"/>
      <c r="GNG254" s="374"/>
      <c r="GNH254" s="373"/>
      <c r="GNI254" s="373"/>
      <c r="GNJ254" s="373"/>
      <c r="GNK254" s="320"/>
      <c r="GNL254" s="374"/>
      <c r="GNM254" s="374"/>
      <c r="GNN254" s="374"/>
      <c r="GNO254" s="395"/>
      <c r="GNP254" s="395"/>
      <c r="GNQ254" s="395"/>
      <c r="GNR254" s="395"/>
      <c r="GNS254" s="395"/>
      <c r="GNT254" s="395"/>
      <c r="GNU254" s="395"/>
      <c r="GNV254" s="395"/>
      <c r="GNW254" s="374"/>
      <c r="GNX254" s="373"/>
      <c r="GNY254" s="373"/>
      <c r="GNZ254" s="373"/>
      <c r="GOA254" s="320"/>
      <c r="GOB254" s="374"/>
      <c r="GOC254" s="374"/>
      <c r="GOD254" s="374"/>
      <c r="GOE254" s="395"/>
      <c r="GOF254" s="395"/>
      <c r="GOG254" s="395"/>
      <c r="GOH254" s="395"/>
      <c r="GOI254" s="395"/>
      <c r="GOJ254" s="395"/>
      <c r="GOK254" s="395"/>
      <c r="GOL254" s="395"/>
      <c r="GOM254" s="374"/>
      <c r="GON254" s="373"/>
      <c r="GOO254" s="373"/>
      <c r="GOP254" s="373"/>
      <c r="GOQ254" s="320"/>
      <c r="GOR254" s="374"/>
      <c r="GOS254" s="374"/>
      <c r="GOT254" s="374"/>
      <c r="GOU254" s="395"/>
      <c r="GOV254" s="395"/>
      <c r="GOW254" s="395"/>
      <c r="GOX254" s="395"/>
      <c r="GOY254" s="395"/>
      <c r="GOZ254" s="395"/>
      <c r="GPA254" s="395"/>
      <c r="GPB254" s="395"/>
      <c r="GPC254" s="374"/>
      <c r="GPD254" s="373"/>
      <c r="GPE254" s="373"/>
      <c r="GPF254" s="373"/>
      <c r="GPG254" s="320"/>
      <c r="GPH254" s="374"/>
      <c r="GPI254" s="374"/>
      <c r="GPJ254" s="374"/>
      <c r="GPK254" s="395"/>
      <c r="GPL254" s="395"/>
      <c r="GPM254" s="395"/>
      <c r="GPN254" s="395"/>
      <c r="GPO254" s="395"/>
      <c r="GPP254" s="395"/>
      <c r="GPQ254" s="395"/>
      <c r="GPR254" s="395"/>
      <c r="GPS254" s="374"/>
      <c r="GPT254" s="373"/>
      <c r="GPU254" s="373"/>
      <c r="GPV254" s="373"/>
      <c r="GPW254" s="320"/>
      <c r="GPX254" s="374"/>
      <c r="GPY254" s="374"/>
      <c r="GPZ254" s="374"/>
      <c r="GQA254" s="395"/>
      <c r="GQB254" s="395"/>
      <c r="GQC254" s="395"/>
      <c r="GQD254" s="395"/>
      <c r="GQE254" s="395"/>
      <c r="GQF254" s="395"/>
      <c r="GQG254" s="395"/>
      <c r="GQH254" s="395"/>
      <c r="GQI254" s="374"/>
      <c r="GQJ254" s="373"/>
      <c r="GQK254" s="373"/>
      <c r="GQL254" s="373"/>
      <c r="GQM254" s="320"/>
      <c r="GQN254" s="374"/>
      <c r="GQO254" s="374"/>
      <c r="GQP254" s="374"/>
      <c r="GQQ254" s="395"/>
      <c r="GQR254" s="395"/>
      <c r="GQS254" s="395"/>
      <c r="GQT254" s="395"/>
      <c r="GQU254" s="395"/>
      <c r="GQV254" s="395"/>
      <c r="GQW254" s="395"/>
      <c r="GQX254" s="395"/>
      <c r="GQY254" s="374"/>
      <c r="GQZ254" s="373"/>
      <c r="GRA254" s="373"/>
      <c r="GRB254" s="373"/>
      <c r="GRC254" s="320"/>
      <c r="GRD254" s="374"/>
      <c r="GRE254" s="374"/>
      <c r="GRF254" s="374"/>
      <c r="GRG254" s="395"/>
      <c r="GRH254" s="395"/>
      <c r="GRI254" s="395"/>
      <c r="GRJ254" s="395"/>
      <c r="GRK254" s="395"/>
      <c r="GRL254" s="395"/>
      <c r="GRM254" s="395"/>
      <c r="GRN254" s="395"/>
      <c r="GRO254" s="374"/>
      <c r="GRP254" s="373"/>
      <c r="GRQ254" s="373"/>
      <c r="GRR254" s="373"/>
      <c r="GRS254" s="320"/>
      <c r="GRT254" s="374"/>
      <c r="GRU254" s="374"/>
      <c r="GRV254" s="374"/>
      <c r="GRW254" s="395"/>
      <c r="GRX254" s="395"/>
      <c r="GRY254" s="395"/>
      <c r="GRZ254" s="395"/>
      <c r="GSA254" s="395"/>
      <c r="GSB254" s="395"/>
      <c r="GSC254" s="395"/>
      <c r="GSD254" s="395"/>
      <c r="GSE254" s="374"/>
      <c r="GSF254" s="373"/>
      <c r="GSG254" s="373"/>
      <c r="GSH254" s="373"/>
      <c r="GSI254" s="320"/>
      <c r="GSJ254" s="374"/>
      <c r="GSK254" s="374"/>
      <c r="GSL254" s="374"/>
      <c r="GSM254" s="395"/>
      <c r="GSN254" s="395"/>
      <c r="GSO254" s="395"/>
      <c r="GSP254" s="395"/>
      <c r="GSQ254" s="395"/>
      <c r="GSR254" s="395"/>
      <c r="GSS254" s="395"/>
      <c r="GST254" s="395"/>
      <c r="GSU254" s="374"/>
      <c r="GSV254" s="373"/>
      <c r="GSW254" s="373"/>
      <c r="GSX254" s="373"/>
      <c r="GSY254" s="320"/>
      <c r="GSZ254" s="374"/>
      <c r="GTA254" s="374"/>
      <c r="GTB254" s="374"/>
      <c r="GTC254" s="395"/>
      <c r="GTD254" s="395"/>
      <c r="GTE254" s="395"/>
      <c r="GTF254" s="395"/>
      <c r="GTG254" s="395"/>
      <c r="GTH254" s="395"/>
      <c r="GTI254" s="395"/>
      <c r="GTJ254" s="395"/>
      <c r="GTK254" s="374"/>
      <c r="GTL254" s="373"/>
      <c r="GTM254" s="373"/>
      <c r="GTN254" s="373"/>
      <c r="GTO254" s="320"/>
      <c r="GTP254" s="374"/>
      <c r="GTQ254" s="374"/>
      <c r="GTR254" s="374"/>
      <c r="GTS254" s="395"/>
      <c r="GTT254" s="395"/>
      <c r="GTU254" s="395"/>
      <c r="GTV254" s="395"/>
      <c r="GTW254" s="395"/>
      <c r="GTX254" s="395"/>
      <c r="GTY254" s="395"/>
      <c r="GTZ254" s="395"/>
      <c r="GUA254" s="374"/>
      <c r="GUB254" s="373"/>
      <c r="GUC254" s="373"/>
      <c r="GUD254" s="373"/>
      <c r="GUE254" s="320"/>
      <c r="GUF254" s="374"/>
      <c r="GUG254" s="374"/>
      <c r="GUH254" s="374"/>
      <c r="GUI254" s="395"/>
      <c r="GUJ254" s="395"/>
      <c r="GUK254" s="395"/>
      <c r="GUL254" s="395"/>
      <c r="GUM254" s="395"/>
      <c r="GUN254" s="395"/>
      <c r="GUO254" s="395"/>
      <c r="GUP254" s="395"/>
      <c r="GUQ254" s="374"/>
      <c r="GUR254" s="373"/>
      <c r="GUS254" s="373"/>
      <c r="GUT254" s="373"/>
      <c r="GUU254" s="320"/>
      <c r="GUV254" s="374"/>
      <c r="GUW254" s="374"/>
      <c r="GUX254" s="374"/>
      <c r="GUY254" s="395"/>
      <c r="GUZ254" s="395"/>
      <c r="GVA254" s="395"/>
      <c r="GVB254" s="395"/>
      <c r="GVC254" s="395"/>
      <c r="GVD254" s="395"/>
      <c r="GVE254" s="395"/>
      <c r="GVF254" s="395"/>
      <c r="GVG254" s="374"/>
      <c r="GVH254" s="373"/>
      <c r="GVI254" s="373"/>
      <c r="GVJ254" s="373"/>
      <c r="GVK254" s="320"/>
      <c r="GVL254" s="374"/>
      <c r="GVM254" s="374"/>
      <c r="GVN254" s="374"/>
      <c r="GVO254" s="395"/>
      <c r="GVP254" s="395"/>
      <c r="GVQ254" s="395"/>
      <c r="GVR254" s="395"/>
      <c r="GVS254" s="395"/>
      <c r="GVT254" s="395"/>
      <c r="GVU254" s="395"/>
      <c r="GVV254" s="395"/>
      <c r="GVW254" s="374"/>
      <c r="GVX254" s="373"/>
      <c r="GVY254" s="373"/>
      <c r="GVZ254" s="373"/>
      <c r="GWA254" s="320"/>
      <c r="GWB254" s="374"/>
      <c r="GWC254" s="374"/>
      <c r="GWD254" s="374"/>
      <c r="GWE254" s="395"/>
      <c r="GWF254" s="395"/>
      <c r="GWG254" s="395"/>
      <c r="GWH254" s="395"/>
      <c r="GWI254" s="395"/>
      <c r="GWJ254" s="395"/>
      <c r="GWK254" s="395"/>
      <c r="GWL254" s="395"/>
      <c r="GWM254" s="374"/>
      <c r="GWN254" s="373"/>
      <c r="GWO254" s="373"/>
      <c r="GWP254" s="373"/>
      <c r="GWQ254" s="320"/>
      <c r="GWR254" s="374"/>
      <c r="GWS254" s="374"/>
      <c r="GWT254" s="374"/>
      <c r="GWU254" s="395"/>
      <c r="GWV254" s="395"/>
      <c r="GWW254" s="395"/>
      <c r="GWX254" s="395"/>
      <c r="GWY254" s="395"/>
      <c r="GWZ254" s="395"/>
      <c r="GXA254" s="395"/>
      <c r="GXB254" s="395"/>
      <c r="GXC254" s="374"/>
      <c r="GXD254" s="373"/>
      <c r="GXE254" s="373"/>
      <c r="GXF254" s="373"/>
      <c r="GXG254" s="320"/>
      <c r="GXH254" s="374"/>
      <c r="GXI254" s="374"/>
      <c r="GXJ254" s="374"/>
      <c r="GXK254" s="395"/>
      <c r="GXL254" s="395"/>
      <c r="GXM254" s="395"/>
      <c r="GXN254" s="395"/>
      <c r="GXO254" s="395"/>
      <c r="GXP254" s="395"/>
      <c r="GXQ254" s="395"/>
      <c r="GXR254" s="395"/>
      <c r="GXS254" s="374"/>
      <c r="GXT254" s="373"/>
      <c r="GXU254" s="373"/>
      <c r="GXV254" s="373"/>
      <c r="GXW254" s="320"/>
      <c r="GXX254" s="374"/>
      <c r="GXY254" s="374"/>
      <c r="GXZ254" s="374"/>
      <c r="GYA254" s="395"/>
      <c r="GYB254" s="395"/>
      <c r="GYC254" s="395"/>
      <c r="GYD254" s="395"/>
      <c r="GYE254" s="395"/>
      <c r="GYF254" s="395"/>
      <c r="GYG254" s="395"/>
      <c r="GYH254" s="395"/>
      <c r="GYI254" s="374"/>
      <c r="GYJ254" s="373"/>
      <c r="GYK254" s="373"/>
      <c r="GYL254" s="373"/>
      <c r="GYM254" s="320"/>
      <c r="GYN254" s="374"/>
      <c r="GYO254" s="374"/>
      <c r="GYP254" s="374"/>
      <c r="GYQ254" s="395"/>
      <c r="GYR254" s="395"/>
      <c r="GYS254" s="395"/>
      <c r="GYT254" s="395"/>
      <c r="GYU254" s="395"/>
      <c r="GYV254" s="395"/>
      <c r="GYW254" s="395"/>
      <c r="GYX254" s="395"/>
      <c r="GYY254" s="374"/>
      <c r="GYZ254" s="373"/>
      <c r="GZA254" s="373"/>
      <c r="GZB254" s="373"/>
      <c r="GZC254" s="320"/>
      <c r="GZD254" s="374"/>
      <c r="GZE254" s="374"/>
      <c r="GZF254" s="374"/>
      <c r="GZG254" s="395"/>
      <c r="GZH254" s="395"/>
      <c r="GZI254" s="395"/>
      <c r="GZJ254" s="395"/>
      <c r="GZK254" s="395"/>
      <c r="GZL254" s="395"/>
      <c r="GZM254" s="395"/>
      <c r="GZN254" s="395"/>
      <c r="GZO254" s="374"/>
      <c r="GZP254" s="373"/>
      <c r="GZQ254" s="373"/>
      <c r="GZR254" s="373"/>
      <c r="GZS254" s="320"/>
      <c r="GZT254" s="374"/>
      <c r="GZU254" s="374"/>
      <c r="GZV254" s="374"/>
      <c r="GZW254" s="395"/>
      <c r="GZX254" s="395"/>
      <c r="GZY254" s="395"/>
      <c r="GZZ254" s="395"/>
      <c r="HAA254" s="395"/>
      <c r="HAB254" s="395"/>
      <c r="HAC254" s="395"/>
      <c r="HAD254" s="395"/>
      <c r="HAE254" s="374"/>
      <c r="HAF254" s="373"/>
      <c r="HAG254" s="373"/>
      <c r="HAH254" s="373"/>
      <c r="HAI254" s="320"/>
      <c r="HAJ254" s="374"/>
      <c r="HAK254" s="374"/>
      <c r="HAL254" s="374"/>
      <c r="HAM254" s="395"/>
      <c r="HAN254" s="395"/>
      <c r="HAO254" s="395"/>
      <c r="HAP254" s="395"/>
      <c r="HAQ254" s="395"/>
      <c r="HAR254" s="395"/>
      <c r="HAS254" s="395"/>
      <c r="HAT254" s="395"/>
      <c r="HAU254" s="374"/>
      <c r="HAV254" s="373"/>
      <c r="HAW254" s="373"/>
      <c r="HAX254" s="373"/>
      <c r="HAY254" s="320"/>
      <c r="HAZ254" s="374"/>
      <c r="HBA254" s="374"/>
      <c r="HBB254" s="374"/>
      <c r="HBC254" s="395"/>
      <c r="HBD254" s="395"/>
      <c r="HBE254" s="395"/>
      <c r="HBF254" s="395"/>
      <c r="HBG254" s="395"/>
      <c r="HBH254" s="395"/>
      <c r="HBI254" s="395"/>
      <c r="HBJ254" s="395"/>
      <c r="HBK254" s="374"/>
      <c r="HBL254" s="373"/>
      <c r="HBM254" s="373"/>
      <c r="HBN254" s="373"/>
      <c r="HBO254" s="320"/>
      <c r="HBP254" s="374"/>
      <c r="HBQ254" s="374"/>
      <c r="HBR254" s="374"/>
      <c r="HBS254" s="395"/>
      <c r="HBT254" s="395"/>
      <c r="HBU254" s="395"/>
      <c r="HBV254" s="395"/>
      <c r="HBW254" s="395"/>
      <c r="HBX254" s="395"/>
      <c r="HBY254" s="395"/>
      <c r="HBZ254" s="395"/>
      <c r="HCA254" s="374"/>
      <c r="HCB254" s="373"/>
      <c r="HCC254" s="373"/>
      <c r="HCD254" s="373"/>
      <c r="HCE254" s="320"/>
      <c r="HCF254" s="374"/>
      <c r="HCG254" s="374"/>
      <c r="HCH254" s="374"/>
      <c r="HCI254" s="395"/>
      <c r="HCJ254" s="395"/>
      <c r="HCK254" s="395"/>
      <c r="HCL254" s="395"/>
      <c r="HCM254" s="395"/>
      <c r="HCN254" s="395"/>
      <c r="HCO254" s="395"/>
      <c r="HCP254" s="395"/>
      <c r="HCQ254" s="374"/>
      <c r="HCR254" s="373"/>
      <c r="HCS254" s="373"/>
      <c r="HCT254" s="373"/>
      <c r="HCU254" s="320"/>
      <c r="HCV254" s="374"/>
      <c r="HCW254" s="374"/>
      <c r="HCX254" s="374"/>
      <c r="HCY254" s="395"/>
      <c r="HCZ254" s="395"/>
      <c r="HDA254" s="395"/>
      <c r="HDB254" s="395"/>
      <c r="HDC254" s="395"/>
      <c r="HDD254" s="395"/>
      <c r="HDE254" s="395"/>
      <c r="HDF254" s="395"/>
      <c r="HDG254" s="374"/>
      <c r="HDH254" s="373"/>
      <c r="HDI254" s="373"/>
      <c r="HDJ254" s="373"/>
      <c r="HDK254" s="320"/>
      <c r="HDL254" s="374"/>
      <c r="HDM254" s="374"/>
      <c r="HDN254" s="374"/>
      <c r="HDO254" s="395"/>
      <c r="HDP254" s="395"/>
      <c r="HDQ254" s="395"/>
      <c r="HDR254" s="395"/>
      <c r="HDS254" s="395"/>
      <c r="HDT254" s="395"/>
      <c r="HDU254" s="395"/>
      <c r="HDV254" s="395"/>
      <c r="HDW254" s="374"/>
      <c r="HDX254" s="373"/>
      <c r="HDY254" s="373"/>
      <c r="HDZ254" s="373"/>
      <c r="HEA254" s="320"/>
      <c r="HEB254" s="374"/>
      <c r="HEC254" s="374"/>
      <c r="HED254" s="374"/>
      <c r="HEE254" s="395"/>
      <c r="HEF254" s="395"/>
      <c r="HEG254" s="395"/>
      <c r="HEH254" s="395"/>
      <c r="HEI254" s="395"/>
      <c r="HEJ254" s="395"/>
      <c r="HEK254" s="395"/>
      <c r="HEL254" s="395"/>
      <c r="HEM254" s="374"/>
      <c r="HEN254" s="373"/>
      <c r="HEO254" s="373"/>
      <c r="HEP254" s="373"/>
      <c r="HEQ254" s="320"/>
      <c r="HER254" s="374"/>
      <c r="HES254" s="374"/>
      <c r="HET254" s="374"/>
      <c r="HEU254" s="395"/>
      <c r="HEV254" s="395"/>
      <c r="HEW254" s="395"/>
      <c r="HEX254" s="395"/>
      <c r="HEY254" s="395"/>
      <c r="HEZ254" s="395"/>
      <c r="HFA254" s="395"/>
      <c r="HFB254" s="395"/>
      <c r="HFC254" s="374"/>
      <c r="HFD254" s="373"/>
      <c r="HFE254" s="373"/>
      <c r="HFF254" s="373"/>
      <c r="HFG254" s="320"/>
      <c r="HFH254" s="374"/>
      <c r="HFI254" s="374"/>
      <c r="HFJ254" s="374"/>
      <c r="HFK254" s="395"/>
      <c r="HFL254" s="395"/>
      <c r="HFM254" s="395"/>
      <c r="HFN254" s="395"/>
      <c r="HFO254" s="395"/>
      <c r="HFP254" s="395"/>
      <c r="HFQ254" s="395"/>
      <c r="HFR254" s="395"/>
      <c r="HFS254" s="374"/>
      <c r="HFT254" s="373"/>
      <c r="HFU254" s="373"/>
      <c r="HFV254" s="373"/>
      <c r="HFW254" s="320"/>
      <c r="HFX254" s="374"/>
      <c r="HFY254" s="374"/>
      <c r="HFZ254" s="374"/>
      <c r="HGA254" s="395"/>
      <c r="HGB254" s="395"/>
      <c r="HGC254" s="395"/>
      <c r="HGD254" s="395"/>
      <c r="HGE254" s="395"/>
      <c r="HGF254" s="395"/>
      <c r="HGG254" s="395"/>
      <c r="HGH254" s="395"/>
      <c r="HGI254" s="374"/>
      <c r="HGJ254" s="373"/>
      <c r="HGK254" s="373"/>
      <c r="HGL254" s="373"/>
      <c r="HGM254" s="320"/>
      <c r="HGN254" s="374"/>
      <c r="HGO254" s="374"/>
      <c r="HGP254" s="374"/>
      <c r="HGQ254" s="395"/>
      <c r="HGR254" s="395"/>
      <c r="HGS254" s="395"/>
      <c r="HGT254" s="395"/>
      <c r="HGU254" s="395"/>
      <c r="HGV254" s="395"/>
      <c r="HGW254" s="395"/>
      <c r="HGX254" s="395"/>
      <c r="HGY254" s="374"/>
      <c r="HGZ254" s="373"/>
      <c r="HHA254" s="373"/>
      <c r="HHB254" s="373"/>
      <c r="HHC254" s="320"/>
      <c r="HHD254" s="374"/>
      <c r="HHE254" s="374"/>
      <c r="HHF254" s="374"/>
      <c r="HHG254" s="395"/>
      <c r="HHH254" s="395"/>
      <c r="HHI254" s="395"/>
      <c r="HHJ254" s="395"/>
      <c r="HHK254" s="395"/>
      <c r="HHL254" s="395"/>
      <c r="HHM254" s="395"/>
      <c r="HHN254" s="395"/>
      <c r="HHO254" s="374"/>
      <c r="HHP254" s="373"/>
      <c r="HHQ254" s="373"/>
      <c r="HHR254" s="373"/>
      <c r="HHS254" s="320"/>
      <c r="HHT254" s="374"/>
      <c r="HHU254" s="374"/>
      <c r="HHV254" s="374"/>
      <c r="HHW254" s="395"/>
      <c r="HHX254" s="395"/>
      <c r="HHY254" s="395"/>
      <c r="HHZ254" s="395"/>
      <c r="HIA254" s="395"/>
      <c r="HIB254" s="395"/>
      <c r="HIC254" s="395"/>
      <c r="HID254" s="395"/>
      <c r="HIE254" s="374"/>
      <c r="HIF254" s="373"/>
      <c r="HIG254" s="373"/>
      <c r="HIH254" s="373"/>
      <c r="HII254" s="320"/>
      <c r="HIJ254" s="374"/>
      <c r="HIK254" s="374"/>
      <c r="HIL254" s="374"/>
      <c r="HIM254" s="395"/>
      <c r="HIN254" s="395"/>
      <c r="HIO254" s="395"/>
      <c r="HIP254" s="395"/>
      <c r="HIQ254" s="395"/>
      <c r="HIR254" s="395"/>
      <c r="HIS254" s="395"/>
      <c r="HIT254" s="395"/>
      <c r="HIU254" s="374"/>
      <c r="HIV254" s="373"/>
      <c r="HIW254" s="373"/>
      <c r="HIX254" s="373"/>
      <c r="HIY254" s="320"/>
      <c r="HIZ254" s="374"/>
      <c r="HJA254" s="374"/>
      <c r="HJB254" s="374"/>
      <c r="HJC254" s="395"/>
      <c r="HJD254" s="395"/>
      <c r="HJE254" s="395"/>
      <c r="HJF254" s="395"/>
      <c r="HJG254" s="395"/>
      <c r="HJH254" s="395"/>
      <c r="HJI254" s="395"/>
      <c r="HJJ254" s="395"/>
      <c r="HJK254" s="374"/>
      <c r="HJL254" s="373"/>
      <c r="HJM254" s="373"/>
      <c r="HJN254" s="373"/>
      <c r="HJO254" s="320"/>
      <c r="HJP254" s="374"/>
      <c r="HJQ254" s="374"/>
      <c r="HJR254" s="374"/>
      <c r="HJS254" s="395"/>
      <c r="HJT254" s="395"/>
      <c r="HJU254" s="395"/>
      <c r="HJV254" s="395"/>
      <c r="HJW254" s="395"/>
      <c r="HJX254" s="395"/>
      <c r="HJY254" s="395"/>
      <c r="HJZ254" s="395"/>
      <c r="HKA254" s="374"/>
      <c r="HKB254" s="373"/>
      <c r="HKC254" s="373"/>
      <c r="HKD254" s="373"/>
      <c r="HKE254" s="320"/>
      <c r="HKF254" s="374"/>
      <c r="HKG254" s="374"/>
      <c r="HKH254" s="374"/>
      <c r="HKI254" s="395"/>
      <c r="HKJ254" s="395"/>
      <c r="HKK254" s="395"/>
      <c r="HKL254" s="395"/>
      <c r="HKM254" s="395"/>
      <c r="HKN254" s="395"/>
      <c r="HKO254" s="395"/>
      <c r="HKP254" s="395"/>
      <c r="HKQ254" s="374"/>
      <c r="HKR254" s="373"/>
      <c r="HKS254" s="373"/>
      <c r="HKT254" s="373"/>
      <c r="HKU254" s="320"/>
      <c r="HKV254" s="374"/>
      <c r="HKW254" s="374"/>
      <c r="HKX254" s="374"/>
      <c r="HKY254" s="395"/>
      <c r="HKZ254" s="395"/>
      <c r="HLA254" s="395"/>
      <c r="HLB254" s="395"/>
      <c r="HLC254" s="395"/>
      <c r="HLD254" s="395"/>
      <c r="HLE254" s="395"/>
      <c r="HLF254" s="395"/>
      <c r="HLG254" s="374"/>
      <c r="HLH254" s="373"/>
      <c r="HLI254" s="373"/>
      <c r="HLJ254" s="373"/>
      <c r="HLK254" s="320"/>
      <c r="HLL254" s="374"/>
      <c r="HLM254" s="374"/>
      <c r="HLN254" s="374"/>
      <c r="HLO254" s="395"/>
      <c r="HLP254" s="395"/>
      <c r="HLQ254" s="395"/>
      <c r="HLR254" s="395"/>
      <c r="HLS254" s="395"/>
      <c r="HLT254" s="395"/>
      <c r="HLU254" s="395"/>
      <c r="HLV254" s="395"/>
      <c r="HLW254" s="374"/>
      <c r="HLX254" s="373"/>
      <c r="HLY254" s="373"/>
      <c r="HLZ254" s="373"/>
      <c r="HMA254" s="320"/>
      <c r="HMB254" s="374"/>
      <c r="HMC254" s="374"/>
      <c r="HMD254" s="374"/>
      <c r="HME254" s="395"/>
      <c r="HMF254" s="395"/>
      <c r="HMG254" s="395"/>
      <c r="HMH254" s="395"/>
      <c r="HMI254" s="395"/>
      <c r="HMJ254" s="395"/>
      <c r="HMK254" s="395"/>
      <c r="HML254" s="395"/>
      <c r="HMM254" s="374"/>
      <c r="HMN254" s="373"/>
      <c r="HMO254" s="373"/>
      <c r="HMP254" s="373"/>
      <c r="HMQ254" s="320"/>
      <c r="HMR254" s="374"/>
      <c r="HMS254" s="374"/>
      <c r="HMT254" s="374"/>
      <c r="HMU254" s="395"/>
      <c r="HMV254" s="395"/>
      <c r="HMW254" s="395"/>
      <c r="HMX254" s="395"/>
      <c r="HMY254" s="395"/>
      <c r="HMZ254" s="395"/>
      <c r="HNA254" s="395"/>
      <c r="HNB254" s="395"/>
      <c r="HNC254" s="374"/>
      <c r="HND254" s="373"/>
      <c r="HNE254" s="373"/>
      <c r="HNF254" s="373"/>
      <c r="HNG254" s="320"/>
      <c r="HNH254" s="374"/>
      <c r="HNI254" s="374"/>
      <c r="HNJ254" s="374"/>
      <c r="HNK254" s="395"/>
      <c r="HNL254" s="395"/>
      <c r="HNM254" s="395"/>
      <c r="HNN254" s="395"/>
      <c r="HNO254" s="395"/>
      <c r="HNP254" s="395"/>
      <c r="HNQ254" s="395"/>
      <c r="HNR254" s="395"/>
      <c r="HNS254" s="374"/>
      <c r="HNT254" s="373"/>
      <c r="HNU254" s="373"/>
      <c r="HNV254" s="373"/>
      <c r="HNW254" s="320"/>
      <c r="HNX254" s="374"/>
      <c r="HNY254" s="374"/>
      <c r="HNZ254" s="374"/>
      <c r="HOA254" s="395"/>
      <c r="HOB254" s="395"/>
      <c r="HOC254" s="395"/>
      <c r="HOD254" s="395"/>
      <c r="HOE254" s="395"/>
      <c r="HOF254" s="395"/>
      <c r="HOG254" s="395"/>
      <c r="HOH254" s="395"/>
      <c r="HOI254" s="374"/>
      <c r="HOJ254" s="373"/>
      <c r="HOK254" s="373"/>
      <c r="HOL254" s="373"/>
      <c r="HOM254" s="320"/>
      <c r="HON254" s="374"/>
      <c r="HOO254" s="374"/>
      <c r="HOP254" s="374"/>
      <c r="HOQ254" s="395"/>
      <c r="HOR254" s="395"/>
      <c r="HOS254" s="395"/>
      <c r="HOT254" s="395"/>
      <c r="HOU254" s="395"/>
      <c r="HOV254" s="395"/>
      <c r="HOW254" s="395"/>
      <c r="HOX254" s="395"/>
      <c r="HOY254" s="374"/>
      <c r="HOZ254" s="373"/>
      <c r="HPA254" s="373"/>
      <c r="HPB254" s="373"/>
      <c r="HPC254" s="320"/>
      <c r="HPD254" s="374"/>
      <c r="HPE254" s="374"/>
      <c r="HPF254" s="374"/>
      <c r="HPG254" s="395"/>
      <c r="HPH254" s="395"/>
      <c r="HPI254" s="395"/>
      <c r="HPJ254" s="395"/>
      <c r="HPK254" s="395"/>
      <c r="HPL254" s="395"/>
      <c r="HPM254" s="395"/>
      <c r="HPN254" s="395"/>
      <c r="HPO254" s="374"/>
      <c r="HPP254" s="373"/>
      <c r="HPQ254" s="373"/>
      <c r="HPR254" s="373"/>
      <c r="HPS254" s="320"/>
      <c r="HPT254" s="374"/>
      <c r="HPU254" s="374"/>
      <c r="HPV254" s="374"/>
      <c r="HPW254" s="395"/>
      <c r="HPX254" s="395"/>
      <c r="HPY254" s="395"/>
      <c r="HPZ254" s="395"/>
      <c r="HQA254" s="395"/>
      <c r="HQB254" s="395"/>
      <c r="HQC254" s="395"/>
      <c r="HQD254" s="395"/>
      <c r="HQE254" s="374"/>
      <c r="HQF254" s="373"/>
      <c r="HQG254" s="373"/>
      <c r="HQH254" s="373"/>
      <c r="HQI254" s="320"/>
      <c r="HQJ254" s="374"/>
      <c r="HQK254" s="374"/>
      <c r="HQL254" s="374"/>
      <c r="HQM254" s="395"/>
      <c r="HQN254" s="395"/>
      <c r="HQO254" s="395"/>
      <c r="HQP254" s="395"/>
      <c r="HQQ254" s="395"/>
      <c r="HQR254" s="395"/>
      <c r="HQS254" s="395"/>
      <c r="HQT254" s="395"/>
      <c r="HQU254" s="374"/>
      <c r="HQV254" s="373"/>
      <c r="HQW254" s="373"/>
      <c r="HQX254" s="373"/>
      <c r="HQY254" s="320"/>
      <c r="HQZ254" s="374"/>
      <c r="HRA254" s="374"/>
      <c r="HRB254" s="374"/>
      <c r="HRC254" s="395"/>
      <c r="HRD254" s="395"/>
      <c r="HRE254" s="395"/>
      <c r="HRF254" s="395"/>
      <c r="HRG254" s="395"/>
      <c r="HRH254" s="395"/>
      <c r="HRI254" s="395"/>
      <c r="HRJ254" s="395"/>
      <c r="HRK254" s="374"/>
      <c r="HRL254" s="373"/>
      <c r="HRM254" s="373"/>
      <c r="HRN254" s="373"/>
      <c r="HRO254" s="320"/>
      <c r="HRP254" s="374"/>
      <c r="HRQ254" s="374"/>
      <c r="HRR254" s="374"/>
      <c r="HRS254" s="395"/>
      <c r="HRT254" s="395"/>
      <c r="HRU254" s="395"/>
      <c r="HRV254" s="395"/>
      <c r="HRW254" s="395"/>
      <c r="HRX254" s="395"/>
      <c r="HRY254" s="395"/>
      <c r="HRZ254" s="395"/>
      <c r="HSA254" s="374"/>
      <c r="HSB254" s="373"/>
      <c r="HSC254" s="373"/>
      <c r="HSD254" s="373"/>
      <c r="HSE254" s="320"/>
      <c r="HSF254" s="374"/>
      <c r="HSG254" s="374"/>
      <c r="HSH254" s="374"/>
      <c r="HSI254" s="395"/>
      <c r="HSJ254" s="395"/>
      <c r="HSK254" s="395"/>
      <c r="HSL254" s="395"/>
      <c r="HSM254" s="395"/>
      <c r="HSN254" s="395"/>
      <c r="HSO254" s="395"/>
      <c r="HSP254" s="395"/>
      <c r="HSQ254" s="374"/>
      <c r="HSR254" s="373"/>
      <c r="HSS254" s="373"/>
      <c r="HST254" s="373"/>
      <c r="HSU254" s="320"/>
      <c r="HSV254" s="374"/>
      <c r="HSW254" s="374"/>
      <c r="HSX254" s="374"/>
      <c r="HSY254" s="395"/>
      <c r="HSZ254" s="395"/>
      <c r="HTA254" s="395"/>
      <c r="HTB254" s="395"/>
      <c r="HTC254" s="395"/>
      <c r="HTD254" s="395"/>
      <c r="HTE254" s="395"/>
      <c r="HTF254" s="395"/>
      <c r="HTG254" s="374"/>
      <c r="HTH254" s="373"/>
      <c r="HTI254" s="373"/>
      <c r="HTJ254" s="373"/>
      <c r="HTK254" s="320"/>
      <c r="HTL254" s="374"/>
      <c r="HTM254" s="374"/>
      <c r="HTN254" s="374"/>
      <c r="HTO254" s="395"/>
      <c r="HTP254" s="395"/>
      <c r="HTQ254" s="395"/>
      <c r="HTR254" s="395"/>
      <c r="HTS254" s="395"/>
      <c r="HTT254" s="395"/>
      <c r="HTU254" s="395"/>
      <c r="HTV254" s="395"/>
      <c r="HTW254" s="374"/>
      <c r="HTX254" s="373"/>
      <c r="HTY254" s="373"/>
      <c r="HTZ254" s="373"/>
      <c r="HUA254" s="320"/>
      <c r="HUB254" s="374"/>
      <c r="HUC254" s="374"/>
      <c r="HUD254" s="374"/>
      <c r="HUE254" s="395"/>
      <c r="HUF254" s="395"/>
      <c r="HUG254" s="395"/>
      <c r="HUH254" s="395"/>
      <c r="HUI254" s="395"/>
      <c r="HUJ254" s="395"/>
      <c r="HUK254" s="395"/>
      <c r="HUL254" s="395"/>
      <c r="HUM254" s="374"/>
      <c r="HUN254" s="373"/>
      <c r="HUO254" s="373"/>
      <c r="HUP254" s="373"/>
      <c r="HUQ254" s="320"/>
      <c r="HUR254" s="374"/>
      <c r="HUS254" s="374"/>
      <c r="HUT254" s="374"/>
      <c r="HUU254" s="395"/>
      <c r="HUV254" s="395"/>
      <c r="HUW254" s="395"/>
      <c r="HUX254" s="395"/>
      <c r="HUY254" s="395"/>
      <c r="HUZ254" s="395"/>
      <c r="HVA254" s="395"/>
      <c r="HVB254" s="395"/>
      <c r="HVC254" s="374"/>
      <c r="HVD254" s="373"/>
      <c r="HVE254" s="373"/>
      <c r="HVF254" s="373"/>
      <c r="HVG254" s="320"/>
      <c r="HVH254" s="374"/>
      <c r="HVI254" s="374"/>
      <c r="HVJ254" s="374"/>
      <c r="HVK254" s="395"/>
      <c r="HVL254" s="395"/>
      <c r="HVM254" s="395"/>
      <c r="HVN254" s="395"/>
      <c r="HVO254" s="395"/>
      <c r="HVP254" s="395"/>
      <c r="HVQ254" s="395"/>
      <c r="HVR254" s="395"/>
      <c r="HVS254" s="374"/>
      <c r="HVT254" s="373"/>
      <c r="HVU254" s="373"/>
      <c r="HVV254" s="373"/>
      <c r="HVW254" s="320"/>
      <c r="HVX254" s="374"/>
      <c r="HVY254" s="374"/>
      <c r="HVZ254" s="374"/>
      <c r="HWA254" s="395"/>
      <c r="HWB254" s="395"/>
      <c r="HWC254" s="395"/>
      <c r="HWD254" s="395"/>
      <c r="HWE254" s="395"/>
      <c r="HWF254" s="395"/>
      <c r="HWG254" s="395"/>
      <c r="HWH254" s="395"/>
      <c r="HWI254" s="374"/>
      <c r="HWJ254" s="373"/>
      <c r="HWK254" s="373"/>
      <c r="HWL254" s="373"/>
      <c r="HWM254" s="320"/>
      <c r="HWN254" s="374"/>
      <c r="HWO254" s="374"/>
      <c r="HWP254" s="374"/>
      <c r="HWQ254" s="395"/>
      <c r="HWR254" s="395"/>
      <c r="HWS254" s="395"/>
      <c r="HWT254" s="395"/>
      <c r="HWU254" s="395"/>
      <c r="HWV254" s="395"/>
      <c r="HWW254" s="395"/>
      <c r="HWX254" s="395"/>
      <c r="HWY254" s="374"/>
      <c r="HWZ254" s="373"/>
      <c r="HXA254" s="373"/>
      <c r="HXB254" s="373"/>
      <c r="HXC254" s="320"/>
      <c r="HXD254" s="374"/>
      <c r="HXE254" s="374"/>
      <c r="HXF254" s="374"/>
      <c r="HXG254" s="395"/>
      <c r="HXH254" s="395"/>
      <c r="HXI254" s="395"/>
      <c r="HXJ254" s="395"/>
      <c r="HXK254" s="395"/>
      <c r="HXL254" s="395"/>
      <c r="HXM254" s="395"/>
      <c r="HXN254" s="395"/>
      <c r="HXO254" s="374"/>
      <c r="HXP254" s="373"/>
      <c r="HXQ254" s="373"/>
      <c r="HXR254" s="373"/>
      <c r="HXS254" s="320"/>
      <c r="HXT254" s="374"/>
      <c r="HXU254" s="374"/>
      <c r="HXV254" s="374"/>
      <c r="HXW254" s="395"/>
      <c r="HXX254" s="395"/>
      <c r="HXY254" s="395"/>
      <c r="HXZ254" s="395"/>
      <c r="HYA254" s="395"/>
      <c r="HYB254" s="395"/>
      <c r="HYC254" s="395"/>
      <c r="HYD254" s="395"/>
      <c r="HYE254" s="374"/>
      <c r="HYF254" s="373"/>
      <c r="HYG254" s="373"/>
      <c r="HYH254" s="373"/>
      <c r="HYI254" s="320"/>
      <c r="HYJ254" s="374"/>
      <c r="HYK254" s="374"/>
      <c r="HYL254" s="374"/>
      <c r="HYM254" s="395"/>
      <c r="HYN254" s="395"/>
      <c r="HYO254" s="395"/>
      <c r="HYP254" s="395"/>
      <c r="HYQ254" s="395"/>
      <c r="HYR254" s="395"/>
      <c r="HYS254" s="395"/>
      <c r="HYT254" s="395"/>
      <c r="HYU254" s="374"/>
      <c r="HYV254" s="373"/>
      <c r="HYW254" s="373"/>
      <c r="HYX254" s="373"/>
      <c r="HYY254" s="320"/>
      <c r="HYZ254" s="374"/>
      <c r="HZA254" s="374"/>
      <c r="HZB254" s="374"/>
      <c r="HZC254" s="395"/>
      <c r="HZD254" s="395"/>
      <c r="HZE254" s="395"/>
      <c r="HZF254" s="395"/>
      <c r="HZG254" s="395"/>
      <c r="HZH254" s="395"/>
      <c r="HZI254" s="395"/>
      <c r="HZJ254" s="395"/>
      <c r="HZK254" s="374"/>
      <c r="HZL254" s="373"/>
      <c r="HZM254" s="373"/>
      <c r="HZN254" s="373"/>
      <c r="HZO254" s="320"/>
      <c r="HZP254" s="374"/>
      <c r="HZQ254" s="374"/>
      <c r="HZR254" s="374"/>
      <c r="HZS254" s="395"/>
      <c r="HZT254" s="395"/>
      <c r="HZU254" s="395"/>
      <c r="HZV254" s="395"/>
      <c r="HZW254" s="395"/>
      <c r="HZX254" s="395"/>
      <c r="HZY254" s="395"/>
      <c r="HZZ254" s="395"/>
      <c r="IAA254" s="374"/>
      <c r="IAB254" s="373"/>
      <c r="IAC254" s="373"/>
      <c r="IAD254" s="373"/>
      <c r="IAE254" s="320"/>
      <c r="IAF254" s="374"/>
      <c r="IAG254" s="374"/>
      <c r="IAH254" s="374"/>
      <c r="IAI254" s="395"/>
      <c r="IAJ254" s="395"/>
      <c r="IAK254" s="395"/>
      <c r="IAL254" s="395"/>
      <c r="IAM254" s="395"/>
      <c r="IAN254" s="395"/>
      <c r="IAO254" s="395"/>
      <c r="IAP254" s="395"/>
      <c r="IAQ254" s="374"/>
      <c r="IAR254" s="373"/>
      <c r="IAS254" s="373"/>
      <c r="IAT254" s="373"/>
      <c r="IAU254" s="320"/>
      <c r="IAV254" s="374"/>
      <c r="IAW254" s="374"/>
      <c r="IAX254" s="374"/>
      <c r="IAY254" s="395"/>
      <c r="IAZ254" s="395"/>
      <c r="IBA254" s="395"/>
      <c r="IBB254" s="395"/>
      <c r="IBC254" s="395"/>
      <c r="IBD254" s="395"/>
      <c r="IBE254" s="395"/>
      <c r="IBF254" s="395"/>
      <c r="IBG254" s="374"/>
      <c r="IBH254" s="373"/>
      <c r="IBI254" s="373"/>
      <c r="IBJ254" s="373"/>
      <c r="IBK254" s="320"/>
      <c r="IBL254" s="374"/>
      <c r="IBM254" s="374"/>
      <c r="IBN254" s="374"/>
      <c r="IBO254" s="395"/>
      <c r="IBP254" s="395"/>
      <c r="IBQ254" s="395"/>
      <c r="IBR254" s="395"/>
      <c r="IBS254" s="395"/>
      <c r="IBT254" s="395"/>
      <c r="IBU254" s="395"/>
      <c r="IBV254" s="395"/>
      <c r="IBW254" s="374"/>
      <c r="IBX254" s="373"/>
      <c r="IBY254" s="373"/>
      <c r="IBZ254" s="373"/>
      <c r="ICA254" s="320"/>
      <c r="ICB254" s="374"/>
      <c r="ICC254" s="374"/>
      <c r="ICD254" s="374"/>
      <c r="ICE254" s="395"/>
      <c r="ICF254" s="395"/>
      <c r="ICG254" s="395"/>
      <c r="ICH254" s="395"/>
      <c r="ICI254" s="395"/>
      <c r="ICJ254" s="395"/>
      <c r="ICK254" s="395"/>
      <c r="ICL254" s="395"/>
      <c r="ICM254" s="374"/>
      <c r="ICN254" s="373"/>
      <c r="ICO254" s="373"/>
      <c r="ICP254" s="373"/>
      <c r="ICQ254" s="320"/>
      <c r="ICR254" s="374"/>
      <c r="ICS254" s="374"/>
      <c r="ICT254" s="374"/>
      <c r="ICU254" s="395"/>
      <c r="ICV254" s="395"/>
      <c r="ICW254" s="395"/>
      <c r="ICX254" s="395"/>
      <c r="ICY254" s="395"/>
      <c r="ICZ254" s="395"/>
      <c r="IDA254" s="395"/>
      <c r="IDB254" s="395"/>
      <c r="IDC254" s="374"/>
      <c r="IDD254" s="373"/>
      <c r="IDE254" s="373"/>
      <c r="IDF254" s="373"/>
      <c r="IDG254" s="320"/>
      <c r="IDH254" s="374"/>
      <c r="IDI254" s="374"/>
      <c r="IDJ254" s="374"/>
      <c r="IDK254" s="395"/>
      <c r="IDL254" s="395"/>
      <c r="IDM254" s="395"/>
      <c r="IDN254" s="395"/>
      <c r="IDO254" s="395"/>
      <c r="IDP254" s="395"/>
      <c r="IDQ254" s="395"/>
      <c r="IDR254" s="395"/>
      <c r="IDS254" s="374"/>
      <c r="IDT254" s="373"/>
      <c r="IDU254" s="373"/>
      <c r="IDV254" s="373"/>
      <c r="IDW254" s="320"/>
      <c r="IDX254" s="374"/>
      <c r="IDY254" s="374"/>
      <c r="IDZ254" s="374"/>
      <c r="IEA254" s="395"/>
      <c r="IEB254" s="395"/>
      <c r="IEC254" s="395"/>
      <c r="IED254" s="395"/>
      <c r="IEE254" s="395"/>
      <c r="IEF254" s="395"/>
      <c r="IEG254" s="395"/>
      <c r="IEH254" s="395"/>
      <c r="IEI254" s="374"/>
      <c r="IEJ254" s="373"/>
      <c r="IEK254" s="373"/>
      <c r="IEL254" s="373"/>
      <c r="IEM254" s="320"/>
      <c r="IEN254" s="374"/>
      <c r="IEO254" s="374"/>
      <c r="IEP254" s="374"/>
      <c r="IEQ254" s="395"/>
      <c r="IER254" s="395"/>
      <c r="IES254" s="395"/>
      <c r="IET254" s="395"/>
      <c r="IEU254" s="395"/>
      <c r="IEV254" s="395"/>
      <c r="IEW254" s="395"/>
      <c r="IEX254" s="395"/>
      <c r="IEY254" s="374"/>
      <c r="IEZ254" s="373"/>
      <c r="IFA254" s="373"/>
      <c r="IFB254" s="373"/>
      <c r="IFC254" s="320"/>
      <c r="IFD254" s="374"/>
      <c r="IFE254" s="374"/>
      <c r="IFF254" s="374"/>
      <c r="IFG254" s="395"/>
      <c r="IFH254" s="395"/>
      <c r="IFI254" s="395"/>
      <c r="IFJ254" s="395"/>
      <c r="IFK254" s="395"/>
      <c r="IFL254" s="395"/>
      <c r="IFM254" s="395"/>
      <c r="IFN254" s="395"/>
      <c r="IFO254" s="374"/>
      <c r="IFP254" s="373"/>
      <c r="IFQ254" s="373"/>
      <c r="IFR254" s="373"/>
      <c r="IFS254" s="320"/>
      <c r="IFT254" s="374"/>
      <c r="IFU254" s="374"/>
      <c r="IFV254" s="374"/>
      <c r="IFW254" s="395"/>
      <c r="IFX254" s="395"/>
      <c r="IFY254" s="395"/>
      <c r="IFZ254" s="395"/>
      <c r="IGA254" s="395"/>
      <c r="IGB254" s="395"/>
      <c r="IGC254" s="395"/>
      <c r="IGD254" s="395"/>
      <c r="IGE254" s="374"/>
      <c r="IGF254" s="373"/>
      <c r="IGG254" s="373"/>
      <c r="IGH254" s="373"/>
      <c r="IGI254" s="320"/>
      <c r="IGJ254" s="374"/>
      <c r="IGK254" s="374"/>
      <c r="IGL254" s="374"/>
      <c r="IGM254" s="395"/>
      <c r="IGN254" s="395"/>
      <c r="IGO254" s="395"/>
      <c r="IGP254" s="395"/>
      <c r="IGQ254" s="395"/>
      <c r="IGR254" s="395"/>
      <c r="IGS254" s="395"/>
      <c r="IGT254" s="395"/>
      <c r="IGU254" s="374"/>
      <c r="IGV254" s="373"/>
      <c r="IGW254" s="373"/>
      <c r="IGX254" s="373"/>
      <c r="IGY254" s="320"/>
      <c r="IGZ254" s="374"/>
      <c r="IHA254" s="374"/>
      <c r="IHB254" s="374"/>
      <c r="IHC254" s="395"/>
      <c r="IHD254" s="395"/>
      <c r="IHE254" s="395"/>
      <c r="IHF254" s="395"/>
      <c r="IHG254" s="395"/>
      <c r="IHH254" s="395"/>
      <c r="IHI254" s="395"/>
      <c r="IHJ254" s="395"/>
      <c r="IHK254" s="374"/>
      <c r="IHL254" s="373"/>
      <c r="IHM254" s="373"/>
      <c r="IHN254" s="373"/>
      <c r="IHO254" s="320"/>
      <c r="IHP254" s="374"/>
      <c r="IHQ254" s="374"/>
      <c r="IHR254" s="374"/>
      <c r="IHS254" s="395"/>
      <c r="IHT254" s="395"/>
      <c r="IHU254" s="395"/>
      <c r="IHV254" s="395"/>
      <c r="IHW254" s="395"/>
      <c r="IHX254" s="395"/>
      <c r="IHY254" s="395"/>
      <c r="IHZ254" s="395"/>
      <c r="IIA254" s="374"/>
      <c r="IIB254" s="373"/>
      <c r="IIC254" s="373"/>
      <c r="IID254" s="373"/>
      <c r="IIE254" s="320"/>
      <c r="IIF254" s="374"/>
      <c r="IIG254" s="374"/>
      <c r="IIH254" s="374"/>
      <c r="III254" s="395"/>
      <c r="IIJ254" s="395"/>
      <c r="IIK254" s="395"/>
      <c r="IIL254" s="395"/>
      <c r="IIM254" s="395"/>
      <c r="IIN254" s="395"/>
      <c r="IIO254" s="395"/>
      <c r="IIP254" s="395"/>
      <c r="IIQ254" s="374"/>
      <c r="IIR254" s="373"/>
      <c r="IIS254" s="373"/>
      <c r="IIT254" s="373"/>
      <c r="IIU254" s="320"/>
      <c r="IIV254" s="374"/>
      <c r="IIW254" s="374"/>
      <c r="IIX254" s="374"/>
      <c r="IIY254" s="395"/>
      <c r="IIZ254" s="395"/>
      <c r="IJA254" s="395"/>
      <c r="IJB254" s="395"/>
      <c r="IJC254" s="395"/>
      <c r="IJD254" s="395"/>
      <c r="IJE254" s="395"/>
      <c r="IJF254" s="395"/>
      <c r="IJG254" s="374"/>
      <c r="IJH254" s="373"/>
      <c r="IJI254" s="373"/>
      <c r="IJJ254" s="373"/>
      <c r="IJK254" s="320"/>
      <c r="IJL254" s="374"/>
      <c r="IJM254" s="374"/>
      <c r="IJN254" s="374"/>
      <c r="IJO254" s="395"/>
      <c r="IJP254" s="395"/>
      <c r="IJQ254" s="395"/>
      <c r="IJR254" s="395"/>
      <c r="IJS254" s="395"/>
      <c r="IJT254" s="395"/>
      <c r="IJU254" s="395"/>
      <c r="IJV254" s="395"/>
      <c r="IJW254" s="374"/>
      <c r="IJX254" s="373"/>
      <c r="IJY254" s="373"/>
      <c r="IJZ254" s="373"/>
      <c r="IKA254" s="320"/>
      <c r="IKB254" s="374"/>
      <c r="IKC254" s="374"/>
      <c r="IKD254" s="374"/>
      <c r="IKE254" s="395"/>
      <c r="IKF254" s="395"/>
      <c r="IKG254" s="395"/>
      <c r="IKH254" s="395"/>
      <c r="IKI254" s="395"/>
      <c r="IKJ254" s="395"/>
      <c r="IKK254" s="395"/>
      <c r="IKL254" s="395"/>
      <c r="IKM254" s="374"/>
      <c r="IKN254" s="373"/>
      <c r="IKO254" s="373"/>
      <c r="IKP254" s="373"/>
      <c r="IKQ254" s="320"/>
      <c r="IKR254" s="374"/>
      <c r="IKS254" s="374"/>
      <c r="IKT254" s="374"/>
      <c r="IKU254" s="395"/>
      <c r="IKV254" s="395"/>
      <c r="IKW254" s="395"/>
      <c r="IKX254" s="395"/>
      <c r="IKY254" s="395"/>
      <c r="IKZ254" s="395"/>
      <c r="ILA254" s="395"/>
      <c r="ILB254" s="395"/>
      <c r="ILC254" s="374"/>
      <c r="ILD254" s="373"/>
      <c r="ILE254" s="373"/>
      <c r="ILF254" s="373"/>
      <c r="ILG254" s="320"/>
      <c r="ILH254" s="374"/>
      <c r="ILI254" s="374"/>
      <c r="ILJ254" s="374"/>
      <c r="ILK254" s="395"/>
      <c r="ILL254" s="395"/>
      <c r="ILM254" s="395"/>
      <c r="ILN254" s="395"/>
      <c r="ILO254" s="395"/>
      <c r="ILP254" s="395"/>
      <c r="ILQ254" s="395"/>
      <c r="ILR254" s="395"/>
      <c r="ILS254" s="374"/>
      <c r="ILT254" s="373"/>
      <c r="ILU254" s="373"/>
      <c r="ILV254" s="373"/>
      <c r="ILW254" s="320"/>
      <c r="ILX254" s="374"/>
      <c r="ILY254" s="374"/>
      <c r="ILZ254" s="374"/>
      <c r="IMA254" s="395"/>
      <c r="IMB254" s="395"/>
      <c r="IMC254" s="395"/>
      <c r="IMD254" s="395"/>
      <c r="IME254" s="395"/>
      <c r="IMF254" s="395"/>
      <c r="IMG254" s="395"/>
      <c r="IMH254" s="395"/>
      <c r="IMI254" s="374"/>
      <c r="IMJ254" s="373"/>
      <c r="IMK254" s="373"/>
      <c r="IML254" s="373"/>
      <c r="IMM254" s="320"/>
      <c r="IMN254" s="374"/>
      <c r="IMO254" s="374"/>
      <c r="IMP254" s="374"/>
      <c r="IMQ254" s="395"/>
      <c r="IMR254" s="395"/>
      <c r="IMS254" s="395"/>
      <c r="IMT254" s="395"/>
      <c r="IMU254" s="395"/>
      <c r="IMV254" s="395"/>
      <c r="IMW254" s="395"/>
      <c r="IMX254" s="395"/>
      <c r="IMY254" s="374"/>
      <c r="IMZ254" s="373"/>
      <c r="INA254" s="373"/>
      <c r="INB254" s="373"/>
      <c r="INC254" s="320"/>
      <c r="IND254" s="374"/>
      <c r="INE254" s="374"/>
      <c r="INF254" s="374"/>
      <c r="ING254" s="395"/>
      <c r="INH254" s="395"/>
      <c r="INI254" s="395"/>
      <c r="INJ254" s="395"/>
      <c r="INK254" s="395"/>
      <c r="INL254" s="395"/>
      <c r="INM254" s="395"/>
      <c r="INN254" s="395"/>
      <c r="INO254" s="374"/>
      <c r="INP254" s="373"/>
      <c r="INQ254" s="373"/>
      <c r="INR254" s="373"/>
      <c r="INS254" s="320"/>
      <c r="INT254" s="374"/>
      <c r="INU254" s="374"/>
      <c r="INV254" s="374"/>
      <c r="INW254" s="395"/>
      <c r="INX254" s="395"/>
      <c r="INY254" s="395"/>
      <c r="INZ254" s="395"/>
      <c r="IOA254" s="395"/>
      <c r="IOB254" s="395"/>
      <c r="IOC254" s="395"/>
      <c r="IOD254" s="395"/>
      <c r="IOE254" s="374"/>
      <c r="IOF254" s="373"/>
      <c r="IOG254" s="373"/>
      <c r="IOH254" s="373"/>
      <c r="IOI254" s="320"/>
      <c r="IOJ254" s="374"/>
      <c r="IOK254" s="374"/>
      <c r="IOL254" s="374"/>
      <c r="IOM254" s="395"/>
      <c r="ION254" s="395"/>
      <c r="IOO254" s="395"/>
      <c r="IOP254" s="395"/>
      <c r="IOQ254" s="395"/>
      <c r="IOR254" s="395"/>
      <c r="IOS254" s="395"/>
      <c r="IOT254" s="395"/>
      <c r="IOU254" s="374"/>
      <c r="IOV254" s="373"/>
      <c r="IOW254" s="373"/>
      <c r="IOX254" s="373"/>
      <c r="IOY254" s="320"/>
      <c r="IOZ254" s="374"/>
      <c r="IPA254" s="374"/>
      <c r="IPB254" s="374"/>
      <c r="IPC254" s="395"/>
      <c r="IPD254" s="395"/>
      <c r="IPE254" s="395"/>
      <c r="IPF254" s="395"/>
      <c r="IPG254" s="395"/>
      <c r="IPH254" s="395"/>
      <c r="IPI254" s="395"/>
      <c r="IPJ254" s="395"/>
      <c r="IPK254" s="374"/>
      <c r="IPL254" s="373"/>
      <c r="IPM254" s="373"/>
      <c r="IPN254" s="373"/>
      <c r="IPO254" s="320"/>
      <c r="IPP254" s="374"/>
      <c r="IPQ254" s="374"/>
      <c r="IPR254" s="374"/>
      <c r="IPS254" s="395"/>
      <c r="IPT254" s="395"/>
      <c r="IPU254" s="395"/>
      <c r="IPV254" s="395"/>
      <c r="IPW254" s="395"/>
      <c r="IPX254" s="395"/>
      <c r="IPY254" s="395"/>
      <c r="IPZ254" s="395"/>
      <c r="IQA254" s="374"/>
      <c r="IQB254" s="373"/>
      <c r="IQC254" s="373"/>
      <c r="IQD254" s="373"/>
      <c r="IQE254" s="320"/>
      <c r="IQF254" s="374"/>
      <c r="IQG254" s="374"/>
      <c r="IQH254" s="374"/>
      <c r="IQI254" s="395"/>
      <c r="IQJ254" s="395"/>
      <c r="IQK254" s="395"/>
      <c r="IQL254" s="395"/>
      <c r="IQM254" s="395"/>
      <c r="IQN254" s="395"/>
      <c r="IQO254" s="395"/>
      <c r="IQP254" s="395"/>
      <c r="IQQ254" s="374"/>
      <c r="IQR254" s="373"/>
      <c r="IQS254" s="373"/>
      <c r="IQT254" s="373"/>
      <c r="IQU254" s="320"/>
      <c r="IQV254" s="374"/>
      <c r="IQW254" s="374"/>
      <c r="IQX254" s="374"/>
      <c r="IQY254" s="395"/>
      <c r="IQZ254" s="395"/>
      <c r="IRA254" s="395"/>
      <c r="IRB254" s="395"/>
      <c r="IRC254" s="395"/>
      <c r="IRD254" s="395"/>
      <c r="IRE254" s="395"/>
      <c r="IRF254" s="395"/>
      <c r="IRG254" s="374"/>
      <c r="IRH254" s="373"/>
      <c r="IRI254" s="373"/>
      <c r="IRJ254" s="373"/>
      <c r="IRK254" s="320"/>
      <c r="IRL254" s="374"/>
      <c r="IRM254" s="374"/>
      <c r="IRN254" s="374"/>
      <c r="IRO254" s="395"/>
      <c r="IRP254" s="395"/>
      <c r="IRQ254" s="395"/>
      <c r="IRR254" s="395"/>
      <c r="IRS254" s="395"/>
      <c r="IRT254" s="395"/>
      <c r="IRU254" s="395"/>
      <c r="IRV254" s="395"/>
      <c r="IRW254" s="374"/>
      <c r="IRX254" s="373"/>
      <c r="IRY254" s="373"/>
      <c r="IRZ254" s="373"/>
      <c r="ISA254" s="320"/>
      <c r="ISB254" s="374"/>
      <c r="ISC254" s="374"/>
      <c r="ISD254" s="374"/>
      <c r="ISE254" s="395"/>
      <c r="ISF254" s="395"/>
      <c r="ISG254" s="395"/>
      <c r="ISH254" s="395"/>
      <c r="ISI254" s="395"/>
      <c r="ISJ254" s="395"/>
      <c r="ISK254" s="395"/>
      <c r="ISL254" s="395"/>
      <c r="ISM254" s="374"/>
      <c r="ISN254" s="373"/>
      <c r="ISO254" s="373"/>
      <c r="ISP254" s="373"/>
      <c r="ISQ254" s="320"/>
      <c r="ISR254" s="374"/>
      <c r="ISS254" s="374"/>
      <c r="IST254" s="374"/>
      <c r="ISU254" s="395"/>
      <c r="ISV254" s="395"/>
      <c r="ISW254" s="395"/>
      <c r="ISX254" s="395"/>
      <c r="ISY254" s="395"/>
      <c r="ISZ254" s="395"/>
      <c r="ITA254" s="395"/>
      <c r="ITB254" s="395"/>
      <c r="ITC254" s="374"/>
      <c r="ITD254" s="373"/>
      <c r="ITE254" s="373"/>
      <c r="ITF254" s="373"/>
      <c r="ITG254" s="320"/>
      <c r="ITH254" s="374"/>
      <c r="ITI254" s="374"/>
      <c r="ITJ254" s="374"/>
      <c r="ITK254" s="395"/>
      <c r="ITL254" s="395"/>
      <c r="ITM254" s="395"/>
      <c r="ITN254" s="395"/>
      <c r="ITO254" s="395"/>
      <c r="ITP254" s="395"/>
      <c r="ITQ254" s="395"/>
      <c r="ITR254" s="395"/>
      <c r="ITS254" s="374"/>
      <c r="ITT254" s="373"/>
      <c r="ITU254" s="373"/>
      <c r="ITV254" s="373"/>
      <c r="ITW254" s="320"/>
      <c r="ITX254" s="374"/>
      <c r="ITY254" s="374"/>
      <c r="ITZ254" s="374"/>
      <c r="IUA254" s="395"/>
      <c r="IUB254" s="395"/>
      <c r="IUC254" s="395"/>
      <c r="IUD254" s="395"/>
      <c r="IUE254" s="395"/>
      <c r="IUF254" s="395"/>
      <c r="IUG254" s="395"/>
      <c r="IUH254" s="395"/>
      <c r="IUI254" s="374"/>
      <c r="IUJ254" s="373"/>
      <c r="IUK254" s="373"/>
      <c r="IUL254" s="373"/>
      <c r="IUM254" s="320"/>
      <c r="IUN254" s="374"/>
      <c r="IUO254" s="374"/>
      <c r="IUP254" s="374"/>
      <c r="IUQ254" s="395"/>
      <c r="IUR254" s="395"/>
      <c r="IUS254" s="395"/>
      <c r="IUT254" s="395"/>
      <c r="IUU254" s="395"/>
      <c r="IUV254" s="395"/>
      <c r="IUW254" s="395"/>
      <c r="IUX254" s="395"/>
      <c r="IUY254" s="374"/>
      <c r="IUZ254" s="373"/>
      <c r="IVA254" s="373"/>
      <c r="IVB254" s="373"/>
      <c r="IVC254" s="320"/>
      <c r="IVD254" s="374"/>
      <c r="IVE254" s="374"/>
      <c r="IVF254" s="374"/>
      <c r="IVG254" s="395"/>
      <c r="IVH254" s="395"/>
      <c r="IVI254" s="395"/>
      <c r="IVJ254" s="395"/>
      <c r="IVK254" s="395"/>
      <c r="IVL254" s="395"/>
      <c r="IVM254" s="395"/>
      <c r="IVN254" s="395"/>
      <c r="IVO254" s="374"/>
      <c r="IVP254" s="373"/>
      <c r="IVQ254" s="373"/>
      <c r="IVR254" s="373"/>
      <c r="IVS254" s="320"/>
      <c r="IVT254" s="374"/>
      <c r="IVU254" s="374"/>
      <c r="IVV254" s="374"/>
      <c r="IVW254" s="395"/>
      <c r="IVX254" s="395"/>
      <c r="IVY254" s="395"/>
      <c r="IVZ254" s="395"/>
      <c r="IWA254" s="395"/>
      <c r="IWB254" s="395"/>
      <c r="IWC254" s="395"/>
      <c r="IWD254" s="395"/>
      <c r="IWE254" s="374"/>
      <c r="IWF254" s="373"/>
      <c r="IWG254" s="373"/>
      <c r="IWH254" s="373"/>
      <c r="IWI254" s="320"/>
      <c r="IWJ254" s="374"/>
      <c r="IWK254" s="374"/>
      <c r="IWL254" s="374"/>
      <c r="IWM254" s="395"/>
      <c r="IWN254" s="395"/>
      <c r="IWO254" s="395"/>
      <c r="IWP254" s="395"/>
      <c r="IWQ254" s="395"/>
      <c r="IWR254" s="395"/>
      <c r="IWS254" s="395"/>
      <c r="IWT254" s="395"/>
      <c r="IWU254" s="374"/>
      <c r="IWV254" s="373"/>
      <c r="IWW254" s="373"/>
      <c r="IWX254" s="373"/>
      <c r="IWY254" s="320"/>
      <c r="IWZ254" s="374"/>
      <c r="IXA254" s="374"/>
      <c r="IXB254" s="374"/>
      <c r="IXC254" s="395"/>
      <c r="IXD254" s="395"/>
      <c r="IXE254" s="395"/>
      <c r="IXF254" s="395"/>
      <c r="IXG254" s="395"/>
      <c r="IXH254" s="395"/>
      <c r="IXI254" s="395"/>
      <c r="IXJ254" s="395"/>
      <c r="IXK254" s="374"/>
      <c r="IXL254" s="373"/>
      <c r="IXM254" s="373"/>
      <c r="IXN254" s="373"/>
      <c r="IXO254" s="320"/>
      <c r="IXP254" s="374"/>
      <c r="IXQ254" s="374"/>
      <c r="IXR254" s="374"/>
      <c r="IXS254" s="395"/>
      <c r="IXT254" s="395"/>
      <c r="IXU254" s="395"/>
      <c r="IXV254" s="395"/>
      <c r="IXW254" s="395"/>
      <c r="IXX254" s="395"/>
      <c r="IXY254" s="395"/>
      <c r="IXZ254" s="395"/>
      <c r="IYA254" s="374"/>
      <c r="IYB254" s="373"/>
      <c r="IYC254" s="373"/>
      <c r="IYD254" s="373"/>
      <c r="IYE254" s="320"/>
      <c r="IYF254" s="374"/>
      <c r="IYG254" s="374"/>
      <c r="IYH254" s="374"/>
      <c r="IYI254" s="395"/>
      <c r="IYJ254" s="395"/>
      <c r="IYK254" s="395"/>
      <c r="IYL254" s="395"/>
      <c r="IYM254" s="395"/>
      <c r="IYN254" s="395"/>
      <c r="IYO254" s="395"/>
      <c r="IYP254" s="395"/>
      <c r="IYQ254" s="374"/>
      <c r="IYR254" s="373"/>
      <c r="IYS254" s="373"/>
      <c r="IYT254" s="373"/>
      <c r="IYU254" s="320"/>
      <c r="IYV254" s="374"/>
      <c r="IYW254" s="374"/>
      <c r="IYX254" s="374"/>
      <c r="IYY254" s="395"/>
      <c r="IYZ254" s="395"/>
      <c r="IZA254" s="395"/>
      <c r="IZB254" s="395"/>
      <c r="IZC254" s="395"/>
      <c r="IZD254" s="395"/>
      <c r="IZE254" s="395"/>
      <c r="IZF254" s="395"/>
      <c r="IZG254" s="374"/>
      <c r="IZH254" s="373"/>
      <c r="IZI254" s="373"/>
      <c r="IZJ254" s="373"/>
      <c r="IZK254" s="320"/>
      <c r="IZL254" s="374"/>
      <c r="IZM254" s="374"/>
      <c r="IZN254" s="374"/>
      <c r="IZO254" s="395"/>
      <c r="IZP254" s="395"/>
      <c r="IZQ254" s="395"/>
      <c r="IZR254" s="395"/>
      <c r="IZS254" s="395"/>
      <c r="IZT254" s="395"/>
      <c r="IZU254" s="395"/>
      <c r="IZV254" s="395"/>
      <c r="IZW254" s="374"/>
      <c r="IZX254" s="373"/>
      <c r="IZY254" s="373"/>
      <c r="IZZ254" s="373"/>
      <c r="JAA254" s="320"/>
      <c r="JAB254" s="374"/>
      <c r="JAC254" s="374"/>
      <c r="JAD254" s="374"/>
      <c r="JAE254" s="395"/>
      <c r="JAF254" s="395"/>
      <c r="JAG254" s="395"/>
      <c r="JAH254" s="395"/>
      <c r="JAI254" s="395"/>
      <c r="JAJ254" s="395"/>
      <c r="JAK254" s="395"/>
      <c r="JAL254" s="395"/>
      <c r="JAM254" s="374"/>
      <c r="JAN254" s="373"/>
      <c r="JAO254" s="373"/>
      <c r="JAP254" s="373"/>
      <c r="JAQ254" s="320"/>
      <c r="JAR254" s="374"/>
      <c r="JAS254" s="374"/>
      <c r="JAT254" s="374"/>
      <c r="JAU254" s="395"/>
      <c r="JAV254" s="395"/>
      <c r="JAW254" s="395"/>
      <c r="JAX254" s="395"/>
      <c r="JAY254" s="395"/>
      <c r="JAZ254" s="395"/>
      <c r="JBA254" s="395"/>
      <c r="JBB254" s="395"/>
      <c r="JBC254" s="374"/>
      <c r="JBD254" s="373"/>
      <c r="JBE254" s="373"/>
      <c r="JBF254" s="373"/>
      <c r="JBG254" s="320"/>
      <c r="JBH254" s="374"/>
      <c r="JBI254" s="374"/>
      <c r="JBJ254" s="374"/>
      <c r="JBK254" s="395"/>
      <c r="JBL254" s="395"/>
      <c r="JBM254" s="395"/>
      <c r="JBN254" s="395"/>
      <c r="JBO254" s="395"/>
      <c r="JBP254" s="395"/>
      <c r="JBQ254" s="395"/>
      <c r="JBR254" s="395"/>
      <c r="JBS254" s="374"/>
      <c r="JBT254" s="373"/>
      <c r="JBU254" s="373"/>
      <c r="JBV254" s="373"/>
      <c r="JBW254" s="320"/>
      <c r="JBX254" s="374"/>
      <c r="JBY254" s="374"/>
      <c r="JBZ254" s="374"/>
      <c r="JCA254" s="395"/>
      <c r="JCB254" s="395"/>
      <c r="JCC254" s="395"/>
      <c r="JCD254" s="395"/>
      <c r="JCE254" s="395"/>
      <c r="JCF254" s="395"/>
      <c r="JCG254" s="395"/>
      <c r="JCH254" s="395"/>
      <c r="JCI254" s="374"/>
      <c r="JCJ254" s="373"/>
      <c r="JCK254" s="373"/>
      <c r="JCL254" s="373"/>
      <c r="JCM254" s="320"/>
      <c r="JCN254" s="374"/>
      <c r="JCO254" s="374"/>
      <c r="JCP254" s="374"/>
      <c r="JCQ254" s="395"/>
      <c r="JCR254" s="395"/>
      <c r="JCS254" s="395"/>
      <c r="JCT254" s="395"/>
      <c r="JCU254" s="395"/>
      <c r="JCV254" s="395"/>
      <c r="JCW254" s="395"/>
      <c r="JCX254" s="395"/>
      <c r="JCY254" s="374"/>
      <c r="JCZ254" s="373"/>
      <c r="JDA254" s="373"/>
      <c r="JDB254" s="373"/>
      <c r="JDC254" s="320"/>
      <c r="JDD254" s="374"/>
      <c r="JDE254" s="374"/>
      <c r="JDF254" s="374"/>
      <c r="JDG254" s="395"/>
      <c r="JDH254" s="395"/>
      <c r="JDI254" s="395"/>
      <c r="JDJ254" s="395"/>
      <c r="JDK254" s="395"/>
      <c r="JDL254" s="395"/>
      <c r="JDM254" s="395"/>
      <c r="JDN254" s="395"/>
      <c r="JDO254" s="374"/>
      <c r="JDP254" s="373"/>
      <c r="JDQ254" s="373"/>
      <c r="JDR254" s="373"/>
      <c r="JDS254" s="320"/>
      <c r="JDT254" s="374"/>
      <c r="JDU254" s="374"/>
      <c r="JDV254" s="374"/>
      <c r="JDW254" s="395"/>
      <c r="JDX254" s="395"/>
      <c r="JDY254" s="395"/>
      <c r="JDZ254" s="395"/>
      <c r="JEA254" s="395"/>
      <c r="JEB254" s="395"/>
      <c r="JEC254" s="395"/>
      <c r="JED254" s="395"/>
      <c r="JEE254" s="374"/>
      <c r="JEF254" s="373"/>
      <c r="JEG254" s="373"/>
      <c r="JEH254" s="373"/>
      <c r="JEI254" s="320"/>
      <c r="JEJ254" s="374"/>
      <c r="JEK254" s="374"/>
      <c r="JEL254" s="374"/>
      <c r="JEM254" s="395"/>
      <c r="JEN254" s="395"/>
      <c r="JEO254" s="395"/>
      <c r="JEP254" s="395"/>
      <c r="JEQ254" s="395"/>
      <c r="JER254" s="395"/>
      <c r="JES254" s="395"/>
      <c r="JET254" s="395"/>
      <c r="JEU254" s="374"/>
      <c r="JEV254" s="373"/>
      <c r="JEW254" s="373"/>
      <c r="JEX254" s="373"/>
      <c r="JEY254" s="320"/>
      <c r="JEZ254" s="374"/>
      <c r="JFA254" s="374"/>
      <c r="JFB254" s="374"/>
      <c r="JFC254" s="395"/>
      <c r="JFD254" s="395"/>
      <c r="JFE254" s="395"/>
      <c r="JFF254" s="395"/>
      <c r="JFG254" s="395"/>
      <c r="JFH254" s="395"/>
      <c r="JFI254" s="395"/>
      <c r="JFJ254" s="395"/>
      <c r="JFK254" s="374"/>
      <c r="JFL254" s="373"/>
      <c r="JFM254" s="373"/>
      <c r="JFN254" s="373"/>
      <c r="JFO254" s="320"/>
      <c r="JFP254" s="374"/>
      <c r="JFQ254" s="374"/>
      <c r="JFR254" s="374"/>
      <c r="JFS254" s="395"/>
      <c r="JFT254" s="395"/>
      <c r="JFU254" s="395"/>
      <c r="JFV254" s="395"/>
      <c r="JFW254" s="395"/>
      <c r="JFX254" s="395"/>
      <c r="JFY254" s="395"/>
      <c r="JFZ254" s="395"/>
      <c r="JGA254" s="374"/>
      <c r="JGB254" s="373"/>
      <c r="JGC254" s="373"/>
      <c r="JGD254" s="373"/>
      <c r="JGE254" s="320"/>
      <c r="JGF254" s="374"/>
      <c r="JGG254" s="374"/>
      <c r="JGH254" s="374"/>
      <c r="JGI254" s="395"/>
      <c r="JGJ254" s="395"/>
      <c r="JGK254" s="395"/>
      <c r="JGL254" s="395"/>
      <c r="JGM254" s="395"/>
      <c r="JGN254" s="395"/>
      <c r="JGO254" s="395"/>
      <c r="JGP254" s="395"/>
      <c r="JGQ254" s="374"/>
      <c r="JGR254" s="373"/>
      <c r="JGS254" s="373"/>
      <c r="JGT254" s="373"/>
      <c r="JGU254" s="320"/>
      <c r="JGV254" s="374"/>
      <c r="JGW254" s="374"/>
      <c r="JGX254" s="374"/>
      <c r="JGY254" s="395"/>
      <c r="JGZ254" s="395"/>
      <c r="JHA254" s="395"/>
      <c r="JHB254" s="395"/>
      <c r="JHC254" s="395"/>
      <c r="JHD254" s="395"/>
      <c r="JHE254" s="395"/>
      <c r="JHF254" s="395"/>
      <c r="JHG254" s="374"/>
      <c r="JHH254" s="373"/>
      <c r="JHI254" s="373"/>
      <c r="JHJ254" s="373"/>
      <c r="JHK254" s="320"/>
      <c r="JHL254" s="374"/>
      <c r="JHM254" s="374"/>
      <c r="JHN254" s="374"/>
      <c r="JHO254" s="395"/>
      <c r="JHP254" s="395"/>
      <c r="JHQ254" s="395"/>
      <c r="JHR254" s="395"/>
      <c r="JHS254" s="395"/>
      <c r="JHT254" s="395"/>
      <c r="JHU254" s="395"/>
      <c r="JHV254" s="395"/>
      <c r="JHW254" s="374"/>
      <c r="JHX254" s="373"/>
      <c r="JHY254" s="373"/>
      <c r="JHZ254" s="373"/>
      <c r="JIA254" s="320"/>
      <c r="JIB254" s="374"/>
      <c r="JIC254" s="374"/>
      <c r="JID254" s="374"/>
      <c r="JIE254" s="395"/>
      <c r="JIF254" s="395"/>
      <c r="JIG254" s="395"/>
      <c r="JIH254" s="395"/>
      <c r="JII254" s="395"/>
      <c r="JIJ254" s="395"/>
      <c r="JIK254" s="395"/>
      <c r="JIL254" s="395"/>
      <c r="JIM254" s="374"/>
      <c r="JIN254" s="373"/>
      <c r="JIO254" s="373"/>
      <c r="JIP254" s="373"/>
      <c r="JIQ254" s="320"/>
      <c r="JIR254" s="374"/>
      <c r="JIS254" s="374"/>
      <c r="JIT254" s="374"/>
      <c r="JIU254" s="395"/>
      <c r="JIV254" s="395"/>
      <c r="JIW254" s="395"/>
      <c r="JIX254" s="395"/>
      <c r="JIY254" s="395"/>
      <c r="JIZ254" s="395"/>
      <c r="JJA254" s="395"/>
      <c r="JJB254" s="395"/>
      <c r="JJC254" s="374"/>
      <c r="JJD254" s="373"/>
      <c r="JJE254" s="373"/>
      <c r="JJF254" s="373"/>
      <c r="JJG254" s="320"/>
      <c r="JJH254" s="374"/>
      <c r="JJI254" s="374"/>
      <c r="JJJ254" s="374"/>
      <c r="JJK254" s="395"/>
      <c r="JJL254" s="395"/>
      <c r="JJM254" s="395"/>
      <c r="JJN254" s="395"/>
      <c r="JJO254" s="395"/>
      <c r="JJP254" s="395"/>
      <c r="JJQ254" s="395"/>
      <c r="JJR254" s="395"/>
      <c r="JJS254" s="374"/>
      <c r="JJT254" s="373"/>
      <c r="JJU254" s="373"/>
      <c r="JJV254" s="373"/>
      <c r="JJW254" s="320"/>
      <c r="JJX254" s="374"/>
      <c r="JJY254" s="374"/>
      <c r="JJZ254" s="374"/>
      <c r="JKA254" s="395"/>
      <c r="JKB254" s="395"/>
      <c r="JKC254" s="395"/>
      <c r="JKD254" s="395"/>
      <c r="JKE254" s="395"/>
      <c r="JKF254" s="395"/>
      <c r="JKG254" s="395"/>
      <c r="JKH254" s="395"/>
      <c r="JKI254" s="374"/>
      <c r="JKJ254" s="373"/>
      <c r="JKK254" s="373"/>
      <c r="JKL254" s="373"/>
      <c r="JKM254" s="320"/>
      <c r="JKN254" s="374"/>
      <c r="JKO254" s="374"/>
      <c r="JKP254" s="374"/>
      <c r="JKQ254" s="395"/>
      <c r="JKR254" s="395"/>
      <c r="JKS254" s="395"/>
      <c r="JKT254" s="395"/>
      <c r="JKU254" s="395"/>
      <c r="JKV254" s="395"/>
      <c r="JKW254" s="395"/>
      <c r="JKX254" s="395"/>
      <c r="JKY254" s="374"/>
      <c r="JKZ254" s="373"/>
      <c r="JLA254" s="373"/>
      <c r="JLB254" s="373"/>
      <c r="JLC254" s="320"/>
      <c r="JLD254" s="374"/>
      <c r="JLE254" s="374"/>
      <c r="JLF254" s="374"/>
      <c r="JLG254" s="395"/>
      <c r="JLH254" s="395"/>
      <c r="JLI254" s="395"/>
      <c r="JLJ254" s="395"/>
      <c r="JLK254" s="395"/>
      <c r="JLL254" s="395"/>
      <c r="JLM254" s="395"/>
      <c r="JLN254" s="395"/>
      <c r="JLO254" s="374"/>
      <c r="JLP254" s="373"/>
      <c r="JLQ254" s="373"/>
      <c r="JLR254" s="373"/>
      <c r="JLS254" s="320"/>
      <c r="JLT254" s="374"/>
      <c r="JLU254" s="374"/>
      <c r="JLV254" s="374"/>
      <c r="JLW254" s="395"/>
      <c r="JLX254" s="395"/>
      <c r="JLY254" s="395"/>
      <c r="JLZ254" s="395"/>
      <c r="JMA254" s="395"/>
      <c r="JMB254" s="395"/>
      <c r="JMC254" s="395"/>
      <c r="JMD254" s="395"/>
      <c r="JME254" s="374"/>
      <c r="JMF254" s="373"/>
      <c r="JMG254" s="373"/>
      <c r="JMH254" s="373"/>
      <c r="JMI254" s="320"/>
      <c r="JMJ254" s="374"/>
      <c r="JMK254" s="374"/>
      <c r="JML254" s="374"/>
      <c r="JMM254" s="395"/>
      <c r="JMN254" s="395"/>
      <c r="JMO254" s="395"/>
      <c r="JMP254" s="395"/>
      <c r="JMQ254" s="395"/>
      <c r="JMR254" s="395"/>
      <c r="JMS254" s="395"/>
      <c r="JMT254" s="395"/>
      <c r="JMU254" s="374"/>
      <c r="JMV254" s="373"/>
      <c r="JMW254" s="373"/>
      <c r="JMX254" s="373"/>
      <c r="JMY254" s="320"/>
      <c r="JMZ254" s="374"/>
      <c r="JNA254" s="374"/>
      <c r="JNB254" s="374"/>
      <c r="JNC254" s="395"/>
      <c r="JND254" s="395"/>
      <c r="JNE254" s="395"/>
      <c r="JNF254" s="395"/>
      <c r="JNG254" s="395"/>
      <c r="JNH254" s="395"/>
      <c r="JNI254" s="395"/>
      <c r="JNJ254" s="395"/>
      <c r="JNK254" s="374"/>
      <c r="JNL254" s="373"/>
      <c r="JNM254" s="373"/>
      <c r="JNN254" s="373"/>
      <c r="JNO254" s="320"/>
      <c r="JNP254" s="374"/>
      <c r="JNQ254" s="374"/>
      <c r="JNR254" s="374"/>
      <c r="JNS254" s="395"/>
      <c r="JNT254" s="395"/>
      <c r="JNU254" s="395"/>
      <c r="JNV254" s="395"/>
      <c r="JNW254" s="395"/>
      <c r="JNX254" s="395"/>
      <c r="JNY254" s="395"/>
      <c r="JNZ254" s="395"/>
      <c r="JOA254" s="374"/>
      <c r="JOB254" s="373"/>
      <c r="JOC254" s="373"/>
      <c r="JOD254" s="373"/>
      <c r="JOE254" s="320"/>
      <c r="JOF254" s="374"/>
      <c r="JOG254" s="374"/>
      <c r="JOH254" s="374"/>
      <c r="JOI254" s="395"/>
      <c r="JOJ254" s="395"/>
      <c r="JOK254" s="395"/>
      <c r="JOL254" s="395"/>
      <c r="JOM254" s="395"/>
      <c r="JON254" s="395"/>
      <c r="JOO254" s="395"/>
      <c r="JOP254" s="395"/>
      <c r="JOQ254" s="374"/>
      <c r="JOR254" s="373"/>
      <c r="JOS254" s="373"/>
      <c r="JOT254" s="373"/>
      <c r="JOU254" s="320"/>
      <c r="JOV254" s="374"/>
      <c r="JOW254" s="374"/>
      <c r="JOX254" s="374"/>
      <c r="JOY254" s="395"/>
      <c r="JOZ254" s="395"/>
      <c r="JPA254" s="395"/>
      <c r="JPB254" s="395"/>
      <c r="JPC254" s="395"/>
      <c r="JPD254" s="395"/>
      <c r="JPE254" s="395"/>
      <c r="JPF254" s="395"/>
      <c r="JPG254" s="374"/>
      <c r="JPH254" s="373"/>
      <c r="JPI254" s="373"/>
      <c r="JPJ254" s="373"/>
      <c r="JPK254" s="320"/>
      <c r="JPL254" s="374"/>
      <c r="JPM254" s="374"/>
      <c r="JPN254" s="374"/>
      <c r="JPO254" s="395"/>
      <c r="JPP254" s="395"/>
      <c r="JPQ254" s="395"/>
      <c r="JPR254" s="395"/>
      <c r="JPS254" s="395"/>
      <c r="JPT254" s="395"/>
      <c r="JPU254" s="395"/>
      <c r="JPV254" s="395"/>
      <c r="JPW254" s="374"/>
      <c r="JPX254" s="373"/>
      <c r="JPY254" s="373"/>
      <c r="JPZ254" s="373"/>
      <c r="JQA254" s="320"/>
      <c r="JQB254" s="374"/>
      <c r="JQC254" s="374"/>
      <c r="JQD254" s="374"/>
      <c r="JQE254" s="395"/>
      <c r="JQF254" s="395"/>
      <c r="JQG254" s="395"/>
      <c r="JQH254" s="395"/>
      <c r="JQI254" s="395"/>
      <c r="JQJ254" s="395"/>
      <c r="JQK254" s="395"/>
      <c r="JQL254" s="395"/>
      <c r="JQM254" s="374"/>
      <c r="JQN254" s="373"/>
      <c r="JQO254" s="373"/>
      <c r="JQP254" s="373"/>
      <c r="JQQ254" s="320"/>
      <c r="JQR254" s="374"/>
      <c r="JQS254" s="374"/>
      <c r="JQT254" s="374"/>
      <c r="JQU254" s="395"/>
      <c r="JQV254" s="395"/>
      <c r="JQW254" s="395"/>
      <c r="JQX254" s="395"/>
      <c r="JQY254" s="395"/>
      <c r="JQZ254" s="395"/>
      <c r="JRA254" s="395"/>
      <c r="JRB254" s="395"/>
      <c r="JRC254" s="374"/>
      <c r="JRD254" s="373"/>
      <c r="JRE254" s="373"/>
      <c r="JRF254" s="373"/>
      <c r="JRG254" s="320"/>
      <c r="JRH254" s="374"/>
      <c r="JRI254" s="374"/>
      <c r="JRJ254" s="374"/>
      <c r="JRK254" s="395"/>
      <c r="JRL254" s="395"/>
      <c r="JRM254" s="395"/>
      <c r="JRN254" s="395"/>
      <c r="JRO254" s="395"/>
      <c r="JRP254" s="395"/>
      <c r="JRQ254" s="395"/>
      <c r="JRR254" s="395"/>
      <c r="JRS254" s="374"/>
      <c r="JRT254" s="373"/>
      <c r="JRU254" s="373"/>
      <c r="JRV254" s="373"/>
      <c r="JRW254" s="320"/>
      <c r="JRX254" s="374"/>
      <c r="JRY254" s="374"/>
      <c r="JRZ254" s="374"/>
      <c r="JSA254" s="395"/>
      <c r="JSB254" s="395"/>
      <c r="JSC254" s="395"/>
      <c r="JSD254" s="395"/>
      <c r="JSE254" s="395"/>
      <c r="JSF254" s="395"/>
      <c r="JSG254" s="395"/>
      <c r="JSH254" s="395"/>
      <c r="JSI254" s="374"/>
      <c r="JSJ254" s="373"/>
      <c r="JSK254" s="373"/>
      <c r="JSL254" s="373"/>
      <c r="JSM254" s="320"/>
      <c r="JSN254" s="374"/>
      <c r="JSO254" s="374"/>
      <c r="JSP254" s="374"/>
      <c r="JSQ254" s="395"/>
      <c r="JSR254" s="395"/>
      <c r="JSS254" s="395"/>
      <c r="JST254" s="395"/>
      <c r="JSU254" s="395"/>
      <c r="JSV254" s="395"/>
      <c r="JSW254" s="395"/>
      <c r="JSX254" s="395"/>
      <c r="JSY254" s="374"/>
      <c r="JSZ254" s="373"/>
      <c r="JTA254" s="373"/>
      <c r="JTB254" s="373"/>
      <c r="JTC254" s="320"/>
      <c r="JTD254" s="374"/>
      <c r="JTE254" s="374"/>
      <c r="JTF254" s="374"/>
      <c r="JTG254" s="395"/>
      <c r="JTH254" s="395"/>
      <c r="JTI254" s="395"/>
      <c r="JTJ254" s="395"/>
      <c r="JTK254" s="395"/>
      <c r="JTL254" s="395"/>
      <c r="JTM254" s="395"/>
      <c r="JTN254" s="395"/>
      <c r="JTO254" s="374"/>
      <c r="JTP254" s="373"/>
      <c r="JTQ254" s="373"/>
      <c r="JTR254" s="373"/>
      <c r="JTS254" s="320"/>
      <c r="JTT254" s="374"/>
      <c r="JTU254" s="374"/>
      <c r="JTV254" s="374"/>
      <c r="JTW254" s="395"/>
      <c r="JTX254" s="395"/>
      <c r="JTY254" s="395"/>
      <c r="JTZ254" s="395"/>
      <c r="JUA254" s="395"/>
      <c r="JUB254" s="395"/>
      <c r="JUC254" s="395"/>
      <c r="JUD254" s="395"/>
      <c r="JUE254" s="374"/>
      <c r="JUF254" s="373"/>
      <c r="JUG254" s="373"/>
      <c r="JUH254" s="373"/>
      <c r="JUI254" s="320"/>
      <c r="JUJ254" s="374"/>
      <c r="JUK254" s="374"/>
      <c r="JUL254" s="374"/>
      <c r="JUM254" s="395"/>
      <c r="JUN254" s="395"/>
      <c r="JUO254" s="395"/>
      <c r="JUP254" s="395"/>
      <c r="JUQ254" s="395"/>
      <c r="JUR254" s="395"/>
      <c r="JUS254" s="395"/>
      <c r="JUT254" s="395"/>
      <c r="JUU254" s="374"/>
      <c r="JUV254" s="373"/>
      <c r="JUW254" s="373"/>
      <c r="JUX254" s="373"/>
      <c r="JUY254" s="320"/>
      <c r="JUZ254" s="374"/>
      <c r="JVA254" s="374"/>
      <c r="JVB254" s="374"/>
      <c r="JVC254" s="395"/>
      <c r="JVD254" s="395"/>
      <c r="JVE254" s="395"/>
      <c r="JVF254" s="395"/>
      <c r="JVG254" s="395"/>
      <c r="JVH254" s="395"/>
      <c r="JVI254" s="395"/>
      <c r="JVJ254" s="395"/>
      <c r="JVK254" s="374"/>
      <c r="JVL254" s="373"/>
      <c r="JVM254" s="373"/>
      <c r="JVN254" s="373"/>
      <c r="JVO254" s="320"/>
      <c r="JVP254" s="374"/>
      <c r="JVQ254" s="374"/>
      <c r="JVR254" s="374"/>
      <c r="JVS254" s="395"/>
      <c r="JVT254" s="395"/>
      <c r="JVU254" s="395"/>
      <c r="JVV254" s="395"/>
      <c r="JVW254" s="395"/>
      <c r="JVX254" s="395"/>
      <c r="JVY254" s="395"/>
      <c r="JVZ254" s="395"/>
      <c r="JWA254" s="374"/>
      <c r="JWB254" s="373"/>
      <c r="JWC254" s="373"/>
      <c r="JWD254" s="373"/>
      <c r="JWE254" s="320"/>
      <c r="JWF254" s="374"/>
      <c r="JWG254" s="374"/>
      <c r="JWH254" s="374"/>
      <c r="JWI254" s="395"/>
      <c r="JWJ254" s="395"/>
      <c r="JWK254" s="395"/>
      <c r="JWL254" s="395"/>
      <c r="JWM254" s="395"/>
      <c r="JWN254" s="395"/>
      <c r="JWO254" s="395"/>
      <c r="JWP254" s="395"/>
      <c r="JWQ254" s="374"/>
      <c r="JWR254" s="373"/>
      <c r="JWS254" s="373"/>
      <c r="JWT254" s="373"/>
      <c r="JWU254" s="320"/>
      <c r="JWV254" s="374"/>
      <c r="JWW254" s="374"/>
      <c r="JWX254" s="374"/>
      <c r="JWY254" s="395"/>
      <c r="JWZ254" s="395"/>
      <c r="JXA254" s="395"/>
      <c r="JXB254" s="395"/>
      <c r="JXC254" s="395"/>
      <c r="JXD254" s="395"/>
      <c r="JXE254" s="395"/>
      <c r="JXF254" s="395"/>
      <c r="JXG254" s="374"/>
      <c r="JXH254" s="373"/>
      <c r="JXI254" s="373"/>
      <c r="JXJ254" s="373"/>
      <c r="JXK254" s="320"/>
      <c r="JXL254" s="374"/>
      <c r="JXM254" s="374"/>
      <c r="JXN254" s="374"/>
      <c r="JXO254" s="395"/>
      <c r="JXP254" s="395"/>
      <c r="JXQ254" s="395"/>
      <c r="JXR254" s="395"/>
      <c r="JXS254" s="395"/>
      <c r="JXT254" s="395"/>
      <c r="JXU254" s="395"/>
      <c r="JXV254" s="395"/>
      <c r="JXW254" s="374"/>
      <c r="JXX254" s="373"/>
      <c r="JXY254" s="373"/>
      <c r="JXZ254" s="373"/>
      <c r="JYA254" s="320"/>
      <c r="JYB254" s="374"/>
      <c r="JYC254" s="374"/>
      <c r="JYD254" s="374"/>
      <c r="JYE254" s="395"/>
      <c r="JYF254" s="395"/>
      <c r="JYG254" s="395"/>
      <c r="JYH254" s="395"/>
      <c r="JYI254" s="395"/>
      <c r="JYJ254" s="395"/>
      <c r="JYK254" s="395"/>
      <c r="JYL254" s="395"/>
      <c r="JYM254" s="374"/>
      <c r="JYN254" s="373"/>
      <c r="JYO254" s="373"/>
      <c r="JYP254" s="373"/>
      <c r="JYQ254" s="320"/>
      <c r="JYR254" s="374"/>
      <c r="JYS254" s="374"/>
      <c r="JYT254" s="374"/>
      <c r="JYU254" s="395"/>
      <c r="JYV254" s="395"/>
      <c r="JYW254" s="395"/>
      <c r="JYX254" s="395"/>
      <c r="JYY254" s="395"/>
      <c r="JYZ254" s="395"/>
      <c r="JZA254" s="395"/>
      <c r="JZB254" s="395"/>
      <c r="JZC254" s="374"/>
      <c r="JZD254" s="373"/>
      <c r="JZE254" s="373"/>
      <c r="JZF254" s="373"/>
      <c r="JZG254" s="320"/>
      <c r="JZH254" s="374"/>
      <c r="JZI254" s="374"/>
      <c r="JZJ254" s="374"/>
      <c r="JZK254" s="395"/>
      <c r="JZL254" s="395"/>
      <c r="JZM254" s="395"/>
      <c r="JZN254" s="395"/>
      <c r="JZO254" s="395"/>
      <c r="JZP254" s="395"/>
      <c r="JZQ254" s="395"/>
      <c r="JZR254" s="395"/>
      <c r="JZS254" s="374"/>
      <c r="JZT254" s="373"/>
      <c r="JZU254" s="373"/>
      <c r="JZV254" s="373"/>
      <c r="JZW254" s="320"/>
      <c r="JZX254" s="374"/>
      <c r="JZY254" s="374"/>
      <c r="JZZ254" s="374"/>
      <c r="KAA254" s="395"/>
      <c r="KAB254" s="395"/>
      <c r="KAC254" s="395"/>
      <c r="KAD254" s="395"/>
      <c r="KAE254" s="395"/>
      <c r="KAF254" s="395"/>
      <c r="KAG254" s="395"/>
      <c r="KAH254" s="395"/>
      <c r="KAI254" s="374"/>
      <c r="KAJ254" s="373"/>
      <c r="KAK254" s="373"/>
      <c r="KAL254" s="373"/>
      <c r="KAM254" s="320"/>
      <c r="KAN254" s="374"/>
      <c r="KAO254" s="374"/>
      <c r="KAP254" s="374"/>
      <c r="KAQ254" s="395"/>
      <c r="KAR254" s="395"/>
      <c r="KAS254" s="395"/>
      <c r="KAT254" s="395"/>
      <c r="KAU254" s="395"/>
      <c r="KAV254" s="395"/>
      <c r="KAW254" s="395"/>
      <c r="KAX254" s="395"/>
      <c r="KAY254" s="374"/>
      <c r="KAZ254" s="373"/>
      <c r="KBA254" s="373"/>
      <c r="KBB254" s="373"/>
      <c r="KBC254" s="320"/>
      <c r="KBD254" s="374"/>
      <c r="KBE254" s="374"/>
      <c r="KBF254" s="374"/>
      <c r="KBG254" s="395"/>
      <c r="KBH254" s="395"/>
      <c r="KBI254" s="395"/>
      <c r="KBJ254" s="395"/>
      <c r="KBK254" s="395"/>
      <c r="KBL254" s="395"/>
      <c r="KBM254" s="395"/>
      <c r="KBN254" s="395"/>
      <c r="KBO254" s="374"/>
      <c r="KBP254" s="373"/>
      <c r="KBQ254" s="373"/>
      <c r="KBR254" s="373"/>
      <c r="KBS254" s="320"/>
      <c r="KBT254" s="374"/>
      <c r="KBU254" s="374"/>
      <c r="KBV254" s="374"/>
      <c r="KBW254" s="395"/>
      <c r="KBX254" s="395"/>
      <c r="KBY254" s="395"/>
      <c r="KBZ254" s="395"/>
      <c r="KCA254" s="395"/>
      <c r="KCB254" s="395"/>
      <c r="KCC254" s="395"/>
      <c r="KCD254" s="395"/>
      <c r="KCE254" s="374"/>
      <c r="KCF254" s="373"/>
      <c r="KCG254" s="373"/>
      <c r="KCH254" s="373"/>
      <c r="KCI254" s="320"/>
      <c r="KCJ254" s="374"/>
      <c r="KCK254" s="374"/>
      <c r="KCL254" s="374"/>
      <c r="KCM254" s="395"/>
      <c r="KCN254" s="395"/>
      <c r="KCO254" s="395"/>
      <c r="KCP254" s="395"/>
      <c r="KCQ254" s="395"/>
      <c r="KCR254" s="395"/>
      <c r="KCS254" s="395"/>
      <c r="KCT254" s="395"/>
      <c r="KCU254" s="374"/>
      <c r="KCV254" s="373"/>
      <c r="KCW254" s="373"/>
      <c r="KCX254" s="373"/>
      <c r="KCY254" s="320"/>
      <c r="KCZ254" s="374"/>
      <c r="KDA254" s="374"/>
      <c r="KDB254" s="374"/>
      <c r="KDC254" s="395"/>
      <c r="KDD254" s="395"/>
      <c r="KDE254" s="395"/>
      <c r="KDF254" s="395"/>
      <c r="KDG254" s="395"/>
      <c r="KDH254" s="395"/>
      <c r="KDI254" s="395"/>
      <c r="KDJ254" s="395"/>
      <c r="KDK254" s="374"/>
      <c r="KDL254" s="373"/>
      <c r="KDM254" s="373"/>
      <c r="KDN254" s="373"/>
      <c r="KDO254" s="320"/>
      <c r="KDP254" s="374"/>
      <c r="KDQ254" s="374"/>
      <c r="KDR254" s="374"/>
      <c r="KDS254" s="395"/>
      <c r="KDT254" s="395"/>
      <c r="KDU254" s="395"/>
      <c r="KDV254" s="395"/>
      <c r="KDW254" s="395"/>
      <c r="KDX254" s="395"/>
      <c r="KDY254" s="395"/>
      <c r="KDZ254" s="395"/>
      <c r="KEA254" s="374"/>
      <c r="KEB254" s="373"/>
      <c r="KEC254" s="373"/>
      <c r="KED254" s="373"/>
      <c r="KEE254" s="320"/>
      <c r="KEF254" s="374"/>
      <c r="KEG254" s="374"/>
      <c r="KEH254" s="374"/>
      <c r="KEI254" s="395"/>
      <c r="KEJ254" s="395"/>
      <c r="KEK254" s="395"/>
      <c r="KEL254" s="395"/>
      <c r="KEM254" s="395"/>
      <c r="KEN254" s="395"/>
      <c r="KEO254" s="395"/>
      <c r="KEP254" s="395"/>
      <c r="KEQ254" s="374"/>
      <c r="KER254" s="373"/>
      <c r="KES254" s="373"/>
      <c r="KET254" s="373"/>
      <c r="KEU254" s="320"/>
      <c r="KEV254" s="374"/>
      <c r="KEW254" s="374"/>
      <c r="KEX254" s="374"/>
      <c r="KEY254" s="395"/>
      <c r="KEZ254" s="395"/>
      <c r="KFA254" s="395"/>
      <c r="KFB254" s="395"/>
      <c r="KFC254" s="395"/>
      <c r="KFD254" s="395"/>
      <c r="KFE254" s="395"/>
      <c r="KFF254" s="395"/>
      <c r="KFG254" s="374"/>
      <c r="KFH254" s="373"/>
      <c r="KFI254" s="373"/>
      <c r="KFJ254" s="373"/>
      <c r="KFK254" s="320"/>
      <c r="KFL254" s="374"/>
      <c r="KFM254" s="374"/>
      <c r="KFN254" s="374"/>
      <c r="KFO254" s="395"/>
      <c r="KFP254" s="395"/>
      <c r="KFQ254" s="395"/>
      <c r="KFR254" s="395"/>
      <c r="KFS254" s="395"/>
      <c r="KFT254" s="395"/>
      <c r="KFU254" s="395"/>
      <c r="KFV254" s="395"/>
      <c r="KFW254" s="374"/>
      <c r="KFX254" s="373"/>
      <c r="KFY254" s="373"/>
      <c r="KFZ254" s="373"/>
      <c r="KGA254" s="320"/>
      <c r="KGB254" s="374"/>
      <c r="KGC254" s="374"/>
      <c r="KGD254" s="374"/>
      <c r="KGE254" s="395"/>
      <c r="KGF254" s="395"/>
      <c r="KGG254" s="395"/>
      <c r="KGH254" s="395"/>
      <c r="KGI254" s="395"/>
      <c r="KGJ254" s="395"/>
      <c r="KGK254" s="395"/>
      <c r="KGL254" s="395"/>
      <c r="KGM254" s="374"/>
      <c r="KGN254" s="373"/>
      <c r="KGO254" s="373"/>
      <c r="KGP254" s="373"/>
      <c r="KGQ254" s="320"/>
      <c r="KGR254" s="374"/>
      <c r="KGS254" s="374"/>
      <c r="KGT254" s="374"/>
      <c r="KGU254" s="395"/>
      <c r="KGV254" s="395"/>
      <c r="KGW254" s="395"/>
      <c r="KGX254" s="395"/>
      <c r="KGY254" s="395"/>
      <c r="KGZ254" s="395"/>
      <c r="KHA254" s="395"/>
      <c r="KHB254" s="395"/>
      <c r="KHC254" s="374"/>
      <c r="KHD254" s="373"/>
      <c r="KHE254" s="373"/>
      <c r="KHF254" s="373"/>
      <c r="KHG254" s="320"/>
      <c r="KHH254" s="374"/>
      <c r="KHI254" s="374"/>
      <c r="KHJ254" s="374"/>
      <c r="KHK254" s="395"/>
      <c r="KHL254" s="395"/>
      <c r="KHM254" s="395"/>
      <c r="KHN254" s="395"/>
      <c r="KHO254" s="395"/>
      <c r="KHP254" s="395"/>
      <c r="KHQ254" s="395"/>
      <c r="KHR254" s="395"/>
      <c r="KHS254" s="374"/>
      <c r="KHT254" s="373"/>
      <c r="KHU254" s="373"/>
      <c r="KHV254" s="373"/>
      <c r="KHW254" s="320"/>
      <c r="KHX254" s="374"/>
      <c r="KHY254" s="374"/>
      <c r="KHZ254" s="374"/>
      <c r="KIA254" s="395"/>
      <c r="KIB254" s="395"/>
      <c r="KIC254" s="395"/>
      <c r="KID254" s="395"/>
      <c r="KIE254" s="395"/>
      <c r="KIF254" s="395"/>
      <c r="KIG254" s="395"/>
      <c r="KIH254" s="395"/>
      <c r="KII254" s="374"/>
      <c r="KIJ254" s="373"/>
      <c r="KIK254" s="373"/>
      <c r="KIL254" s="373"/>
      <c r="KIM254" s="320"/>
      <c r="KIN254" s="374"/>
      <c r="KIO254" s="374"/>
      <c r="KIP254" s="374"/>
      <c r="KIQ254" s="395"/>
      <c r="KIR254" s="395"/>
      <c r="KIS254" s="395"/>
      <c r="KIT254" s="395"/>
      <c r="KIU254" s="395"/>
      <c r="KIV254" s="395"/>
      <c r="KIW254" s="395"/>
      <c r="KIX254" s="395"/>
      <c r="KIY254" s="374"/>
      <c r="KIZ254" s="373"/>
      <c r="KJA254" s="373"/>
      <c r="KJB254" s="373"/>
      <c r="KJC254" s="320"/>
      <c r="KJD254" s="374"/>
      <c r="KJE254" s="374"/>
      <c r="KJF254" s="374"/>
      <c r="KJG254" s="395"/>
      <c r="KJH254" s="395"/>
      <c r="KJI254" s="395"/>
      <c r="KJJ254" s="395"/>
      <c r="KJK254" s="395"/>
      <c r="KJL254" s="395"/>
      <c r="KJM254" s="395"/>
      <c r="KJN254" s="395"/>
      <c r="KJO254" s="374"/>
      <c r="KJP254" s="373"/>
      <c r="KJQ254" s="373"/>
      <c r="KJR254" s="373"/>
      <c r="KJS254" s="320"/>
      <c r="KJT254" s="374"/>
      <c r="KJU254" s="374"/>
      <c r="KJV254" s="374"/>
      <c r="KJW254" s="395"/>
      <c r="KJX254" s="395"/>
      <c r="KJY254" s="395"/>
      <c r="KJZ254" s="395"/>
      <c r="KKA254" s="395"/>
      <c r="KKB254" s="395"/>
      <c r="KKC254" s="395"/>
      <c r="KKD254" s="395"/>
      <c r="KKE254" s="374"/>
      <c r="KKF254" s="373"/>
      <c r="KKG254" s="373"/>
      <c r="KKH254" s="373"/>
      <c r="KKI254" s="320"/>
      <c r="KKJ254" s="374"/>
      <c r="KKK254" s="374"/>
      <c r="KKL254" s="374"/>
      <c r="KKM254" s="395"/>
      <c r="KKN254" s="395"/>
      <c r="KKO254" s="395"/>
      <c r="KKP254" s="395"/>
      <c r="KKQ254" s="395"/>
      <c r="KKR254" s="395"/>
      <c r="KKS254" s="395"/>
      <c r="KKT254" s="395"/>
      <c r="KKU254" s="374"/>
      <c r="KKV254" s="373"/>
      <c r="KKW254" s="373"/>
      <c r="KKX254" s="373"/>
      <c r="KKY254" s="320"/>
      <c r="KKZ254" s="374"/>
      <c r="KLA254" s="374"/>
      <c r="KLB254" s="374"/>
      <c r="KLC254" s="395"/>
      <c r="KLD254" s="395"/>
      <c r="KLE254" s="395"/>
      <c r="KLF254" s="395"/>
      <c r="KLG254" s="395"/>
      <c r="KLH254" s="395"/>
      <c r="KLI254" s="395"/>
      <c r="KLJ254" s="395"/>
      <c r="KLK254" s="374"/>
      <c r="KLL254" s="373"/>
      <c r="KLM254" s="373"/>
      <c r="KLN254" s="373"/>
      <c r="KLO254" s="320"/>
      <c r="KLP254" s="374"/>
      <c r="KLQ254" s="374"/>
      <c r="KLR254" s="374"/>
      <c r="KLS254" s="395"/>
      <c r="KLT254" s="395"/>
      <c r="KLU254" s="395"/>
      <c r="KLV254" s="395"/>
      <c r="KLW254" s="395"/>
      <c r="KLX254" s="395"/>
      <c r="KLY254" s="395"/>
      <c r="KLZ254" s="395"/>
      <c r="KMA254" s="374"/>
      <c r="KMB254" s="373"/>
      <c r="KMC254" s="373"/>
      <c r="KMD254" s="373"/>
      <c r="KME254" s="320"/>
      <c r="KMF254" s="374"/>
      <c r="KMG254" s="374"/>
      <c r="KMH254" s="374"/>
      <c r="KMI254" s="395"/>
      <c r="KMJ254" s="395"/>
      <c r="KMK254" s="395"/>
      <c r="KML254" s="395"/>
      <c r="KMM254" s="395"/>
      <c r="KMN254" s="395"/>
      <c r="KMO254" s="395"/>
      <c r="KMP254" s="395"/>
      <c r="KMQ254" s="374"/>
      <c r="KMR254" s="373"/>
      <c r="KMS254" s="373"/>
      <c r="KMT254" s="373"/>
      <c r="KMU254" s="320"/>
      <c r="KMV254" s="374"/>
      <c r="KMW254" s="374"/>
      <c r="KMX254" s="374"/>
      <c r="KMY254" s="395"/>
      <c r="KMZ254" s="395"/>
      <c r="KNA254" s="395"/>
      <c r="KNB254" s="395"/>
      <c r="KNC254" s="395"/>
      <c r="KND254" s="395"/>
      <c r="KNE254" s="395"/>
      <c r="KNF254" s="395"/>
      <c r="KNG254" s="374"/>
      <c r="KNH254" s="373"/>
      <c r="KNI254" s="373"/>
      <c r="KNJ254" s="373"/>
      <c r="KNK254" s="320"/>
      <c r="KNL254" s="374"/>
      <c r="KNM254" s="374"/>
      <c r="KNN254" s="374"/>
      <c r="KNO254" s="395"/>
      <c r="KNP254" s="395"/>
      <c r="KNQ254" s="395"/>
      <c r="KNR254" s="395"/>
      <c r="KNS254" s="395"/>
      <c r="KNT254" s="395"/>
      <c r="KNU254" s="395"/>
      <c r="KNV254" s="395"/>
      <c r="KNW254" s="374"/>
      <c r="KNX254" s="373"/>
      <c r="KNY254" s="373"/>
      <c r="KNZ254" s="373"/>
      <c r="KOA254" s="320"/>
      <c r="KOB254" s="374"/>
      <c r="KOC254" s="374"/>
      <c r="KOD254" s="374"/>
      <c r="KOE254" s="395"/>
      <c r="KOF254" s="395"/>
      <c r="KOG254" s="395"/>
      <c r="KOH254" s="395"/>
      <c r="KOI254" s="395"/>
      <c r="KOJ254" s="395"/>
      <c r="KOK254" s="395"/>
      <c r="KOL254" s="395"/>
      <c r="KOM254" s="374"/>
      <c r="KON254" s="373"/>
      <c r="KOO254" s="373"/>
      <c r="KOP254" s="373"/>
      <c r="KOQ254" s="320"/>
      <c r="KOR254" s="374"/>
      <c r="KOS254" s="374"/>
      <c r="KOT254" s="374"/>
      <c r="KOU254" s="395"/>
      <c r="KOV254" s="395"/>
      <c r="KOW254" s="395"/>
      <c r="KOX254" s="395"/>
      <c r="KOY254" s="395"/>
      <c r="KOZ254" s="395"/>
      <c r="KPA254" s="395"/>
      <c r="KPB254" s="395"/>
      <c r="KPC254" s="374"/>
      <c r="KPD254" s="373"/>
      <c r="KPE254" s="373"/>
      <c r="KPF254" s="373"/>
      <c r="KPG254" s="320"/>
      <c r="KPH254" s="374"/>
      <c r="KPI254" s="374"/>
      <c r="KPJ254" s="374"/>
      <c r="KPK254" s="395"/>
      <c r="KPL254" s="395"/>
      <c r="KPM254" s="395"/>
      <c r="KPN254" s="395"/>
      <c r="KPO254" s="395"/>
      <c r="KPP254" s="395"/>
      <c r="KPQ254" s="395"/>
      <c r="KPR254" s="395"/>
      <c r="KPS254" s="374"/>
      <c r="KPT254" s="373"/>
      <c r="KPU254" s="373"/>
      <c r="KPV254" s="373"/>
      <c r="KPW254" s="320"/>
      <c r="KPX254" s="374"/>
      <c r="KPY254" s="374"/>
      <c r="KPZ254" s="374"/>
      <c r="KQA254" s="395"/>
      <c r="KQB254" s="395"/>
      <c r="KQC254" s="395"/>
      <c r="KQD254" s="395"/>
      <c r="KQE254" s="395"/>
      <c r="KQF254" s="395"/>
      <c r="KQG254" s="395"/>
      <c r="KQH254" s="395"/>
      <c r="KQI254" s="374"/>
      <c r="KQJ254" s="373"/>
      <c r="KQK254" s="373"/>
      <c r="KQL254" s="373"/>
      <c r="KQM254" s="320"/>
      <c r="KQN254" s="374"/>
      <c r="KQO254" s="374"/>
      <c r="KQP254" s="374"/>
      <c r="KQQ254" s="395"/>
      <c r="KQR254" s="395"/>
      <c r="KQS254" s="395"/>
      <c r="KQT254" s="395"/>
      <c r="KQU254" s="395"/>
      <c r="KQV254" s="395"/>
      <c r="KQW254" s="395"/>
      <c r="KQX254" s="395"/>
      <c r="KQY254" s="374"/>
      <c r="KQZ254" s="373"/>
      <c r="KRA254" s="373"/>
      <c r="KRB254" s="373"/>
      <c r="KRC254" s="320"/>
      <c r="KRD254" s="374"/>
      <c r="KRE254" s="374"/>
      <c r="KRF254" s="374"/>
      <c r="KRG254" s="395"/>
      <c r="KRH254" s="395"/>
      <c r="KRI254" s="395"/>
      <c r="KRJ254" s="395"/>
      <c r="KRK254" s="395"/>
      <c r="KRL254" s="395"/>
      <c r="KRM254" s="395"/>
      <c r="KRN254" s="395"/>
      <c r="KRO254" s="374"/>
      <c r="KRP254" s="373"/>
      <c r="KRQ254" s="373"/>
      <c r="KRR254" s="373"/>
      <c r="KRS254" s="320"/>
      <c r="KRT254" s="374"/>
      <c r="KRU254" s="374"/>
      <c r="KRV254" s="374"/>
      <c r="KRW254" s="395"/>
      <c r="KRX254" s="395"/>
      <c r="KRY254" s="395"/>
      <c r="KRZ254" s="395"/>
      <c r="KSA254" s="395"/>
      <c r="KSB254" s="395"/>
      <c r="KSC254" s="395"/>
      <c r="KSD254" s="395"/>
      <c r="KSE254" s="374"/>
      <c r="KSF254" s="373"/>
      <c r="KSG254" s="373"/>
      <c r="KSH254" s="373"/>
      <c r="KSI254" s="320"/>
      <c r="KSJ254" s="374"/>
      <c r="KSK254" s="374"/>
      <c r="KSL254" s="374"/>
      <c r="KSM254" s="395"/>
      <c r="KSN254" s="395"/>
      <c r="KSO254" s="395"/>
      <c r="KSP254" s="395"/>
      <c r="KSQ254" s="395"/>
      <c r="KSR254" s="395"/>
      <c r="KSS254" s="395"/>
      <c r="KST254" s="395"/>
      <c r="KSU254" s="374"/>
      <c r="KSV254" s="373"/>
      <c r="KSW254" s="373"/>
      <c r="KSX254" s="373"/>
      <c r="KSY254" s="320"/>
      <c r="KSZ254" s="374"/>
      <c r="KTA254" s="374"/>
      <c r="KTB254" s="374"/>
      <c r="KTC254" s="395"/>
      <c r="KTD254" s="395"/>
      <c r="KTE254" s="395"/>
      <c r="KTF254" s="395"/>
      <c r="KTG254" s="395"/>
      <c r="KTH254" s="395"/>
      <c r="KTI254" s="395"/>
      <c r="KTJ254" s="395"/>
      <c r="KTK254" s="374"/>
      <c r="KTL254" s="373"/>
      <c r="KTM254" s="373"/>
      <c r="KTN254" s="373"/>
      <c r="KTO254" s="320"/>
      <c r="KTP254" s="374"/>
      <c r="KTQ254" s="374"/>
      <c r="KTR254" s="374"/>
      <c r="KTS254" s="395"/>
      <c r="KTT254" s="395"/>
      <c r="KTU254" s="395"/>
      <c r="KTV254" s="395"/>
      <c r="KTW254" s="395"/>
      <c r="KTX254" s="395"/>
      <c r="KTY254" s="395"/>
      <c r="KTZ254" s="395"/>
      <c r="KUA254" s="374"/>
      <c r="KUB254" s="373"/>
      <c r="KUC254" s="373"/>
      <c r="KUD254" s="373"/>
      <c r="KUE254" s="320"/>
      <c r="KUF254" s="374"/>
      <c r="KUG254" s="374"/>
      <c r="KUH254" s="374"/>
      <c r="KUI254" s="395"/>
      <c r="KUJ254" s="395"/>
      <c r="KUK254" s="395"/>
      <c r="KUL254" s="395"/>
      <c r="KUM254" s="395"/>
      <c r="KUN254" s="395"/>
      <c r="KUO254" s="395"/>
      <c r="KUP254" s="395"/>
      <c r="KUQ254" s="374"/>
      <c r="KUR254" s="373"/>
      <c r="KUS254" s="373"/>
      <c r="KUT254" s="373"/>
      <c r="KUU254" s="320"/>
      <c r="KUV254" s="374"/>
      <c r="KUW254" s="374"/>
      <c r="KUX254" s="374"/>
      <c r="KUY254" s="395"/>
      <c r="KUZ254" s="395"/>
      <c r="KVA254" s="395"/>
      <c r="KVB254" s="395"/>
      <c r="KVC254" s="395"/>
      <c r="KVD254" s="395"/>
      <c r="KVE254" s="395"/>
      <c r="KVF254" s="395"/>
      <c r="KVG254" s="374"/>
      <c r="KVH254" s="373"/>
      <c r="KVI254" s="373"/>
      <c r="KVJ254" s="373"/>
      <c r="KVK254" s="320"/>
      <c r="KVL254" s="374"/>
      <c r="KVM254" s="374"/>
      <c r="KVN254" s="374"/>
      <c r="KVO254" s="395"/>
      <c r="KVP254" s="395"/>
      <c r="KVQ254" s="395"/>
      <c r="KVR254" s="395"/>
      <c r="KVS254" s="395"/>
      <c r="KVT254" s="395"/>
      <c r="KVU254" s="395"/>
      <c r="KVV254" s="395"/>
      <c r="KVW254" s="374"/>
      <c r="KVX254" s="373"/>
      <c r="KVY254" s="373"/>
      <c r="KVZ254" s="373"/>
      <c r="KWA254" s="320"/>
      <c r="KWB254" s="374"/>
      <c r="KWC254" s="374"/>
      <c r="KWD254" s="374"/>
      <c r="KWE254" s="395"/>
      <c r="KWF254" s="395"/>
      <c r="KWG254" s="395"/>
      <c r="KWH254" s="395"/>
      <c r="KWI254" s="395"/>
      <c r="KWJ254" s="395"/>
      <c r="KWK254" s="395"/>
      <c r="KWL254" s="395"/>
      <c r="KWM254" s="374"/>
      <c r="KWN254" s="373"/>
      <c r="KWO254" s="373"/>
      <c r="KWP254" s="373"/>
      <c r="KWQ254" s="320"/>
      <c r="KWR254" s="374"/>
      <c r="KWS254" s="374"/>
      <c r="KWT254" s="374"/>
      <c r="KWU254" s="395"/>
      <c r="KWV254" s="395"/>
      <c r="KWW254" s="395"/>
      <c r="KWX254" s="395"/>
      <c r="KWY254" s="395"/>
      <c r="KWZ254" s="395"/>
      <c r="KXA254" s="395"/>
      <c r="KXB254" s="395"/>
      <c r="KXC254" s="374"/>
      <c r="KXD254" s="373"/>
      <c r="KXE254" s="373"/>
      <c r="KXF254" s="373"/>
      <c r="KXG254" s="320"/>
      <c r="KXH254" s="374"/>
      <c r="KXI254" s="374"/>
      <c r="KXJ254" s="374"/>
      <c r="KXK254" s="395"/>
      <c r="KXL254" s="395"/>
      <c r="KXM254" s="395"/>
      <c r="KXN254" s="395"/>
      <c r="KXO254" s="395"/>
      <c r="KXP254" s="395"/>
      <c r="KXQ254" s="395"/>
      <c r="KXR254" s="395"/>
      <c r="KXS254" s="374"/>
      <c r="KXT254" s="373"/>
      <c r="KXU254" s="373"/>
      <c r="KXV254" s="373"/>
      <c r="KXW254" s="320"/>
      <c r="KXX254" s="374"/>
      <c r="KXY254" s="374"/>
      <c r="KXZ254" s="374"/>
      <c r="KYA254" s="395"/>
      <c r="KYB254" s="395"/>
      <c r="KYC254" s="395"/>
      <c r="KYD254" s="395"/>
      <c r="KYE254" s="395"/>
      <c r="KYF254" s="395"/>
      <c r="KYG254" s="395"/>
      <c r="KYH254" s="395"/>
      <c r="KYI254" s="374"/>
      <c r="KYJ254" s="373"/>
      <c r="KYK254" s="373"/>
      <c r="KYL254" s="373"/>
      <c r="KYM254" s="320"/>
      <c r="KYN254" s="374"/>
      <c r="KYO254" s="374"/>
      <c r="KYP254" s="374"/>
      <c r="KYQ254" s="395"/>
      <c r="KYR254" s="395"/>
      <c r="KYS254" s="395"/>
      <c r="KYT254" s="395"/>
      <c r="KYU254" s="395"/>
      <c r="KYV254" s="395"/>
      <c r="KYW254" s="395"/>
      <c r="KYX254" s="395"/>
      <c r="KYY254" s="374"/>
      <c r="KYZ254" s="373"/>
      <c r="KZA254" s="373"/>
      <c r="KZB254" s="373"/>
      <c r="KZC254" s="320"/>
      <c r="KZD254" s="374"/>
      <c r="KZE254" s="374"/>
      <c r="KZF254" s="374"/>
      <c r="KZG254" s="395"/>
      <c r="KZH254" s="395"/>
      <c r="KZI254" s="395"/>
      <c r="KZJ254" s="395"/>
      <c r="KZK254" s="395"/>
      <c r="KZL254" s="395"/>
      <c r="KZM254" s="395"/>
      <c r="KZN254" s="395"/>
      <c r="KZO254" s="374"/>
      <c r="KZP254" s="373"/>
      <c r="KZQ254" s="373"/>
      <c r="KZR254" s="373"/>
      <c r="KZS254" s="320"/>
      <c r="KZT254" s="374"/>
      <c r="KZU254" s="374"/>
      <c r="KZV254" s="374"/>
      <c r="KZW254" s="395"/>
      <c r="KZX254" s="395"/>
      <c r="KZY254" s="395"/>
      <c r="KZZ254" s="395"/>
      <c r="LAA254" s="395"/>
      <c r="LAB254" s="395"/>
      <c r="LAC254" s="395"/>
      <c r="LAD254" s="395"/>
      <c r="LAE254" s="374"/>
      <c r="LAF254" s="373"/>
      <c r="LAG254" s="373"/>
      <c r="LAH254" s="373"/>
      <c r="LAI254" s="320"/>
      <c r="LAJ254" s="374"/>
      <c r="LAK254" s="374"/>
      <c r="LAL254" s="374"/>
      <c r="LAM254" s="395"/>
      <c r="LAN254" s="395"/>
      <c r="LAO254" s="395"/>
      <c r="LAP254" s="395"/>
      <c r="LAQ254" s="395"/>
      <c r="LAR254" s="395"/>
      <c r="LAS254" s="395"/>
      <c r="LAT254" s="395"/>
      <c r="LAU254" s="374"/>
      <c r="LAV254" s="373"/>
      <c r="LAW254" s="373"/>
      <c r="LAX254" s="373"/>
      <c r="LAY254" s="320"/>
      <c r="LAZ254" s="374"/>
      <c r="LBA254" s="374"/>
      <c r="LBB254" s="374"/>
      <c r="LBC254" s="395"/>
      <c r="LBD254" s="395"/>
      <c r="LBE254" s="395"/>
      <c r="LBF254" s="395"/>
      <c r="LBG254" s="395"/>
      <c r="LBH254" s="395"/>
      <c r="LBI254" s="395"/>
      <c r="LBJ254" s="395"/>
      <c r="LBK254" s="374"/>
      <c r="LBL254" s="373"/>
      <c r="LBM254" s="373"/>
      <c r="LBN254" s="373"/>
      <c r="LBO254" s="320"/>
      <c r="LBP254" s="374"/>
      <c r="LBQ254" s="374"/>
      <c r="LBR254" s="374"/>
      <c r="LBS254" s="395"/>
      <c r="LBT254" s="395"/>
      <c r="LBU254" s="395"/>
      <c r="LBV254" s="395"/>
      <c r="LBW254" s="395"/>
      <c r="LBX254" s="395"/>
      <c r="LBY254" s="395"/>
      <c r="LBZ254" s="395"/>
      <c r="LCA254" s="374"/>
      <c r="LCB254" s="373"/>
      <c r="LCC254" s="373"/>
      <c r="LCD254" s="373"/>
      <c r="LCE254" s="320"/>
      <c r="LCF254" s="374"/>
      <c r="LCG254" s="374"/>
      <c r="LCH254" s="374"/>
      <c r="LCI254" s="395"/>
      <c r="LCJ254" s="395"/>
      <c r="LCK254" s="395"/>
      <c r="LCL254" s="395"/>
      <c r="LCM254" s="395"/>
      <c r="LCN254" s="395"/>
      <c r="LCO254" s="395"/>
      <c r="LCP254" s="395"/>
      <c r="LCQ254" s="374"/>
      <c r="LCR254" s="373"/>
      <c r="LCS254" s="373"/>
      <c r="LCT254" s="373"/>
      <c r="LCU254" s="320"/>
      <c r="LCV254" s="374"/>
      <c r="LCW254" s="374"/>
      <c r="LCX254" s="374"/>
      <c r="LCY254" s="395"/>
      <c r="LCZ254" s="395"/>
      <c r="LDA254" s="395"/>
      <c r="LDB254" s="395"/>
      <c r="LDC254" s="395"/>
      <c r="LDD254" s="395"/>
      <c r="LDE254" s="395"/>
      <c r="LDF254" s="395"/>
      <c r="LDG254" s="374"/>
      <c r="LDH254" s="373"/>
      <c r="LDI254" s="373"/>
      <c r="LDJ254" s="373"/>
      <c r="LDK254" s="320"/>
      <c r="LDL254" s="374"/>
      <c r="LDM254" s="374"/>
      <c r="LDN254" s="374"/>
      <c r="LDO254" s="395"/>
      <c r="LDP254" s="395"/>
      <c r="LDQ254" s="395"/>
      <c r="LDR254" s="395"/>
      <c r="LDS254" s="395"/>
      <c r="LDT254" s="395"/>
      <c r="LDU254" s="395"/>
      <c r="LDV254" s="395"/>
      <c r="LDW254" s="374"/>
      <c r="LDX254" s="373"/>
      <c r="LDY254" s="373"/>
      <c r="LDZ254" s="373"/>
      <c r="LEA254" s="320"/>
      <c r="LEB254" s="374"/>
      <c r="LEC254" s="374"/>
      <c r="LED254" s="374"/>
      <c r="LEE254" s="395"/>
      <c r="LEF254" s="395"/>
      <c r="LEG254" s="395"/>
      <c r="LEH254" s="395"/>
      <c r="LEI254" s="395"/>
      <c r="LEJ254" s="395"/>
      <c r="LEK254" s="395"/>
      <c r="LEL254" s="395"/>
      <c r="LEM254" s="374"/>
      <c r="LEN254" s="373"/>
      <c r="LEO254" s="373"/>
      <c r="LEP254" s="373"/>
      <c r="LEQ254" s="320"/>
      <c r="LER254" s="374"/>
      <c r="LES254" s="374"/>
      <c r="LET254" s="374"/>
      <c r="LEU254" s="395"/>
      <c r="LEV254" s="395"/>
      <c r="LEW254" s="395"/>
      <c r="LEX254" s="395"/>
      <c r="LEY254" s="395"/>
      <c r="LEZ254" s="395"/>
      <c r="LFA254" s="395"/>
      <c r="LFB254" s="395"/>
      <c r="LFC254" s="374"/>
      <c r="LFD254" s="373"/>
      <c r="LFE254" s="373"/>
      <c r="LFF254" s="373"/>
      <c r="LFG254" s="320"/>
      <c r="LFH254" s="374"/>
      <c r="LFI254" s="374"/>
      <c r="LFJ254" s="374"/>
      <c r="LFK254" s="395"/>
      <c r="LFL254" s="395"/>
      <c r="LFM254" s="395"/>
      <c r="LFN254" s="395"/>
      <c r="LFO254" s="395"/>
      <c r="LFP254" s="395"/>
      <c r="LFQ254" s="395"/>
      <c r="LFR254" s="395"/>
      <c r="LFS254" s="374"/>
      <c r="LFT254" s="373"/>
      <c r="LFU254" s="373"/>
      <c r="LFV254" s="373"/>
      <c r="LFW254" s="320"/>
      <c r="LFX254" s="374"/>
      <c r="LFY254" s="374"/>
      <c r="LFZ254" s="374"/>
      <c r="LGA254" s="395"/>
      <c r="LGB254" s="395"/>
      <c r="LGC254" s="395"/>
      <c r="LGD254" s="395"/>
      <c r="LGE254" s="395"/>
      <c r="LGF254" s="395"/>
      <c r="LGG254" s="395"/>
      <c r="LGH254" s="395"/>
      <c r="LGI254" s="374"/>
      <c r="LGJ254" s="373"/>
      <c r="LGK254" s="373"/>
      <c r="LGL254" s="373"/>
      <c r="LGM254" s="320"/>
      <c r="LGN254" s="374"/>
      <c r="LGO254" s="374"/>
      <c r="LGP254" s="374"/>
      <c r="LGQ254" s="395"/>
      <c r="LGR254" s="395"/>
      <c r="LGS254" s="395"/>
      <c r="LGT254" s="395"/>
      <c r="LGU254" s="395"/>
      <c r="LGV254" s="395"/>
      <c r="LGW254" s="395"/>
      <c r="LGX254" s="395"/>
      <c r="LGY254" s="374"/>
      <c r="LGZ254" s="373"/>
      <c r="LHA254" s="373"/>
      <c r="LHB254" s="373"/>
      <c r="LHC254" s="320"/>
      <c r="LHD254" s="374"/>
      <c r="LHE254" s="374"/>
      <c r="LHF254" s="374"/>
      <c r="LHG254" s="395"/>
      <c r="LHH254" s="395"/>
      <c r="LHI254" s="395"/>
      <c r="LHJ254" s="395"/>
      <c r="LHK254" s="395"/>
      <c r="LHL254" s="395"/>
      <c r="LHM254" s="395"/>
      <c r="LHN254" s="395"/>
      <c r="LHO254" s="374"/>
      <c r="LHP254" s="373"/>
      <c r="LHQ254" s="373"/>
      <c r="LHR254" s="373"/>
      <c r="LHS254" s="320"/>
      <c r="LHT254" s="374"/>
      <c r="LHU254" s="374"/>
      <c r="LHV254" s="374"/>
      <c r="LHW254" s="395"/>
      <c r="LHX254" s="395"/>
      <c r="LHY254" s="395"/>
      <c r="LHZ254" s="395"/>
      <c r="LIA254" s="395"/>
      <c r="LIB254" s="395"/>
      <c r="LIC254" s="395"/>
      <c r="LID254" s="395"/>
      <c r="LIE254" s="374"/>
      <c r="LIF254" s="373"/>
      <c r="LIG254" s="373"/>
      <c r="LIH254" s="373"/>
      <c r="LII254" s="320"/>
      <c r="LIJ254" s="374"/>
      <c r="LIK254" s="374"/>
      <c r="LIL254" s="374"/>
      <c r="LIM254" s="395"/>
      <c r="LIN254" s="395"/>
      <c r="LIO254" s="395"/>
      <c r="LIP254" s="395"/>
      <c r="LIQ254" s="395"/>
      <c r="LIR254" s="395"/>
      <c r="LIS254" s="395"/>
      <c r="LIT254" s="395"/>
      <c r="LIU254" s="374"/>
      <c r="LIV254" s="373"/>
      <c r="LIW254" s="373"/>
      <c r="LIX254" s="373"/>
      <c r="LIY254" s="320"/>
      <c r="LIZ254" s="374"/>
      <c r="LJA254" s="374"/>
      <c r="LJB254" s="374"/>
      <c r="LJC254" s="395"/>
      <c r="LJD254" s="395"/>
      <c r="LJE254" s="395"/>
      <c r="LJF254" s="395"/>
      <c r="LJG254" s="395"/>
      <c r="LJH254" s="395"/>
      <c r="LJI254" s="395"/>
      <c r="LJJ254" s="395"/>
      <c r="LJK254" s="374"/>
      <c r="LJL254" s="373"/>
      <c r="LJM254" s="373"/>
      <c r="LJN254" s="373"/>
      <c r="LJO254" s="320"/>
      <c r="LJP254" s="374"/>
      <c r="LJQ254" s="374"/>
      <c r="LJR254" s="374"/>
      <c r="LJS254" s="395"/>
      <c r="LJT254" s="395"/>
      <c r="LJU254" s="395"/>
      <c r="LJV254" s="395"/>
      <c r="LJW254" s="395"/>
      <c r="LJX254" s="395"/>
      <c r="LJY254" s="395"/>
      <c r="LJZ254" s="395"/>
      <c r="LKA254" s="374"/>
      <c r="LKB254" s="373"/>
      <c r="LKC254" s="373"/>
      <c r="LKD254" s="373"/>
      <c r="LKE254" s="320"/>
      <c r="LKF254" s="374"/>
      <c r="LKG254" s="374"/>
      <c r="LKH254" s="374"/>
      <c r="LKI254" s="395"/>
      <c r="LKJ254" s="395"/>
      <c r="LKK254" s="395"/>
      <c r="LKL254" s="395"/>
      <c r="LKM254" s="395"/>
      <c r="LKN254" s="395"/>
      <c r="LKO254" s="395"/>
      <c r="LKP254" s="395"/>
      <c r="LKQ254" s="374"/>
      <c r="LKR254" s="373"/>
      <c r="LKS254" s="373"/>
      <c r="LKT254" s="373"/>
      <c r="LKU254" s="320"/>
      <c r="LKV254" s="374"/>
      <c r="LKW254" s="374"/>
      <c r="LKX254" s="374"/>
      <c r="LKY254" s="395"/>
      <c r="LKZ254" s="395"/>
      <c r="LLA254" s="395"/>
      <c r="LLB254" s="395"/>
      <c r="LLC254" s="395"/>
      <c r="LLD254" s="395"/>
      <c r="LLE254" s="395"/>
      <c r="LLF254" s="395"/>
      <c r="LLG254" s="374"/>
      <c r="LLH254" s="373"/>
      <c r="LLI254" s="373"/>
      <c r="LLJ254" s="373"/>
      <c r="LLK254" s="320"/>
      <c r="LLL254" s="374"/>
      <c r="LLM254" s="374"/>
      <c r="LLN254" s="374"/>
      <c r="LLO254" s="395"/>
      <c r="LLP254" s="395"/>
      <c r="LLQ254" s="395"/>
      <c r="LLR254" s="395"/>
      <c r="LLS254" s="395"/>
      <c r="LLT254" s="395"/>
      <c r="LLU254" s="395"/>
      <c r="LLV254" s="395"/>
      <c r="LLW254" s="374"/>
      <c r="LLX254" s="373"/>
      <c r="LLY254" s="373"/>
      <c r="LLZ254" s="373"/>
      <c r="LMA254" s="320"/>
      <c r="LMB254" s="374"/>
      <c r="LMC254" s="374"/>
      <c r="LMD254" s="374"/>
      <c r="LME254" s="395"/>
      <c r="LMF254" s="395"/>
      <c r="LMG254" s="395"/>
      <c r="LMH254" s="395"/>
      <c r="LMI254" s="395"/>
      <c r="LMJ254" s="395"/>
      <c r="LMK254" s="395"/>
      <c r="LML254" s="395"/>
      <c r="LMM254" s="374"/>
      <c r="LMN254" s="373"/>
      <c r="LMO254" s="373"/>
      <c r="LMP254" s="373"/>
      <c r="LMQ254" s="320"/>
      <c r="LMR254" s="374"/>
      <c r="LMS254" s="374"/>
      <c r="LMT254" s="374"/>
      <c r="LMU254" s="395"/>
      <c r="LMV254" s="395"/>
      <c r="LMW254" s="395"/>
      <c r="LMX254" s="395"/>
      <c r="LMY254" s="395"/>
      <c r="LMZ254" s="395"/>
      <c r="LNA254" s="395"/>
      <c r="LNB254" s="395"/>
      <c r="LNC254" s="374"/>
      <c r="LND254" s="373"/>
      <c r="LNE254" s="373"/>
      <c r="LNF254" s="373"/>
      <c r="LNG254" s="320"/>
      <c r="LNH254" s="374"/>
      <c r="LNI254" s="374"/>
      <c r="LNJ254" s="374"/>
      <c r="LNK254" s="395"/>
      <c r="LNL254" s="395"/>
      <c r="LNM254" s="395"/>
      <c r="LNN254" s="395"/>
      <c r="LNO254" s="395"/>
      <c r="LNP254" s="395"/>
      <c r="LNQ254" s="395"/>
      <c r="LNR254" s="395"/>
      <c r="LNS254" s="374"/>
      <c r="LNT254" s="373"/>
      <c r="LNU254" s="373"/>
      <c r="LNV254" s="373"/>
      <c r="LNW254" s="320"/>
      <c r="LNX254" s="374"/>
      <c r="LNY254" s="374"/>
      <c r="LNZ254" s="374"/>
      <c r="LOA254" s="395"/>
      <c r="LOB254" s="395"/>
      <c r="LOC254" s="395"/>
      <c r="LOD254" s="395"/>
      <c r="LOE254" s="395"/>
      <c r="LOF254" s="395"/>
      <c r="LOG254" s="395"/>
      <c r="LOH254" s="395"/>
      <c r="LOI254" s="374"/>
      <c r="LOJ254" s="373"/>
      <c r="LOK254" s="373"/>
      <c r="LOL254" s="373"/>
      <c r="LOM254" s="320"/>
      <c r="LON254" s="374"/>
      <c r="LOO254" s="374"/>
      <c r="LOP254" s="374"/>
      <c r="LOQ254" s="395"/>
      <c r="LOR254" s="395"/>
      <c r="LOS254" s="395"/>
      <c r="LOT254" s="395"/>
      <c r="LOU254" s="395"/>
      <c r="LOV254" s="395"/>
      <c r="LOW254" s="395"/>
      <c r="LOX254" s="395"/>
      <c r="LOY254" s="374"/>
      <c r="LOZ254" s="373"/>
      <c r="LPA254" s="373"/>
      <c r="LPB254" s="373"/>
      <c r="LPC254" s="320"/>
      <c r="LPD254" s="374"/>
      <c r="LPE254" s="374"/>
      <c r="LPF254" s="374"/>
      <c r="LPG254" s="395"/>
      <c r="LPH254" s="395"/>
      <c r="LPI254" s="395"/>
      <c r="LPJ254" s="395"/>
      <c r="LPK254" s="395"/>
      <c r="LPL254" s="395"/>
      <c r="LPM254" s="395"/>
      <c r="LPN254" s="395"/>
      <c r="LPO254" s="374"/>
      <c r="LPP254" s="373"/>
      <c r="LPQ254" s="373"/>
      <c r="LPR254" s="373"/>
      <c r="LPS254" s="320"/>
      <c r="LPT254" s="374"/>
      <c r="LPU254" s="374"/>
      <c r="LPV254" s="374"/>
      <c r="LPW254" s="395"/>
      <c r="LPX254" s="395"/>
      <c r="LPY254" s="395"/>
      <c r="LPZ254" s="395"/>
      <c r="LQA254" s="395"/>
      <c r="LQB254" s="395"/>
      <c r="LQC254" s="395"/>
      <c r="LQD254" s="395"/>
      <c r="LQE254" s="374"/>
      <c r="LQF254" s="373"/>
      <c r="LQG254" s="373"/>
      <c r="LQH254" s="373"/>
      <c r="LQI254" s="320"/>
      <c r="LQJ254" s="374"/>
      <c r="LQK254" s="374"/>
      <c r="LQL254" s="374"/>
      <c r="LQM254" s="395"/>
      <c r="LQN254" s="395"/>
      <c r="LQO254" s="395"/>
      <c r="LQP254" s="395"/>
      <c r="LQQ254" s="395"/>
      <c r="LQR254" s="395"/>
      <c r="LQS254" s="395"/>
      <c r="LQT254" s="395"/>
      <c r="LQU254" s="374"/>
      <c r="LQV254" s="373"/>
      <c r="LQW254" s="373"/>
      <c r="LQX254" s="373"/>
      <c r="LQY254" s="320"/>
      <c r="LQZ254" s="374"/>
      <c r="LRA254" s="374"/>
      <c r="LRB254" s="374"/>
      <c r="LRC254" s="395"/>
      <c r="LRD254" s="395"/>
      <c r="LRE254" s="395"/>
      <c r="LRF254" s="395"/>
      <c r="LRG254" s="395"/>
      <c r="LRH254" s="395"/>
      <c r="LRI254" s="395"/>
      <c r="LRJ254" s="395"/>
      <c r="LRK254" s="374"/>
      <c r="LRL254" s="373"/>
      <c r="LRM254" s="373"/>
      <c r="LRN254" s="373"/>
      <c r="LRO254" s="320"/>
      <c r="LRP254" s="374"/>
      <c r="LRQ254" s="374"/>
      <c r="LRR254" s="374"/>
      <c r="LRS254" s="395"/>
      <c r="LRT254" s="395"/>
      <c r="LRU254" s="395"/>
      <c r="LRV254" s="395"/>
      <c r="LRW254" s="395"/>
      <c r="LRX254" s="395"/>
      <c r="LRY254" s="395"/>
      <c r="LRZ254" s="395"/>
      <c r="LSA254" s="374"/>
      <c r="LSB254" s="373"/>
      <c r="LSC254" s="373"/>
      <c r="LSD254" s="373"/>
      <c r="LSE254" s="320"/>
      <c r="LSF254" s="374"/>
      <c r="LSG254" s="374"/>
      <c r="LSH254" s="374"/>
      <c r="LSI254" s="395"/>
      <c r="LSJ254" s="395"/>
      <c r="LSK254" s="395"/>
      <c r="LSL254" s="395"/>
      <c r="LSM254" s="395"/>
      <c r="LSN254" s="395"/>
      <c r="LSO254" s="395"/>
      <c r="LSP254" s="395"/>
      <c r="LSQ254" s="374"/>
      <c r="LSR254" s="373"/>
      <c r="LSS254" s="373"/>
      <c r="LST254" s="373"/>
      <c r="LSU254" s="320"/>
      <c r="LSV254" s="374"/>
      <c r="LSW254" s="374"/>
      <c r="LSX254" s="374"/>
      <c r="LSY254" s="395"/>
      <c r="LSZ254" s="395"/>
      <c r="LTA254" s="395"/>
      <c r="LTB254" s="395"/>
      <c r="LTC254" s="395"/>
      <c r="LTD254" s="395"/>
      <c r="LTE254" s="395"/>
      <c r="LTF254" s="395"/>
      <c r="LTG254" s="374"/>
      <c r="LTH254" s="373"/>
      <c r="LTI254" s="373"/>
      <c r="LTJ254" s="373"/>
      <c r="LTK254" s="320"/>
      <c r="LTL254" s="374"/>
      <c r="LTM254" s="374"/>
      <c r="LTN254" s="374"/>
      <c r="LTO254" s="395"/>
      <c r="LTP254" s="395"/>
      <c r="LTQ254" s="395"/>
      <c r="LTR254" s="395"/>
      <c r="LTS254" s="395"/>
      <c r="LTT254" s="395"/>
      <c r="LTU254" s="395"/>
      <c r="LTV254" s="395"/>
      <c r="LTW254" s="374"/>
      <c r="LTX254" s="373"/>
      <c r="LTY254" s="373"/>
      <c r="LTZ254" s="373"/>
      <c r="LUA254" s="320"/>
      <c r="LUB254" s="374"/>
      <c r="LUC254" s="374"/>
      <c r="LUD254" s="374"/>
      <c r="LUE254" s="395"/>
      <c r="LUF254" s="395"/>
      <c r="LUG254" s="395"/>
      <c r="LUH254" s="395"/>
      <c r="LUI254" s="395"/>
      <c r="LUJ254" s="395"/>
      <c r="LUK254" s="395"/>
      <c r="LUL254" s="395"/>
      <c r="LUM254" s="374"/>
      <c r="LUN254" s="373"/>
      <c r="LUO254" s="373"/>
      <c r="LUP254" s="373"/>
      <c r="LUQ254" s="320"/>
      <c r="LUR254" s="374"/>
      <c r="LUS254" s="374"/>
      <c r="LUT254" s="374"/>
      <c r="LUU254" s="395"/>
      <c r="LUV254" s="395"/>
      <c r="LUW254" s="395"/>
      <c r="LUX254" s="395"/>
      <c r="LUY254" s="395"/>
      <c r="LUZ254" s="395"/>
      <c r="LVA254" s="395"/>
      <c r="LVB254" s="395"/>
      <c r="LVC254" s="374"/>
      <c r="LVD254" s="373"/>
      <c r="LVE254" s="373"/>
      <c r="LVF254" s="373"/>
      <c r="LVG254" s="320"/>
      <c r="LVH254" s="374"/>
      <c r="LVI254" s="374"/>
      <c r="LVJ254" s="374"/>
      <c r="LVK254" s="395"/>
      <c r="LVL254" s="395"/>
      <c r="LVM254" s="395"/>
      <c r="LVN254" s="395"/>
      <c r="LVO254" s="395"/>
      <c r="LVP254" s="395"/>
      <c r="LVQ254" s="395"/>
      <c r="LVR254" s="395"/>
      <c r="LVS254" s="374"/>
      <c r="LVT254" s="373"/>
      <c r="LVU254" s="373"/>
      <c r="LVV254" s="373"/>
      <c r="LVW254" s="320"/>
      <c r="LVX254" s="374"/>
      <c r="LVY254" s="374"/>
      <c r="LVZ254" s="374"/>
      <c r="LWA254" s="395"/>
      <c r="LWB254" s="395"/>
      <c r="LWC254" s="395"/>
      <c r="LWD254" s="395"/>
      <c r="LWE254" s="395"/>
      <c r="LWF254" s="395"/>
      <c r="LWG254" s="395"/>
      <c r="LWH254" s="395"/>
      <c r="LWI254" s="374"/>
      <c r="LWJ254" s="373"/>
      <c r="LWK254" s="373"/>
      <c r="LWL254" s="373"/>
      <c r="LWM254" s="320"/>
      <c r="LWN254" s="374"/>
      <c r="LWO254" s="374"/>
      <c r="LWP254" s="374"/>
      <c r="LWQ254" s="395"/>
      <c r="LWR254" s="395"/>
      <c r="LWS254" s="395"/>
      <c r="LWT254" s="395"/>
      <c r="LWU254" s="395"/>
      <c r="LWV254" s="395"/>
      <c r="LWW254" s="395"/>
      <c r="LWX254" s="395"/>
      <c r="LWY254" s="374"/>
      <c r="LWZ254" s="373"/>
      <c r="LXA254" s="373"/>
      <c r="LXB254" s="373"/>
      <c r="LXC254" s="320"/>
      <c r="LXD254" s="374"/>
      <c r="LXE254" s="374"/>
      <c r="LXF254" s="374"/>
      <c r="LXG254" s="395"/>
      <c r="LXH254" s="395"/>
      <c r="LXI254" s="395"/>
      <c r="LXJ254" s="395"/>
      <c r="LXK254" s="395"/>
      <c r="LXL254" s="395"/>
      <c r="LXM254" s="395"/>
      <c r="LXN254" s="395"/>
      <c r="LXO254" s="374"/>
      <c r="LXP254" s="373"/>
      <c r="LXQ254" s="373"/>
      <c r="LXR254" s="373"/>
      <c r="LXS254" s="320"/>
      <c r="LXT254" s="374"/>
      <c r="LXU254" s="374"/>
      <c r="LXV254" s="374"/>
      <c r="LXW254" s="395"/>
      <c r="LXX254" s="395"/>
      <c r="LXY254" s="395"/>
      <c r="LXZ254" s="395"/>
      <c r="LYA254" s="395"/>
      <c r="LYB254" s="395"/>
      <c r="LYC254" s="395"/>
      <c r="LYD254" s="395"/>
      <c r="LYE254" s="374"/>
      <c r="LYF254" s="373"/>
      <c r="LYG254" s="373"/>
      <c r="LYH254" s="373"/>
      <c r="LYI254" s="320"/>
      <c r="LYJ254" s="374"/>
      <c r="LYK254" s="374"/>
      <c r="LYL254" s="374"/>
      <c r="LYM254" s="395"/>
      <c r="LYN254" s="395"/>
      <c r="LYO254" s="395"/>
      <c r="LYP254" s="395"/>
      <c r="LYQ254" s="395"/>
      <c r="LYR254" s="395"/>
      <c r="LYS254" s="395"/>
      <c r="LYT254" s="395"/>
      <c r="LYU254" s="374"/>
      <c r="LYV254" s="373"/>
      <c r="LYW254" s="373"/>
      <c r="LYX254" s="373"/>
      <c r="LYY254" s="320"/>
      <c r="LYZ254" s="374"/>
      <c r="LZA254" s="374"/>
      <c r="LZB254" s="374"/>
      <c r="LZC254" s="395"/>
      <c r="LZD254" s="395"/>
      <c r="LZE254" s="395"/>
      <c r="LZF254" s="395"/>
      <c r="LZG254" s="395"/>
      <c r="LZH254" s="395"/>
      <c r="LZI254" s="395"/>
      <c r="LZJ254" s="395"/>
      <c r="LZK254" s="374"/>
      <c r="LZL254" s="373"/>
      <c r="LZM254" s="373"/>
      <c r="LZN254" s="373"/>
      <c r="LZO254" s="320"/>
      <c r="LZP254" s="374"/>
      <c r="LZQ254" s="374"/>
      <c r="LZR254" s="374"/>
      <c r="LZS254" s="395"/>
      <c r="LZT254" s="395"/>
      <c r="LZU254" s="395"/>
      <c r="LZV254" s="395"/>
      <c r="LZW254" s="395"/>
      <c r="LZX254" s="395"/>
      <c r="LZY254" s="395"/>
      <c r="LZZ254" s="395"/>
      <c r="MAA254" s="374"/>
      <c r="MAB254" s="373"/>
      <c r="MAC254" s="373"/>
      <c r="MAD254" s="373"/>
      <c r="MAE254" s="320"/>
      <c r="MAF254" s="374"/>
      <c r="MAG254" s="374"/>
      <c r="MAH254" s="374"/>
      <c r="MAI254" s="395"/>
      <c r="MAJ254" s="395"/>
      <c r="MAK254" s="395"/>
      <c r="MAL254" s="395"/>
      <c r="MAM254" s="395"/>
      <c r="MAN254" s="395"/>
      <c r="MAO254" s="395"/>
      <c r="MAP254" s="395"/>
      <c r="MAQ254" s="374"/>
      <c r="MAR254" s="373"/>
      <c r="MAS254" s="373"/>
      <c r="MAT254" s="373"/>
      <c r="MAU254" s="320"/>
      <c r="MAV254" s="374"/>
      <c r="MAW254" s="374"/>
      <c r="MAX254" s="374"/>
      <c r="MAY254" s="395"/>
      <c r="MAZ254" s="395"/>
      <c r="MBA254" s="395"/>
      <c r="MBB254" s="395"/>
      <c r="MBC254" s="395"/>
      <c r="MBD254" s="395"/>
      <c r="MBE254" s="395"/>
      <c r="MBF254" s="395"/>
      <c r="MBG254" s="374"/>
      <c r="MBH254" s="373"/>
      <c r="MBI254" s="373"/>
      <c r="MBJ254" s="373"/>
      <c r="MBK254" s="320"/>
      <c r="MBL254" s="374"/>
      <c r="MBM254" s="374"/>
      <c r="MBN254" s="374"/>
      <c r="MBO254" s="395"/>
      <c r="MBP254" s="395"/>
      <c r="MBQ254" s="395"/>
      <c r="MBR254" s="395"/>
      <c r="MBS254" s="395"/>
      <c r="MBT254" s="395"/>
      <c r="MBU254" s="395"/>
      <c r="MBV254" s="395"/>
      <c r="MBW254" s="374"/>
      <c r="MBX254" s="373"/>
      <c r="MBY254" s="373"/>
      <c r="MBZ254" s="373"/>
      <c r="MCA254" s="320"/>
      <c r="MCB254" s="374"/>
      <c r="MCC254" s="374"/>
      <c r="MCD254" s="374"/>
      <c r="MCE254" s="395"/>
      <c r="MCF254" s="395"/>
      <c r="MCG254" s="395"/>
      <c r="MCH254" s="395"/>
      <c r="MCI254" s="395"/>
      <c r="MCJ254" s="395"/>
      <c r="MCK254" s="395"/>
      <c r="MCL254" s="395"/>
      <c r="MCM254" s="374"/>
      <c r="MCN254" s="373"/>
      <c r="MCO254" s="373"/>
      <c r="MCP254" s="373"/>
      <c r="MCQ254" s="320"/>
      <c r="MCR254" s="374"/>
      <c r="MCS254" s="374"/>
      <c r="MCT254" s="374"/>
      <c r="MCU254" s="395"/>
      <c r="MCV254" s="395"/>
      <c r="MCW254" s="395"/>
      <c r="MCX254" s="395"/>
      <c r="MCY254" s="395"/>
      <c r="MCZ254" s="395"/>
      <c r="MDA254" s="395"/>
      <c r="MDB254" s="395"/>
      <c r="MDC254" s="374"/>
      <c r="MDD254" s="373"/>
      <c r="MDE254" s="373"/>
      <c r="MDF254" s="373"/>
      <c r="MDG254" s="320"/>
      <c r="MDH254" s="374"/>
      <c r="MDI254" s="374"/>
      <c r="MDJ254" s="374"/>
      <c r="MDK254" s="395"/>
      <c r="MDL254" s="395"/>
      <c r="MDM254" s="395"/>
      <c r="MDN254" s="395"/>
      <c r="MDO254" s="395"/>
      <c r="MDP254" s="395"/>
      <c r="MDQ254" s="395"/>
      <c r="MDR254" s="395"/>
      <c r="MDS254" s="374"/>
      <c r="MDT254" s="373"/>
      <c r="MDU254" s="373"/>
      <c r="MDV254" s="373"/>
      <c r="MDW254" s="320"/>
      <c r="MDX254" s="374"/>
      <c r="MDY254" s="374"/>
      <c r="MDZ254" s="374"/>
      <c r="MEA254" s="395"/>
      <c r="MEB254" s="395"/>
      <c r="MEC254" s="395"/>
      <c r="MED254" s="395"/>
      <c r="MEE254" s="395"/>
      <c r="MEF254" s="395"/>
      <c r="MEG254" s="395"/>
      <c r="MEH254" s="395"/>
      <c r="MEI254" s="374"/>
      <c r="MEJ254" s="373"/>
      <c r="MEK254" s="373"/>
      <c r="MEL254" s="373"/>
      <c r="MEM254" s="320"/>
      <c r="MEN254" s="374"/>
      <c r="MEO254" s="374"/>
      <c r="MEP254" s="374"/>
      <c r="MEQ254" s="395"/>
      <c r="MER254" s="395"/>
      <c r="MES254" s="395"/>
      <c r="MET254" s="395"/>
      <c r="MEU254" s="395"/>
      <c r="MEV254" s="395"/>
      <c r="MEW254" s="395"/>
      <c r="MEX254" s="395"/>
      <c r="MEY254" s="374"/>
      <c r="MEZ254" s="373"/>
      <c r="MFA254" s="373"/>
      <c r="MFB254" s="373"/>
      <c r="MFC254" s="320"/>
      <c r="MFD254" s="374"/>
      <c r="MFE254" s="374"/>
      <c r="MFF254" s="374"/>
      <c r="MFG254" s="395"/>
      <c r="MFH254" s="395"/>
      <c r="MFI254" s="395"/>
      <c r="MFJ254" s="395"/>
      <c r="MFK254" s="395"/>
      <c r="MFL254" s="395"/>
      <c r="MFM254" s="395"/>
      <c r="MFN254" s="395"/>
      <c r="MFO254" s="374"/>
      <c r="MFP254" s="373"/>
      <c r="MFQ254" s="373"/>
      <c r="MFR254" s="373"/>
      <c r="MFS254" s="320"/>
      <c r="MFT254" s="374"/>
      <c r="MFU254" s="374"/>
      <c r="MFV254" s="374"/>
      <c r="MFW254" s="395"/>
      <c r="MFX254" s="395"/>
      <c r="MFY254" s="395"/>
      <c r="MFZ254" s="395"/>
      <c r="MGA254" s="395"/>
      <c r="MGB254" s="395"/>
      <c r="MGC254" s="395"/>
      <c r="MGD254" s="395"/>
      <c r="MGE254" s="374"/>
      <c r="MGF254" s="373"/>
      <c r="MGG254" s="373"/>
      <c r="MGH254" s="373"/>
      <c r="MGI254" s="320"/>
      <c r="MGJ254" s="374"/>
      <c r="MGK254" s="374"/>
      <c r="MGL254" s="374"/>
      <c r="MGM254" s="395"/>
      <c r="MGN254" s="395"/>
      <c r="MGO254" s="395"/>
      <c r="MGP254" s="395"/>
      <c r="MGQ254" s="395"/>
      <c r="MGR254" s="395"/>
      <c r="MGS254" s="395"/>
      <c r="MGT254" s="395"/>
      <c r="MGU254" s="374"/>
      <c r="MGV254" s="373"/>
      <c r="MGW254" s="373"/>
      <c r="MGX254" s="373"/>
      <c r="MGY254" s="320"/>
      <c r="MGZ254" s="374"/>
      <c r="MHA254" s="374"/>
      <c r="MHB254" s="374"/>
      <c r="MHC254" s="395"/>
      <c r="MHD254" s="395"/>
      <c r="MHE254" s="395"/>
      <c r="MHF254" s="395"/>
      <c r="MHG254" s="395"/>
      <c r="MHH254" s="395"/>
      <c r="MHI254" s="395"/>
      <c r="MHJ254" s="395"/>
      <c r="MHK254" s="374"/>
      <c r="MHL254" s="373"/>
      <c r="MHM254" s="373"/>
      <c r="MHN254" s="373"/>
      <c r="MHO254" s="320"/>
      <c r="MHP254" s="374"/>
      <c r="MHQ254" s="374"/>
      <c r="MHR254" s="374"/>
      <c r="MHS254" s="395"/>
      <c r="MHT254" s="395"/>
      <c r="MHU254" s="395"/>
      <c r="MHV254" s="395"/>
      <c r="MHW254" s="395"/>
      <c r="MHX254" s="395"/>
      <c r="MHY254" s="395"/>
      <c r="MHZ254" s="395"/>
      <c r="MIA254" s="374"/>
      <c r="MIB254" s="373"/>
      <c r="MIC254" s="373"/>
      <c r="MID254" s="373"/>
      <c r="MIE254" s="320"/>
      <c r="MIF254" s="374"/>
      <c r="MIG254" s="374"/>
      <c r="MIH254" s="374"/>
      <c r="MII254" s="395"/>
      <c r="MIJ254" s="395"/>
      <c r="MIK254" s="395"/>
      <c r="MIL254" s="395"/>
      <c r="MIM254" s="395"/>
      <c r="MIN254" s="395"/>
      <c r="MIO254" s="395"/>
      <c r="MIP254" s="395"/>
      <c r="MIQ254" s="374"/>
      <c r="MIR254" s="373"/>
      <c r="MIS254" s="373"/>
      <c r="MIT254" s="373"/>
      <c r="MIU254" s="320"/>
      <c r="MIV254" s="374"/>
      <c r="MIW254" s="374"/>
      <c r="MIX254" s="374"/>
      <c r="MIY254" s="395"/>
      <c r="MIZ254" s="395"/>
      <c r="MJA254" s="395"/>
      <c r="MJB254" s="395"/>
      <c r="MJC254" s="395"/>
      <c r="MJD254" s="395"/>
      <c r="MJE254" s="395"/>
      <c r="MJF254" s="395"/>
      <c r="MJG254" s="374"/>
      <c r="MJH254" s="373"/>
      <c r="MJI254" s="373"/>
      <c r="MJJ254" s="373"/>
      <c r="MJK254" s="320"/>
      <c r="MJL254" s="374"/>
      <c r="MJM254" s="374"/>
      <c r="MJN254" s="374"/>
      <c r="MJO254" s="395"/>
      <c r="MJP254" s="395"/>
      <c r="MJQ254" s="395"/>
      <c r="MJR254" s="395"/>
      <c r="MJS254" s="395"/>
      <c r="MJT254" s="395"/>
      <c r="MJU254" s="395"/>
      <c r="MJV254" s="395"/>
      <c r="MJW254" s="374"/>
      <c r="MJX254" s="373"/>
      <c r="MJY254" s="373"/>
      <c r="MJZ254" s="373"/>
      <c r="MKA254" s="320"/>
      <c r="MKB254" s="374"/>
      <c r="MKC254" s="374"/>
      <c r="MKD254" s="374"/>
      <c r="MKE254" s="395"/>
      <c r="MKF254" s="395"/>
      <c r="MKG254" s="395"/>
      <c r="MKH254" s="395"/>
      <c r="MKI254" s="395"/>
      <c r="MKJ254" s="395"/>
      <c r="MKK254" s="395"/>
      <c r="MKL254" s="395"/>
      <c r="MKM254" s="374"/>
      <c r="MKN254" s="373"/>
      <c r="MKO254" s="373"/>
      <c r="MKP254" s="373"/>
      <c r="MKQ254" s="320"/>
      <c r="MKR254" s="374"/>
      <c r="MKS254" s="374"/>
      <c r="MKT254" s="374"/>
      <c r="MKU254" s="395"/>
      <c r="MKV254" s="395"/>
      <c r="MKW254" s="395"/>
      <c r="MKX254" s="395"/>
      <c r="MKY254" s="395"/>
      <c r="MKZ254" s="395"/>
      <c r="MLA254" s="395"/>
      <c r="MLB254" s="395"/>
      <c r="MLC254" s="374"/>
      <c r="MLD254" s="373"/>
      <c r="MLE254" s="373"/>
      <c r="MLF254" s="373"/>
      <c r="MLG254" s="320"/>
      <c r="MLH254" s="374"/>
      <c r="MLI254" s="374"/>
      <c r="MLJ254" s="374"/>
      <c r="MLK254" s="395"/>
      <c r="MLL254" s="395"/>
      <c r="MLM254" s="395"/>
      <c r="MLN254" s="395"/>
      <c r="MLO254" s="395"/>
      <c r="MLP254" s="395"/>
      <c r="MLQ254" s="395"/>
      <c r="MLR254" s="395"/>
      <c r="MLS254" s="374"/>
      <c r="MLT254" s="373"/>
      <c r="MLU254" s="373"/>
      <c r="MLV254" s="373"/>
      <c r="MLW254" s="320"/>
      <c r="MLX254" s="374"/>
      <c r="MLY254" s="374"/>
      <c r="MLZ254" s="374"/>
      <c r="MMA254" s="395"/>
      <c r="MMB254" s="395"/>
      <c r="MMC254" s="395"/>
      <c r="MMD254" s="395"/>
      <c r="MME254" s="395"/>
      <c r="MMF254" s="395"/>
      <c r="MMG254" s="395"/>
      <c r="MMH254" s="395"/>
      <c r="MMI254" s="374"/>
      <c r="MMJ254" s="373"/>
      <c r="MMK254" s="373"/>
      <c r="MML254" s="373"/>
      <c r="MMM254" s="320"/>
      <c r="MMN254" s="374"/>
      <c r="MMO254" s="374"/>
      <c r="MMP254" s="374"/>
      <c r="MMQ254" s="395"/>
      <c r="MMR254" s="395"/>
      <c r="MMS254" s="395"/>
      <c r="MMT254" s="395"/>
      <c r="MMU254" s="395"/>
      <c r="MMV254" s="395"/>
      <c r="MMW254" s="395"/>
      <c r="MMX254" s="395"/>
      <c r="MMY254" s="374"/>
      <c r="MMZ254" s="373"/>
      <c r="MNA254" s="373"/>
      <c r="MNB254" s="373"/>
      <c r="MNC254" s="320"/>
      <c r="MND254" s="374"/>
      <c r="MNE254" s="374"/>
      <c r="MNF254" s="374"/>
      <c r="MNG254" s="395"/>
      <c r="MNH254" s="395"/>
      <c r="MNI254" s="395"/>
      <c r="MNJ254" s="395"/>
      <c r="MNK254" s="395"/>
      <c r="MNL254" s="395"/>
      <c r="MNM254" s="395"/>
      <c r="MNN254" s="395"/>
      <c r="MNO254" s="374"/>
      <c r="MNP254" s="373"/>
      <c r="MNQ254" s="373"/>
      <c r="MNR254" s="373"/>
      <c r="MNS254" s="320"/>
      <c r="MNT254" s="374"/>
      <c r="MNU254" s="374"/>
      <c r="MNV254" s="374"/>
      <c r="MNW254" s="395"/>
      <c r="MNX254" s="395"/>
      <c r="MNY254" s="395"/>
      <c r="MNZ254" s="395"/>
      <c r="MOA254" s="395"/>
      <c r="MOB254" s="395"/>
      <c r="MOC254" s="395"/>
      <c r="MOD254" s="395"/>
      <c r="MOE254" s="374"/>
      <c r="MOF254" s="373"/>
      <c r="MOG254" s="373"/>
      <c r="MOH254" s="373"/>
      <c r="MOI254" s="320"/>
      <c r="MOJ254" s="374"/>
      <c r="MOK254" s="374"/>
      <c r="MOL254" s="374"/>
      <c r="MOM254" s="395"/>
      <c r="MON254" s="395"/>
      <c r="MOO254" s="395"/>
      <c r="MOP254" s="395"/>
      <c r="MOQ254" s="395"/>
      <c r="MOR254" s="395"/>
      <c r="MOS254" s="395"/>
      <c r="MOT254" s="395"/>
      <c r="MOU254" s="374"/>
      <c r="MOV254" s="373"/>
      <c r="MOW254" s="373"/>
      <c r="MOX254" s="373"/>
      <c r="MOY254" s="320"/>
      <c r="MOZ254" s="374"/>
      <c r="MPA254" s="374"/>
      <c r="MPB254" s="374"/>
      <c r="MPC254" s="395"/>
      <c r="MPD254" s="395"/>
      <c r="MPE254" s="395"/>
      <c r="MPF254" s="395"/>
      <c r="MPG254" s="395"/>
      <c r="MPH254" s="395"/>
      <c r="MPI254" s="395"/>
      <c r="MPJ254" s="395"/>
      <c r="MPK254" s="374"/>
      <c r="MPL254" s="373"/>
      <c r="MPM254" s="373"/>
      <c r="MPN254" s="373"/>
      <c r="MPO254" s="320"/>
      <c r="MPP254" s="374"/>
      <c r="MPQ254" s="374"/>
      <c r="MPR254" s="374"/>
      <c r="MPS254" s="395"/>
      <c r="MPT254" s="395"/>
      <c r="MPU254" s="395"/>
      <c r="MPV254" s="395"/>
      <c r="MPW254" s="395"/>
      <c r="MPX254" s="395"/>
      <c r="MPY254" s="395"/>
      <c r="MPZ254" s="395"/>
      <c r="MQA254" s="374"/>
      <c r="MQB254" s="373"/>
      <c r="MQC254" s="373"/>
      <c r="MQD254" s="373"/>
      <c r="MQE254" s="320"/>
      <c r="MQF254" s="374"/>
      <c r="MQG254" s="374"/>
      <c r="MQH254" s="374"/>
      <c r="MQI254" s="395"/>
      <c r="MQJ254" s="395"/>
      <c r="MQK254" s="395"/>
      <c r="MQL254" s="395"/>
      <c r="MQM254" s="395"/>
      <c r="MQN254" s="395"/>
      <c r="MQO254" s="395"/>
      <c r="MQP254" s="395"/>
      <c r="MQQ254" s="374"/>
      <c r="MQR254" s="373"/>
      <c r="MQS254" s="373"/>
      <c r="MQT254" s="373"/>
      <c r="MQU254" s="320"/>
      <c r="MQV254" s="374"/>
      <c r="MQW254" s="374"/>
      <c r="MQX254" s="374"/>
      <c r="MQY254" s="395"/>
      <c r="MQZ254" s="395"/>
      <c r="MRA254" s="395"/>
      <c r="MRB254" s="395"/>
      <c r="MRC254" s="395"/>
      <c r="MRD254" s="395"/>
      <c r="MRE254" s="395"/>
      <c r="MRF254" s="395"/>
      <c r="MRG254" s="374"/>
      <c r="MRH254" s="373"/>
      <c r="MRI254" s="373"/>
      <c r="MRJ254" s="373"/>
      <c r="MRK254" s="320"/>
      <c r="MRL254" s="374"/>
      <c r="MRM254" s="374"/>
      <c r="MRN254" s="374"/>
      <c r="MRO254" s="395"/>
      <c r="MRP254" s="395"/>
      <c r="MRQ254" s="395"/>
      <c r="MRR254" s="395"/>
      <c r="MRS254" s="395"/>
      <c r="MRT254" s="395"/>
      <c r="MRU254" s="395"/>
      <c r="MRV254" s="395"/>
      <c r="MRW254" s="374"/>
      <c r="MRX254" s="373"/>
      <c r="MRY254" s="373"/>
      <c r="MRZ254" s="373"/>
      <c r="MSA254" s="320"/>
      <c r="MSB254" s="374"/>
      <c r="MSC254" s="374"/>
      <c r="MSD254" s="374"/>
      <c r="MSE254" s="395"/>
      <c r="MSF254" s="395"/>
      <c r="MSG254" s="395"/>
      <c r="MSH254" s="395"/>
      <c r="MSI254" s="395"/>
      <c r="MSJ254" s="395"/>
      <c r="MSK254" s="395"/>
      <c r="MSL254" s="395"/>
      <c r="MSM254" s="374"/>
      <c r="MSN254" s="373"/>
      <c r="MSO254" s="373"/>
      <c r="MSP254" s="373"/>
      <c r="MSQ254" s="320"/>
      <c r="MSR254" s="374"/>
      <c r="MSS254" s="374"/>
      <c r="MST254" s="374"/>
      <c r="MSU254" s="395"/>
      <c r="MSV254" s="395"/>
      <c r="MSW254" s="395"/>
      <c r="MSX254" s="395"/>
      <c r="MSY254" s="395"/>
      <c r="MSZ254" s="395"/>
      <c r="MTA254" s="395"/>
      <c r="MTB254" s="395"/>
      <c r="MTC254" s="374"/>
      <c r="MTD254" s="373"/>
      <c r="MTE254" s="373"/>
      <c r="MTF254" s="373"/>
      <c r="MTG254" s="320"/>
      <c r="MTH254" s="374"/>
      <c r="MTI254" s="374"/>
      <c r="MTJ254" s="374"/>
      <c r="MTK254" s="395"/>
      <c r="MTL254" s="395"/>
      <c r="MTM254" s="395"/>
      <c r="MTN254" s="395"/>
      <c r="MTO254" s="395"/>
      <c r="MTP254" s="395"/>
      <c r="MTQ254" s="395"/>
      <c r="MTR254" s="395"/>
      <c r="MTS254" s="374"/>
      <c r="MTT254" s="373"/>
      <c r="MTU254" s="373"/>
      <c r="MTV254" s="373"/>
      <c r="MTW254" s="320"/>
      <c r="MTX254" s="374"/>
      <c r="MTY254" s="374"/>
      <c r="MTZ254" s="374"/>
      <c r="MUA254" s="395"/>
      <c r="MUB254" s="395"/>
      <c r="MUC254" s="395"/>
      <c r="MUD254" s="395"/>
      <c r="MUE254" s="395"/>
      <c r="MUF254" s="395"/>
      <c r="MUG254" s="395"/>
      <c r="MUH254" s="395"/>
      <c r="MUI254" s="374"/>
      <c r="MUJ254" s="373"/>
      <c r="MUK254" s="373"/>
      <c r="MUL254" s="373"/>
      <c r="MUM254" s="320"/>
      <c r="MUN254" s="374"/>
      <c r="MUO254" s="374"/>
      <c r="MUP254" s="374"/>
      <c r="MUQ254" s="395"/>
      <c r="MUR254" s="395"/>
      <c r="MUS254" s="395"/>
      <c r="MUT254" s="395"/>
      <c r="MUU254" s="395"/>
      <c r="MUV254" s="395"/>
      <c r="MUW254" s="395"/>
      <c r="MUX254" s="395"/>
      <c r="MUY254" s="374"/>
      <c r="MUZ254" s="373"/>
      <c r="MVA254" s="373"/>
      <c r="MVB254" s="373"/>
      <c r="MVC254" s="320"/>
      <c r="MVD254" s="374"/>
      <c r="MVE254" s="374"/>
      <c r="MVF254" s="374"/>
      <c r="MVG254" s="395"/>
      <c r="MVH254" s="395"/>
      <c r="MVI254" s="395"/>
      <c r="MVJ254" s="395"/>
      <c r="MVK254" s="395"/>
      <c r="MVL254" s="395"/>
      <c r="MVM254" s="395"/>
      <c r="MVN254" s="395"/>
      <c r="MVO254" s="374"/>
      <c r="MVP254" s="373"/>
      <c r="MVQ254" s="373"/>
      <c r="MVR254" s="373"/>
      <c r="MVS254" s="320"/>
      <c r="MVT254" s="374"/>
      <c r="MVU254" s="374"/>
      <c r="MVV254" s="374"/>
      <c r="MVW254" s="395"/>
      <c r="MVX254" s="395"/>
      <c r="MVY254" s="395"/>
      <c r="MVZ254" s="395"/>
      <c r="MWA254" s="395"/>
      <c r="MWB254" s="395"/>
      <c r="MWC254" s="395"/>
      <c r="MWD254" s="395"/>
      <c r="MWE254" s="374"/>
      <c r="MWF254" s="373"/>
      <c r="MWG254" s="373"/>
      <c r="MWH254" s="373"/>
      <c r="MWI254" s="320"/>
      <c r="MWJ254" s="374"/>
      <c r="MWK254" s="374"/>
      <c r="MWL254" s="374"/>
      <c r="MWM254" s="395"/>
      <c r="MWN254" s="395"/>
      <c r="MWO254" s="395"/>
      <c r="MWP254" s="395"/>
      <c r="MWQ254" s="395"/>
      <c r="MWR254" s="395"/>
      <c r="MWS254" s="395"/>
      <c r="MWT254" s="395"/>
      <c r="MWU254" s="374"/>
      <c r="MWV254" s="373"/>
      <c r="MWW254" s="373"/>
      <c r="MWX254" s="373"/>
      <c r="MWY254" s="320"/>
      <c r="MWZ254" s="374"/>
      <c r="MXA254" s="374"/>
      <c r="MXB254" s="374"/>
      <c r="MXC254" s="395"/>
      <c r="MXD254" s="395"/>
      <c r="MXE254" s="395"/>
      <c r="MXF254" s="395"/>
      <c r="MXG254" s="395"/>
      <c r="MXH254" s="395"/>
      <c r="MXI254" s="395"/>
      <c r="MXJ254" s="395"/>
      <c r="MXK254" s="374"/>
      <c r="MXL254" s="373"/>
      <c r="MXM254" s="373"/>
      <c r="MXN254" s="373"/>
      <c r="MXO254" s="320"/>
      <c r="MXP254" s="374"/>
      <c r="MXQ254" s="374"/>
      <c r="MXR254" s="374"/>
      <c r="MXS254" s="395"/>
      <c r="MXT254" s="395"/>
      <c r="MXU254" s="395"/>
      <c r="MXV254" s="395"/>
      <c r="MXW254" s="395"/>
      <c r="MXX254" s="395"/>
      <c r="MXY254" s="395"/>
      <c r="MXZ254" s="395"/>
      <c r="MYA254" s="374"/>
      <c r="MYB254" s="373"/>
      <c r="MYC254" s="373"/>
      <c r="MYD254" s="373"/>
      <c r="MYE254" s="320"/>
      <c r="MYF254" s="374"/>
      <c r="MYG254" s="374"/>
      <c r="MYH254" s="374"/>
      <c r="MYI254" s="395"/>
      <c r="MYJ254" s="395"/>
      <c r="MYK254" s="395"/>
      <c r="MYL254" s="395"/>
      <c r="MYM254" s="395"/>
      <c r="MYN254" s="395"/>
      <c r="MYO254" s="395"/>
      <c r="MYP254" s="395"/>
      <c r="MYQ254" s="374"/>
      <c r="MYR254" s="373"/>
      <c r="MYS254" s="373"/>
      <c r="MYT254" s="373"/>
      <c r="MYU254" s="320"/>
      <c r="MYV254" s="374"/>
      <c r="MYW254" s="374"/>
      <c r="MYX254" s="374"/>
      <c r="MYY254" s="395"/>
      <c r="MYZ254" s="395"/>
      <c r="MZA254" s="395"/>
      <c r="MZB254" s="395"/>
      <c r="MZC254" s="395"/>
      <c r="MZD254" s="395"/>
      <c r="MZE254" s="395"/>
      <c r="MZF254" s="395"/>
      <c r="MZG254" s="374"/>
      <c r="MZH254" s="373"/>
      <c r="MZI254" s="373"/>
      <c r="MZJ254" s="373"/>
      <c r="MZK254" s="320"/>
      <c r="MZL254" s="374"/>
      <c r="MZM254" s="374"/>
      <c r="MZN254" s="374"/>
      <c r="MZO254" s="395"/>
      <c r="MZP254" s="395"/>
      <c r="MZQ254" s="395"/>
      <c r="MZR254" s="395"/>
      <c r="MZS254" s="395"/>
      <c r="MZT254" s="395"/>
      <c r="MZU254" s="395"/>
      <c r="MZV254" s="395"/>
      <c r="MZW254" s="374"/>
      <c r="MZX254" s="373"/>
      <c r="MZY254" s="373"/>
      <c r="MZZ254" s="373"/>
      <c r="NAA254" s="320"/>
      <c r="NAB254" s="374"/>
      <c r="NAC254" s="374"/>
      <c r="NAD254" s="374"/>
      <c r="NAE254" s="395"/>
      <c r="NAF254" s="395"/>
      <c r="NAG254" s="395"/>
      <c r="NAH254" s="395"/>
      <c r="NAI254" s="395"/>
      <c r="NAJ254" s="395"/>
      <c r="NAK254" s="395"/>
      <c r="NAL254" s="395"/>
      <c r="NAM254" s="374"/>
      <c r="NAN254" s="373"/>
      <c r="NAO254" s="373"/>
      <c r="NAP254" s="373"/>
      <c r="NAQ254" s="320"/>
      <c r="NAR254" s="374"/>
      <c r="NAS254" s="374"/>
      <c r="NAT254" s="374"/>
      <c r="NAU254" s="395"/>
      <c r="NAV254" s="395"/>
      <c r="NAW254" s="395"/>
      <c r="NAX254" s="395"/>
      <c r="NAY254" s="395"/>
      <c r="NAZ254" s="395"/>
      <c r="NBA254" s="395"/>
      <c r="NBB254" s="395"/>
      <c r="NBC254" s="374"/>
      <c r="NBD254" s="373"/>
      <c r="NBE254" s="373"/>
      <c r="NBF254" s="373"/>
      <c r="NBG254" s="320"/>
      <c r="NBH254" s="374"/>
      <c r="NBI254" s="374"/>
      <c r="NBJ254" s="374"/>
      <c r="NBK254" s="395"/>
      <c r="NBL254" s="395"/>
      <c r="NBM254" s="395"/>
      <c r="NBN254" s="395"/>
      <c r="NBO254" s="395"/>
      <c r="NBP254" s="395"/>
      <c r="NBQ254" s="395"/>
      <c r="NBR254" s="395"/>
      <c r="NBS254" s="374"/>
      <c r="NBT254" s="373"/>
      <c r="NBU254" s="373"/>
      <c r="NBV254" s="373"/>
      <c r="NBW254" s="320"/>
      <c r="NBX254" s="374"/>
      <c r="NBY254" s="374"/>
      <c r="NBZ254" s="374"/>
      <c r="NCA254" s="395"/>
      <c r="NCB254" s="395"/>
      <c r="NCC254" s="395"/>
      <c r="NCD254" s="395"/>
      <c r="NCE254" s="395"/>
      <c r="NCF254" s="395"/>
      <c r="NCG254" s="395"/>
      <c r="NCH254" s="395"/>
      <c r="NCI254" s="374"/>
      <c r="NCJ254" s="373"/>
      <c r="NCK254" s="373"/>
      <c r="NCL254" s="373"/>
      <c r="NCM254" s="320"/>
      <c r="NCN254" s="374"/>
      <c r="NCO254" s="374"/>
      <c r="NCP254" s="374"/>
      <c r="NCQ254" s="395"/>
      <c r="NCR254" s="395"/>
      <c r="NCS254" s="395"/>
      <c r="NCT254" s="395"/>
      <c r="NCU254" s="395"/>
      <c r="NCV254" s="395"/>
      <c r="NCW254" s="395"/>
      <c r="NCX254" s="395"/>
      <c r="NCY254" s="374"/>
      <c r="NCZ254" s="373"/>
      <c r="NDA254" s="373"/>
      <c r="NDB254" s="373"/>
      <c r="NDC254" s="320"/>
      <c r="NDD254" s="374"/>
      <c r="NDE254" s="374"/>
      <c r="NDF254" s="374"/>
      <c r="NDG254" s="395"/>
      <c r="NDH254" s="395"/>
      <c r="NDI254" s="395"/>
      <c r="NDJ254" s="395"/>
      <c r="NDK254" s="395"/>
      <c r="NDL254" s="395"/>
      <c r="NDM254" s="395"/>
      <c r="NDN254" s="395"/>
      <c r="NDO254" s="374"/>
      <c r="NDP254" s="373"/>
      <c r="NDQ254" s="373"/>
      <c r="NDR254" s="373"/>
      <c r="NDS254" s="320"/>
      <c r="NDT254" s="374"/>
      <c r="NDU254" s="374"/>
      <c r="NDV254" s="374"/>
      <c r="NDW254" s="395"/>
      <c r="NDX254" s="395"/>
      <c r="NDY254" s="395"/>
      <c r="NDZ254" s="395"/>
      <c r="NEA254" s="395"/>
      <c r="NEB254" s="395"/>
      <c r="NEC254" s="395"/>
      <c r="NED254" s="395"/>
      <c r="NEE254" s="374"/>
      <c r="NEF254" s="373"/>
      <c r="NEG254" s="373"/>
      <c r="NEH254" s="373"/>
      <c r="NEI254" s="320"/>
      <c r="NEJ254" s="374"/>
      <c r="NEK254" s="374"/>
      <c r="NEL254" s="374"/>
      <c r="NEM254" s="395"/>
      <c r="NEN254" s="395"/>
      <c r="NEO254" s="395"/>
      <c r="NEP254" s="395"/>
      <c r="NEQ254" s="395"/>
      <c r="NER254" s="395"/>
      <c r="NES254" s="395"/>
      <c r="NET254" s="395"/>
      <c r="NEU254" s="374"/>
      <c r="NEV254" s="373"/>
      <c r="NEW254" s="373"/>
      <c r="NEX254" s="373"/>
      <c r="NEY254" s="320"/>
      <c r="NEZ254" s="374"/>
      <c r="NFA254" s="374"/>
      <c r="NFB254" s="374"/>
      <c r="NFC254" s="395"/>
      <c r="NFD254" s="395"/>
      <c r="NFE254" s="395"/>
      <c r="NFF254" s="395"/>
      <c r="NFG254" s="395"/>
      <c r="NFH254" s="395"/>
      <c r="NFI254" s="395"/>
      <c r="NFJ254" s="395"/>
      <c r="NFK254" s="374"/>
      <c r="NFL254" s="373"/>
      <c r="NFM254" s="373"/>
      <c r="NFN254" s="373"/>
      <c r="NFO254" s="320"/>
      <c r="NFP254" s="374"/>
      <c r="NFQ254" s="374"/>
      <c r="NFR254" s="374"/>
      <c r="NFS254" s="395"/>
      <c r="NFT254" s="395"/>
      <c r="NFU254" s="395"/>
      <c r="NFV254" s="395"/>
      <c r="NFW254" s="395"/>
      <c r="NFX254" s="395"/>
      <c r="NFY254" s="395"/>
      <c r="NFZ254" s="395"/>
      <c r="NGA254" s="374"/>
      <c r="NGB254" s="373"/>
      <c r="NGC254" s="373"/>
      <c r="NGD254" s="373"/>
      <c r="NGE254" s="320"/>
      <c r="NGF254" s="374"/>
      <c r="NGG254" s="374"/>
      <c r="NGH254" s="374"/>
      <c r="NGI254" s="395"/>
      <c r="NGJ254" s="395"/>
      <c r="NGK254" s="395"/>
      <c r="NGL254" s="395"/>
      <c r="NGM254" s="395"/>
      <c r="NGN254" s="395"/>
      <c r="NGO254" s="395"/>
      <c r="NGP254" s="395"/>
      <c r="NGQ254" s="374"/>
      <c r="NGR254" s="373"/>
      <c r="NGS254" s="373"/>
      <c r="NGT254" s="373"/>
      <c r="NGU254" s="320"/>
      <c r="NGV254" s="374"/>
      <c r="NGW254" s="374"/>
      <c r="NGX254" s="374"/>
      <c r="NGY254" s="395"/>
      <c r="NGZ254" s="395"/>
      <c r="NHA254" s="395"/>
      <c r="NHB254" s="395"/>
      <c r="NHC254" s="395"/>
      <c r="NHD254" s="395"/>
      <c r="NHE254" s="395"/>
      <c r="NHF254" s="395"/>
      <c r="NHG254" s="374"/>
      <c r="NHH254" s="373"/>
      <c r="NHI254" s="373"/>
      <c r="NHJ254" s="373"/>
      <c r="NHK254" s="320"/>
      <c r="NHL254" s="374"/>
      <c r="NHM254" s="374"/>
      <c r="NHN254" s="374"/>
      <c r="NHO254" s="395"/>
      <c r="NHP254" s="395"/>
      <c r="NHQ254" s="395"/>
      <c r="NHR254" s="395"/>
      <c r="NHS254" s="395"/>
      <c r="NHT254" s="395"/>
      <c r="NHU254" s="395"/>
      <c r="NHV254" s="395"/>
      <c r="NHW254" s="374"/>
      <c r="NHX254" s="373"/>
      <c r="NHY254" s="373"/>
      <c r="NHZ254" s="373"/>
      <c r="NIA254" s="320"/>
      <c r="NIB254" s="374"/>
      <c r="NIC254" s="374"/>
      <c r="NID254" s="374"/>
      <c r="NIE254" s="395"/>
      <c r="NIF254" s="395"/>
      <c r="NIG254" s="395"/>
      <c r="NIH254" s="395"/>
      <c r="NII254" s="395"/>
      <c r="NIJ254" s="395"/>
      <c r="NIK254" s="395"/>
      <c r="NIL254" s="395"/>
      <c r="NIM254" s="374"/>
      <c r="NIN254" s="373"/>
      <c r="NIO254" s="373"/>
      <c r="NIP254" s="373"/>
      <c r="NIQ254" s="320"/>
      <c r="NIR254" s="374"/>
      <c r="NIS254" s="374"/>
      <c r="NIT254" s="374"/>
      <c r="NIU254" s="395"/>
      <c r="NIV254" s="395"/>
      <c r="NIW254" s="395"/>
      <c r="NIX254" s="395"/>
      <c r="NIY254" s="395"/>
      <c r="NIZ254" s="395"/>
      <c r="NJA254" s="395"/>
      <c r="NJB254" s="395"/>
      <c r="NJC254" s="374"/>
      <c r="NJD254" s="373"/>
      <c r="NJE254" s="373"/>
      <c r="NJF254" s="373"/>
      <c r="NJG254" s="320"/>
      <c r="NJH254" s="374"/>
      <c r="NJI254" s="374"/>
      <c r="NJJ254" s="374"/>
      <c r="NJK254" s="395"/>
      <c r="NJL254" s="395"/>
      <c r="NJM254" s="395"/>
      <c r="NJN254" s="395"/>
      <c r="NJO254" s="395"/>
      <c r="NJP254" s="395"/>
      <c r="NJQ254" s="395"/>
      <c r="NJR254" s="395"/>
      <c r="NJS254" s="374"/>
      <c r="NJT254" s="373"/>
      <c r="NJU254" s="373"/>
      <c r="NJV254" s="373"/>
      <c r="NJW254" s="320"/>
      <c r="NJX254" s="374"/>
      <c r="NJY254" s="374"/>
      <c r="NJZ254" s="374"/>
      <c r="NKA254" s="395"/>
      <c r="NKB254" s="395"/>
      <c r="NKC254" s="395"/>
      <c r="NKD254" s="395"/>
      <c r="NKE254" s="395"/>
      <c r="NKF254" s="395"/>
      <c r="NKG254" s="395"/>
      <c r="NKH254" s="395"/>
      <c r="NKI254" s="374"/>
      <c r="NKJ254" s="373"/>
      <c r="NKK254" s="373"/>
      <c r="NKL254" s="373"/>
      <c r="NKM254" s="320"/>
      <c r="NKN254" s="374"/>
      <c r="NKO254" s="374"/>
      <c r="NKP254" s="374"/>
      <c r="NKQ254" s="395"/>
      <c r="NKR254" s="395"/>
      <c r="NKS254" s="395"/>
      <c r="NKT254" s="395"/>
      <c r="NKU254" s="395"/>
      <c r="NKV254" s="395"/>
      <c r="NKW254" s="395"/>
      <c r="NKX254" s="395"/>
      <c r="NKY254" s="374"/>
      <c r="NKZ254" s="373"/>
      <c r="NLA254" s="373"/>
      <c r="NLB254" s="373"/>
      <c r="NLC254" s="320"/>
      <c r="NLD254" s="374"/>
      <c r="NLE254" s="374"/>
      <c r="NLF254" s="374"/>
      <c r="NLG254" s="395"/>
      <c r="NLH254" s="395"/>
      <c r="NLI254" s="395"/>
      <c r="NLJ254" s="395"/>
      <c r="NLK254" s="395"/>
      <c r="NLL254" s="395"/>
      <c r="NLM254" s="395"/>
      <c r="NLN254" s="395"/>
      <c r="NLO254" s="374"/>
      <c r="NLP254" s="373"/>
      <c r="NLQ254" s="373"/>
      <c r="NLR254" s="373"/>
      <c r="NLS254" s="320"/>
      <c r="NLT254" s="374"/>
      <c r="NLU254" s="374"/>
      <c r="NLV254" s="374"/>
      <c r="NLW254" s="395"/>
      <c r="NLX254" s="395"/>
      <c r="NLY254" s="395"/>
      <c r="NLZ254" s="395"/>
      <c r="NMA254" s="395"/>
      <c r="NMB254" s="395"/>
      <c r="NMC254" s="395"/>
      <c r="NMD254" s="395"/>
      <c r="NME254" s="374"/>
      <c r="NMF254" s="373"/>
      <c r="NMG254" s="373"/>
      <c r="NMH254" s="373"/>
      <c r="NMI254" s="320"/>
      <c r="NMJ254" s="374"/>
      <c r="NMK254" s="374"/>
      <c r="NML254" s="374"/>
      <c r="NMM254" s="395"/>
      <c r="NMN254" s="395"/>
      <c r="NMO254" s="395"/>
      <c r="NMP254" s="395"/>
      <c r="NMQ254" s="395"/>
      <c r="NMR254" s="395"/>
      <c r="NMS254" s="395"/>
      <c r="NMT254" s="395"/>
      <c r="NMU254" s="374"/>
      <c r="NMV254" s="373"/>
      <c r="NMW254" s="373"/>
      <c r="NMX254" s="373"/>
      <c r="NMY254" s="320"/>
      <c r="NMZ254" s="374"/>
      <c r="NNA254" s="374"/>
      <c r="NNB254" s="374"/>
      <c r="NNC254" s="395"/>
      <c r="NND254" s="395"/>
      <c r="NNE254" s="395"/>
      <c r="NNF254" s="395"/>
      <c r="NNG254" s="395"/>
      <c r="NNH254" s="395"/>
      <c r="NNI254" s="395"/>
      <c r="NNJ254" s="395"/>
      <c r="NNK254" s="374"/>
      <c r="NNL254" s="373"/>
      <c r="NNM254" s="373"/>
      <c r="NNN254" s="373"/>
      <c r="NNO254" s="320"/>
      <c r="NNP254" s="374"/>
      <c r="NNQ254" s="374"/>
      <c r="NNR254" s="374"/>
      <c r="NNS254" s="395"/>
      <c r="NNT254" s="395"/>
      <c r="NNU254" s="395"/>
      <c r="NNV254" s="395"/>
      <c r="NNW254" s="395"/>
      <c r="NNX254" s="395"/>
      <c r="NNY254" s="395"/>
      <c r="NNZ254" s="395"/>
      <c r="NOA254" s="374"/>
      <c r="NOB254" s="373"/>
      <c r="NOC254" s="373"/>
      <c r="NOD254" s="373"/>
      <c r="NOE254" s="320"/>
      <c r="NOF254" s="374"/>
      <c r="NOG254" s="374"/>
      <c r="NOH254" s="374"/>
      <c r="NOI254" s="395"/>
      <c r="NOJ254" s="395"/>
      <c r="NOK254" s="395"/>
      <c r="NOL254" s="395"/>
      <c r="NOM254" s="395"/>
      <c r="NON254" s="395"/>
      <c r="NOO254" s="395"/>
      <c r="NOP254" s="395"/>
      <c r="NOQ254" s="374"/>
      <c r="NOR254" s="373"/>
      <c r="NOS254" s="373"/>
      <c r="NOT254" s="373"/>
      <c r="NOU254" s="320"/>
      <c r="NOV254" s="374"/>
      <c r="NOW254" s="374"/>
      <c r="NOX254" s="374"/>
      <c r="NOY254" s="395"/>
      <c r="NOZ254" s="395"/>
      <c r="NPA254" s="395"/>
      <c r="NPB254" s="395"/>
      <c r="NPC254" s="395"/>
      <c r="NPD254" s="395"/>
      <c r="NPE254" s="395"/>
      <c r="NPF254" s="395"/>
      <c r="NPG254" s="374"/>
      <c r="NPH254" s="373"/>
      <c r="NPI254" s="373"/>
      <c r="NPJ254" s="373"/>
      <c r="NPK254" s="320"/>
      <c r="NPL254" s="374"/>
      <c r="NPM254" s="374"/>
      <c r="NPN254" s="374"/>
      <c r="NPO254" s="395"/>
      <c r="NPP254" s="395"/>
      <c r="NPQ254" s="395"/>
      <c r="NPR254" s="395"/>
      <c r="NPS254" s="395"/>
      <c r="NPT254" s="395"/>
      <c r="NPU254" s="395"/>
      <c r="NPV254" s="395"/>
      <c r="NPW254" s="374"/>
      <c r="NPX254" s="373"/>
      <c r="NPY254" s="373"/>
      <c r="NPZ254" s="373"/>
      <c r="NQA254" s="320"/>
      <c r="NQB254" s="374"/>
      <c r="NQC254" s="374"/>
      <c r="NQD254" s="374"/>
      <c r="NQE254" s="395"/>
      <c r="NQF254" s="395"/>
      <c r="NQG254" s="395"/>
      <c r="NQH254" s="395"/>
      <c r="NQI254" s="395"/>
      <c r="NQJ254" s="395"/>
      <c r="NQK254" s="395"/>
      <c r="NQL254" s="395"/>
      <c r="NQM254" s="374"/>
      <c r="NQN254" s="373"/>
      <c r="NQO254" s="373"/>
      <c r="NQP254" s="373"/>
      <c r="NQQ254" s="320"/>
      <c r="NQR254" s="374"/>
      <c r="NQS254" s="374"/>
      <c r="NQT254" s="374"/>
      <c r="NQU254" s="395"/>
      <c r="NQV254" s="395"/>
      <c r="NQW254" s="395"/>
      <c r="NQX254" s="395"/>
      <c r="NQY254" s="395"/>
      <c r="NQZ254" s="395"/>
      <c r="NRA254" s="395"/>
      <c r="NRB254" s="395"/>
      <c r="NRC254" s="374"/>
      <c r="NRD254" s="373"/>
      <c r="NRE254" s="373"/>
      <c r="NRF254" s="373"/>
      <c r="NRG254" s="320"/>
      <c r="NRH254" s="374"/>
      <c r="NRI254" s="374"/>
      <c r="NRJ254" s="374"/>
      <c r="NRK254" s="395"/>
      <c r="NRL254" s="395"/>
      <c r="NRM254" s="395"/>
      <c r="NRN254" s="395"/>
      <c r="NRO254" s="395"/>
      <c r="NRP254" s="395"/>
      <c r="NRQ254" s="395"/>
      <c r="NRR254" s="395"/>
      <c r="NRS254" s="374"/>
      <c r="NRT254" s="373"/>
      <c r="NRU254" s="373"/>
      <c r="NRV254" s="373"/>
      <c r="NRW254" s="320"/>
      <c r="NRX254" s="374"/>
      <c r="NRY254" s="374"/>
      <c r="NRZ254" s="374"/>
      <c r="NSA254" s="395"/>
      <c r="NSB254" s="395"/>
      <c r="NSC254" s="395"/>
      <c r="NSD254" s="395"/>
      <c r="NSE254" s="395"/>
      <c r="NSF254" s="395"/>
      <c r="NSG254" s="395"/>
      <c r="NSH254" s="395"/>
      <c r="NSI254" s="374"/>
      <c r="NSJ254" s="373"/>
      <c r="NSK254" s="373"/>
      <c r="NSL254" s="373"/>
      <c r="NSM254" s="320"/>
      <c r="NSN254" s="374"/>
      <c r="NSO254" s="374"/>
      <c r="NSP254" s="374"/>
      <c r="NSQ254" s="395"/>
      <c r="NSR254" s="395"/>
      <c r="NSS254" s="395"/>
      <c r="NST254" s="395"/>
      <c r="NSU254" s="395"/>
      <c r="NSV254" s="395"/>
      <c r="NSW254" s="395"/>
      <c r="NSX254" s="395"/>
      <c r="NSY254" s="374"/>
      <c r="NSZ254" s="373"/>
      <c r="NTA254" s="373"/>
      <c r="NTB254" s="373"/>
      <c r="NTC254" s="320"/>
      <c r="NTD254" s="374"/>
      <c r="NTE254" s="374"/>
      <c r="NTF254" s="374"/>
      <c r="NTG254" s="395"/>
      <c r="NTH254" s="395"/>
      <c r="NTI254" s="395"/>
      <c r="NTJ254" s="395"/>
      <c r="NTK254" s="395"/>
      <c r="NTL254" s="395"/>
      <c r="NTM254" s="395"/>
      <c r="NTN254" s="395"/>
      <c r="NTO254" s="374"/>
      <c r="NTP254" s="373"/>
      <c r="NTQ254" s="373"/>
      <c r="NTR254" s="373"/>
      <c r="NTS254" s="320"/>
      <c r="NTT254" s="374"/>
      <c r="NTU254" s="374"/>
      <c r="NTV254" s="374"/>
      <c r="NTW254" s="395"/>
      <c r="NTX254" s="395"/>
      <c r="NTY254" s="395"/>
      <c r="NTZ254" s="395"/>
      <c r="NUA254" s="395"/>
      <c r="NUB254" s="395"/>
      <c r="NUC254" s="395"/>
      <c r="NUD254" s="395"/>
      <c r="NUE254" s="374"/>
      <c r="NUF254" s="373"/>
      <c r="NUG254" s="373"/>
      <c r="NUH254" s="373"/>
      <c r="NUI254" s="320"/>
      <c r="NUJ254" s="374"/>
      <c r="NUK254" s="374"/>
      <c r="NUL254" s="374"/>
      <c r="NUM254" s="395"/>
      <c r="NUN254" s="395"/>
      <c r="NUO254" s="395"/>
      <c r="NUP254" s="395"/>
      <c r="NUQ254" s="395"/>
      <c r="NUR254" s="395"/>
      <c r="NUS254" s="395"/>
      <c r="NUT254" s="395"/>
      <c r="NUU254" s="374"/>
      <c r="NUV254" s="373"/>
      <c r="NUW254" s="373"/>
      <c r="NUX254" s="373"/>
      <c r="NUY254" s="320"/>
      <c r="NUZ254" s="374"/>
      <c r="NVA254" s="374"/>
      <c r="NVB254" s="374"/>
      <c r="NVC254" s="395"/>
      <c r="NVD254" s="395"/>
      <c r="NVE254" s="395"/>
      <c r="NVF254" s="395"/>
      <c r="NVG254" s="395"/>
      <c r="NVH254" s="395"/>
      <c r="NVI254" s="395"/>
      <c r="NVJ254" s="395"/>
      <c r="NVK254" s="374"/>
      <c r="NVL254" s="373"/>
      <c r="NVM254" s="373"/>
      <c r="NVN254" s="373"/>
      <c r="NVO254" s="320"/>
      <c r="NVP254" s="374"/>
      <c r="NVQ254" s="374"/>
      <c r="NVR254" s="374"/>
      <c r="NVS254" s="395"/>
      <c r="NVT254" s="395"/>
      <c r="NVU254" s="395"/>
      <c r="NVV254" s="395"/>
      <c r="NVW254" s="395"/>
      <c r="NVX254" s="395"/>
      <c r="NVY254" s="395"/>
      <c r="NVZ254" s="395"/>
      <c r="NWA254" s="374"/>
      <c r="NWB254" s="373"/>
      <c r="NWC254" s="373"/>
      <c r="NWD254" s="373"/>
      <c r="NWE254" s="320"/>
      <c r="NWF254" s="374"/>
      <c r="NWG254" s="374"/>
      <c r="NWH254" s="374"/>
      <c r="NWI254" s="395"/>
      <c r="NWJ254" s="395"/>
      <c r="NWK254" s="395"/>
      <c r="NWL254" s="395"/>
      <c r="NWM254" s="395"/>
      <c r="NWN254" s="395"/>
      <c r="NWO254" s="395"/>
      <c r="NWP254" s="395"/>
      <c r="NWQ254" s="374"/>
      <c r="NWR254" s="373"/>
      <c r="NWS254" s="373"/>
      <c r="NWT254" s="373"/>
      <c r="NWU254" s="320"/>
      <c r="NWV254" s="374"/>
      <c r="NWW254" s="374"/>
      <c r="NWX254" s="374"/>
      <c r="NWY254" s="395"/>
      <c r="NWZ254" s="395"/>
      <c r="NXA254" s="395"/>
      <c r="NXB254" s="395"/>
      <c r="NXC254" s="395"/>
      <c r="NXD254" s="395"/>
      <c r="NXE254" s="395"/>
      <c r="NXF254" s="395"/>
      <c r="NXG254" s="374"/>
      <c r="NXH254" s="373"/>
      <c r="NXI254" s="373"/>
      <c r="NXJ254" s="373"/>
      <c r="NXK254" s="320"/>
      <c r="NXL254" s="374"/>
      <c r="NXM254" s="374"/>
      <c r="NXN254" s="374"/>
      <c r="NXO254" s="395"/>
      <c r="NXP254" s="395"/>
      <c r="NXQ254" s="395"/>
      <c r="NXR254" s="395"/>
      <c r="NXS254" s="395"/>
      <c r="NXT254" s="395"/>
      <c r="NXU254" s="395"/>
      <c r="NXV254" s="395"/>
      <c r="NXW254" s="374"/>
      <c r="NXX254" s="373"/>
      <c r="NXY254" s="373"/>
      <c r="NXZ254" s="373"/>
      <c r="NYA254" s="320"/>
      <c r="NYB254" s="374"/>
      <c r="NYC254" s="374"/>
      <c r="NYD254" s="374"/>
      <c r="NYE254" s="395"/>
      <c r="NYF254" s="395"/>
      <c r="NYG254" s="395"/>
      <c r="NYH254" s="395"/>
      <c r="NYI254" s="395"/>
      <c r="NYJ254" s="395"/>
      <c r="NYK254" s="395"/>
      <c r="NYL254" s="395"/>
      <c r="NYM254" s="374"/>
      <c r="NYN254" s="373"/>
      <c r="NYO254" s="373"/>
      <c r="NYP254" s="373"/>
      <c r="NYQ254" s="320"/>
      <c r="NYR254" s="374"/>
      <c r="NYS254" s="374"/>
      <c r="NYT254" s="374"/>
      <c r="NYU254" s="395"/>
      <c r="NYV254" s="395"/>
      <c r="NYW254" s="395"/>
      <c r="NYX254" s="395"/>
      <c r="NYY254" s="395"/>
      <c r="NYZ254" s="395"/>
      <c r="NZA254" s="395"/>
      <c r="NZB254" s="395"/>
      <c r="NZC254" s="374"/>
      <c r="NZD254" s="373"/>
      <c r="NZE254" s="373"/>
      <c r="NZF254" s="373"/>
      <c r="NZG254" s="320"/>
      <c r="NZH254" s="374"/>
      <c r="NZI254" s="374"/>
      <c r="NZJ254" s="374"/>
      <c r="NZK254" s="395"/>
      <c r="NZL254" s="395"/>
      <c r="NZM254" s="395"/>
      <c r="NZN254" s="395"/>
      <c r="NZO254" s="395"/>
      <c r="NZP254" s="395"/>
      <c r="NZQ254" s="395"/>
      <c r="NZR254" s="395"/>
      <c r="NZS254" s="374"/>
      <c r="NZT254" s="373"/>
      <c r="NZU254" s="373"/>
      <c r="NZV254" s="373"/>
      <c r="NZW254" s="320"/>
      <c r="NZX254" s="374"/>
      <c r="NZY254" s="374"/>
      <c r="NZZ254" s="374"/>
      <c r="OAA254" s="395"/>
      <c r="OAB254" s="395"/>
      <c r="OAC254" s="395"/>
      <c r="OAD254" s="395"/>
      <c r="OAE254" s="395"/>
      <c r="OAF254" s="395"/>
      <c r="OAG254" s="395"/>
      <c r="OAH254" s="395"/>
      <c r="OAI254" s="374"/>
      <c r="OAJ254" s="373"/>
      <c r="OAK254" s="373"/>
      <c r="OAL254" s="373"/>
      <c r="OAM254" s="320"/>
      <c r="OAN254" s="374"/>
      <c r="OAO254" s="374"/>
      <c r="OAP254" s="374"/>
      <c r="OAQ254" s="395"/>
      <c r="OAR254" s="395"/>
      <c r="OAS254" s="395"/>
      <c r="OAT254" s="395"/>
      <c r="OAU254" s="395"/>
      <c r="OAV254" s="395"/>
      <c r="OAW254" s="395"/>
      <c r="OAX254" s="395"/>
      <c r="OAY254" s="374"/>
      <c r="OAZ254" s="373"/>
      <c r="OBA254" s="373"/>
      <c r="OBB254" s="373"/>
      <c r="OBC254" s="320"/>
      <c r="OBD254" s="374"/>
      <c r="OBE254" s="374"/>
      <c r="OBF254" s="374"/>
      <c r="OBG254" s="395"/>
      <c r="OBH254" s="395"/>
      <c r="OBI254" s="395"/>
      <c r="OBJ254" s="395"/>
      <c r="OBK254" s="395"/>
      <c r="OBL254" s="395"/>
      <c r="OBM254" s="395"/>
      <c r="OBN254" s="395"/>
      <c r="OBO254" s="374"/>
      <c r="OBP254" s="373"/>
      <c r="OBQ254" s="373"/>
      <c r="OBR254" s="373"/>
      <c r="OBS254" s="320"/>
      <c r="OBT254" s="374"/>
      <c r="OBU254" s="374"/>
      <c r="OBV254" s="374"/>
      <c r="OBW254" s="395"/>
      <c r="OBX254" s="395"/>
      <c r="OBY254" s="395"/>
      <c r="OBZ254" s="395"/>
      <c r="OCA254" s="395"/>
      <c r="OCB254" s="395"/>
      <c r="OCC254" s="395"/>
      <c r="OCD254" s="395"/>
      <c r="OCE254" s="374"/>
      <c r="OCF254" s="373"/>
      <c r="OCG254" s="373"/>
      <c r="OCH254" s="373"/>
      <c r="OCI254" s="320"/>
      <c r="OCJ254" s="374"/>
      <c r="OCK254" s="374"/>
      <c r="OCL254" s="374"/>
      <c r="OCM254" s="395"/>
      <c r="OCN254" s="395"/>
      <c r="OCO254" s="395"/>
      <c r="OCP254" s="395"/>
      <c r="OCQ254" s="395"/>
      <c r="OCR254" s="395"/>
      <c r="OCS254" s="395"/>
      <c r="OCT254" s="395"/>
      <c r="OCU254" s="374"/>
      <c r="OCV254" s="373"/>
      <c r="OCW254" s="373"/>
      <c r="OCX254" s="373"/>
      <c r="OCY254" s="320"/>
      <c r="OCZ254" s="374"/>
      <c r="ODA254" s="374"/>
      <c r="ODB254" s="374"/>
      <c r="ODC254" s="395"/>
      <c r="ODD254" s="395"/>
      <c r="ODE254" s="395"/>
      <c r="ODF254" s="395"/>
      <c r="ODG254" s="395"/>
      <c r="ODH254" s="395"/>
      <c r="ODI254" s="395"/>
      <c r="ODJ254" s="395"/>
      <c r="ODK254" s="374"/>
      <c r="ODL254" s="373"/>
      <c r="ODM254" s="373"/>
      <c r="ODN254" s="373"/>
      <c r="ODO254" s="320"/>
      <c r="ODP254" s="374"/>
      <c r="ODQ254" s="374"/>
      <c r="ODR254" s="374"/>
      <c r="ODS254" s="395"/>
      <c r="ODT254" s="395"/>
      <c r="ODU254" s="395"/>
      <c r="ODV254" s="395"/>
      <c r="ODW254" s="395"/>
      <c r="ODX254" s="395"/>
      <c r="ODY254" s="395"/>
      <c r="ODZ254" s="395"/>
      <c r="OEA254" s="374"/>
      <c r="OEB254" s="373"/>
      <c r="OEC254" s="373"/>
      <c r="OED254" s="373"/>
      <c r="OEE254" s="320"/>
      <c r="OEF254" s="374"/>
      <c r="OEG254" s="374"/>
      <c r="OEH254" s="374"/>
      <c r="OEI254" s="395"/>
      <c r="OEJ254" s="395"/>
      <c r="OEK254" s="395"/>
      <c r="OEL254" s="395"/>
      <c r="OEM254" s="395"/>
      <c r="OEN254" s="395"/>
      <c r="OEO254" s="395"/>
      <c r="OEP254" s="395"/>
      <c r="OEQ254" s="374"/>
      <c r="OER254" s="373"/>
      <c r="OES254" s="373"/>
      <c r="OET254" s="373"/>
      <c r="OEU254" s="320"/>
      <c r="OEV254" s="374"/>
      <c r="OEW254" s="374"/>
      <c r="OEX254" s="374"/>
      <c r="OEY254" s="395"/>
      <c r="OEZ254" s="395"/>
      <c r="OFA254" s="395"/>
      <c r="OFB254" s="395"/>
      <c r="OFC254" s="395"/>
      <c r="OFD254" s="395"/>
      <c r="OFE254" s="395"/>
      <c r="OFF254" s="395"/>
      <c r="OFG254" s="374"/>
      <c r="OFH254" s="373"/>
      <c r="OFI254" s="373"/>
      <c r="OFJ254" s="373"/>
      <c r="OFK254" s="320"/>
      <c r="OFL254" s="374"/>
      <c r="OFM254" s="374"/>
      <c r="OFN254" s="374"/>
      <c r="OFO254" s="395"/>
      <c r="OFP254" s="395"/>
      <c r="OFQ254" s="395"/>
      <c r="OFR254" s="395"/>
      <c r="OFS254" s="395"/>
      <c r="OFT254" s="395"/>
      <c r="OFU254" s="395"/>
      <c r="OFV254" s="395"/>
      <c r="OFW254" s="374"/>
      <c r="OFX254" s="373"/>
      <c r="OFY254" s="373"/>
      <c r="OFZ254" s="373"/>
      <c r="OGA254" s="320"/>
      <c r="OGB254" s="374"/>
      <c r="OGC254" s="374"/>
      <c r="OGD254" s="374"/>
      <c r="OGE254" s="395"/>
      <c r="OGF254" s="395"/>
      <c r="OGG254" s="395"/>
      <c r="OGH254" s="395"/>
      <c r="OGI254" s="395"/>
      <c r="OGJ254" s="395"/>
      <c r="OGK254" s="395"/>
      <c r="OGL254" s="395"/>
      <c r="OGM254" s="374"/>
      <c r="OGN254" s="373"/>
      <c r="OGO254" s="373"/>
      <c r="OGP254" s="373"/>
      <c r="OGQ254" s="320"/>
      <c r="OGR254" s="374"/>
      <c r="OGS254" s="374"/>
      <c r="OGT254" s="374"/>
      <c r="OGU254" s="395"/>
      <c r="OGV254" s="395"/>
      <c r="OGW254" s="395"/>
      <c r="OGX254" s="395"/>
      <c r="OGY254" s="395"/>
      <c r="OGZ254" s="395"/>
      <c r="OHA254" s="395"/>
      <c r="OHB254" s="395"/>
      <c r="OHC254" s="374"/>
      <c r="OHD254" s="373"/>
      <c r="OHE254" s="373"/>
      <c r="OHF254" s="373"/>
      <c r="OHG254" s="320"/>
      <c r="OHH254" s="374"/>
      <c r="OHI254" s="374"/>
      <c r="OHJ254" s="374"/>
      <c r="OHK254" s="395"/>
      <c r="OHL254" s="395"/>
      <c r="OHM254" s="395"/>
      <c r="OHN254" s="395"/>
      <c r="OHO254" s="395"/>
      <c r="OHP254" s="395"/>
      <c r="OHQ254" s="395"/>
      <c r="OHR254" s="395"/>
      <c r="OHS254" s="374"/>
      <c r="OHT254" s="373"/>
      <c r="OHU254" s="373"/>
      <c r="OHV254" s="373"/>
      <c r="OHW254" s="320"/>
      <c r="OHX254" s="374"/>
      <c r="OHY254" s="374"/>
      <c r="OHZ254" s="374"/>
      <c r="OIA254" s="395"/>
      <c r="OIB254" s="395"/>
      <c r="OIC254" s="395"/>
      <c r="OID254" s="395"/>
      <c r="OIE254" s="395"/>
      <c r="OIF254" s="395"/>
      <c r="OIG254" s="395"/>
      <c r="OIH254" s="395"/>
      <c r="OII254" s="374"/>
      <c r="OIJ254" s="373"/>
      <c r="OIK254" s="373"/>
      <c r="OIL254" s="373"/>
      <c r="OIM254" s="320"/>
      <c r="OIN254" s="374"/>
      <c r="OIO254" s="374"/>
      <c r="OIP254" s="374"/>
      <c r="OIQ254" s="395"/>
      <c r="OIR254" s="395"/>
      <c r="OIS254" s="395"/>
      <c r="OIT254" s="395"/>
      <c r="OIU254" s="395"/>
      <c r="OIV254" s="395"/>
      <c r="OIW254" s="395"/>
      <c r="OIX254" s="395"/>
      <c r="OIY254" s="374"/>
      <c r="OIZ254" s="373"/>
      <c r="OJA254" s="373"/>
      <c r="OJB254" s="373"/>
      <c r="OJC254" s="320"/>
      <c r="OJD254" s="374"/>
      <c r="OJE254" s="374"/>
      <c r="OJF254" s="374"/>
      <c r="OJG254" s="395"/>
      <c r="OJH254" s="395"/>
      <c r="OJI254" s="395"/>
      <c r="OJJ254" s="395"/>
      <c r="OJK254" s="395"/>
      <c r="OJL254" s="395"/>
      <c r="OJM254" s="395"/>
      <c r="OJN254" s="395"/>
      <c r="OJO254" s="374"/>
      <c r="OJP254" s="373"/>
      <c r="OJQ254" s="373"/>
      <c r="OJR254" s="373"/>
      <c r="OJS254" s="320"/>
      <c r="OJT254" s="374"/>
      <c r="OJU254" s="374"/>
      <c r="OJV254" s="374"/>
      <c r="OJW254" s="395"/>
      <c r="OJX254" s="395"/>
      <c r="OJY254" s="395"/>
      <c r="OJZ254" s="395"/>
      <c r="OKA254" s="395"/>
      <c r="OKB254" s="395"/>
      <c r="OKC254" s="395"/>
      <c r="OKD254" s="395"/>
      <c r="OKE254" s="374"/>
      <c r="OKF254" s="373"/>
      <c r="OKG254" s="373"/>
      <c r="OKH254" s="373"/>
      <c r="OKI254" s="320"/>
      <c r="OKJ254" s="374"/>
      <c r="OKK254" s="374"/>
      <c r="OKL254" s="374"/>
      <c r="OKM254" s="395"/>
      <c r="OKN254" s="395"/>
      <c r="OKO254" s="395"/>
      <c r="OKP254" s="395"/>
      <c r="OKQ254" s="395"/>
      <c r="OKR254" s="395"/>
      <c r="OKS254" s="395"/>
      <c r="OKT254" s="395"/>
      <c r="OKU254" s="374"/>
      <c r="OKV254" s="373"/>
      <c r="OKW254" s="373"/>
      <c r="OKX254" s="373"/>
      <c r="OKY254" s="320"/>
      <c r="OKZ254" s="374"/>
      <c r="OLA254" s="374"/>
      <c r="OLB254" s="374"/>
      <c r="OLC254" s="395"/>
      <c r="OLD254" s="395"/>
      <c r="OLE254" s="395"/>
      <c r="OLF254" s="395"/>
      <c r="OLG254" s="395"/>
      <c r="OLH254" s="395"/>
      <c r="OLI254" s="395"/>
      <c r="OLJ254" s="395"/>
      <c r="OLK254" s="374"/>
      <c r="OLL254" s="373"/>
      <c r="OLM254" s="373"/>
      <c r="OLN254" s="373"/>
      <c r="OLO254" s="320"/>
      <c r="OLP254" s="374"/>
      <c r="OLQ254" s="374"/>
      <c r="OLR254" s="374"/>
      <c r="OLS254" s="395"/>
      <c r="OLT254" s="395"/>
      <c r="OLU254" s="395"/>
      <c r="OLV254" s="395"/>
      <c r="OLW254" s="395"/>
      <c r="OLX254" s="395"/>
      <c r="OLY254" s="395"/>
      <c r="OLZ254" s="395"/>
      <c r="OMA254" s="374"/>
      <c r="OMB254" s="373"/>
      <c r="OMC254" s="373"/>
      <c r="OMD254" s="373"/>
      <c r="OME254" s="320"/>
      <c r="OMF254" s="374"/>
      <c r="OMG254" s="374"/>
      <c r="OMH254" s="374"/>
      <c r="OMI254" s="395"/>
      <c r="OMJ254" s="395"/>
      <c r="OMK254" s="395"/>
      <c r="OML254" s="395"/>
      <c r="OMM254" s="395"/>
      <c r="OMN254" s="395"/>
      <c r="OMO254" s="395"/>
      <c r="OMP254" s="395"/>
      <c r="OMQ254" s="374"/>
      <c r="OMR254" s="373"/>
      <c r="OMS254" s="373"/>
      <c r="OMT254" s="373"/>
      <c r="OMU254" s="320"/>
      <c r="OMV254" s="374"/>
      <c r="OMW254" s="374"/>
      <c r="OMX254" s="374"/>
      <c r="OMY254" s="395"/>
      <c r="OMZ254" s="395"/>
      <c r="ONA254" s="395"/>
      <c r="ONB254" s="395"/>
      <c r="ONC254" s="395"/>
      <c r="OND254" s="395"/>
      <c r="ONE254" s="395"/>
      <c r="ONF254" s="395"/>
      <c r="ONG254" s="374"/>
      <c r="ONH254" s="373"/>
      <c r="ONI254" s="373"/>
      <c r="ONJ254" s="373"/>
      <c r="ONK254" s="320"/>
      <c r="ONL254" s="374"/>
      <c r="ONM254" s="374"/>
      <c r="ONN254" s="374"/>
      <c r="ONO254" s="395"/>
      <c r="ONP254" s="395"/>
      <c r="ONQ254" s="395"/>
      <c r="ONR254" s="395"/>
      <c r="ONS254" s="395"/>
      <c r="ONT254" s="395"/>
      <c r="ONU254" s="395"/>
      <c r="ONV254" s="395"/>
      <c r="ONW254" s="374"/>
      <c r="ONX254" s="373"/>
      <c r="ONY254" s="373"/>
      <c r="ONZ254" s="373"/>
      <c r="OOA254" s="320"/>
      <c r="OOB254" s="374"/>
      <c r="OOC254" s="374"/>
      <c r="OOD254" s="374"/>
      <c r="OOE254" s="395"/>
      <c r="OOF254" s="395"/>
      <c r="OOG254" s="395"/>
      <c r="OOH254" s="395"/>
      <c r="OOI254" s="395"/>
      <c r="OOJ254" s="395"/>
      <c r="OOK254" s="395"/>
      <c r="OOL254" s="395"/>
      <c r="OOM254" s="374"/>
      <c r="OON254" s="373"/>
      <c r="OOO254" s="373"/>
      <c r="OOP254" s="373"/>
      <c r="OOQ254" s="320"/>
      <c r="OOR254" s="374"/>
      <c r="OOS254" s="374"/>
      <c r="OOT254" s="374"/>
      <c r="OOU254" s="395"/>
      <c r="OOV254" s="395"/>
      <c r="OOW254" s="395"/>
      <c r="OOX254" s="395"/>
      <c r="OOY254" s="395"/>
      <c r="OOZ254" s="395"/>
      <c r="OPA254" s="395"/>
      <c r="OPB254" s="395"/>
      <c r="OPC254" s="374"/>
      <c r="OPD254" s="373"/>
      <c r="OPE254" s="373"/>
      <c r="OPF254" s="373"/>
      <c r="OPG254" s="320"/>
      <c r="OPH254" s="374"/>
      <c r="OPI254" s="374"/>
      <c r="OPJ254" s="374"/>
      <c r="OPK254" s="395"/>
      <c r="OPL254" s="395"/>
      <c r="OPM254" s="395"/>
      <c r="OPN254" s="395"/>
      <c r="OPO254" s="395"/>
      <c r="OPP254" s="395"/>
      <c r="OPQ254" s="395"/>
      <c r="OPR254" s="395"/>
      <c r="OPS254" s="374"/>
      <c r="OPT254" s="373"/>
      <c r="OPU254" s="373"/>
      <c r="OPV254" s="373"/>
      <c r="OPW254" s="320"/>
      <c r="OPX254" s="374"/>
      <c r="OPY254" s="374"/>
      <c r="OPZ254" s="374"/>
      <c r="OQA254" s="395"/>
      <c r="OQB254" s="395"/>
      <c r="OQC254" s="395"/>
      <c r="OQD254" s="395"/>
      <c r="OQE254" s="395"/>
      <c r="OQF254" s="395"/>
      <c r="OQG254" s="395"/>
      <c r="OQH254" s="395"/>
      <c r="OQI254" s="374"/>
      <c r="OQJ254" s="373"/>
      <c r="OQK254" s="373"/>
      <c r="OQL254" s="373"/>
      <c r="OQM254" s="320"/>
      <c r="OQN254" s="374"/>
      <c r="OQO254" s="374"/>
      <c r="OQP254" s="374"/>
      <c r="OQQ254" s="395"/>
      <c r="OQR254" s="395"/>
      <c r="OQS254" s="395"/>
      <c r="OQT254" s="395"/>
      <c r="OQU254" s="395"/>
      <c r="OQV254" s="395"/>
      <c r="OQW254" s="395"/>
      <c r="OQX254" s="395"/>
      <c r="OQY254" s="374"/>
      <c r="OQZ254" s="373"/>
      <c r="ORA254" s="373"/>
      <c r="ORB254" s="373"/>
      <c r="ORC254" s="320"/>
      <c r="ORD254" s="374"/>
      <c r="ORE254" s="374"/>
      <c r="ORF254" s="374"/>
      <c r="ORG254" s="395"/>
      <c r="ORH254" s="395"/>
      <c r="ORI254" s="395"/>
      <c r="ORJ254" s="395"/>
      <c r="ORK254" s="395"/>
      <c r="ORL254" s="395"/>
      <c r="ORM254" s="395"/>
      <c r="ORN254" s="395"/>
      <c r="ORO254" s="374"/>
      <c r="ORP254" s="373"/>
      <c r="ORQ254" s="373"/>
      <c r="ORR254" s="373"/>
      <c r="ORS254" s="320"/>
      <c r="ORT254" s="374"/>
      <c r="ORU254" s="374"/>
      <c r="ORV254" s="374"/>
      <c r="ORW254" s="395"/>
      <c r="ORX254" s="395"/>
      <c r="ORY254" s="395"/>
      <c r="ORZ254" s="395"/>
      <c r="OSA254" s="395"/>
      <c r="OSB254" s="395"/>
      <c r="OSC254" s="395"/>
      <c r="OSD254" s="395"/>
      <c r="OSE254" s="374"/>
      <c r="OSF254" s="373"/>
      <c r="OSG254" s="373"/>
      <c r="OSH254" s="373"/>
      <c r="OSI254" s="320"/>
      <c r="OSJ254" s="374"/>
      <c r="OSK254" s="374"/>
      <c r="OSL254" s="374"/>
      <c r="OSM254" s="395"/>
      <c r="OSN254" s="395"/>
      <c r="OSO254" s="395"/>
      <c r="OSP254" s="395"/>
      <c r="OSQ254" s="395"/>
      <c r="OSR254" s="395"/>
      <c r="OSS254" s="395"/>
      <c r="OST254" s="395"/>
      <c r="OSU254" s="374"/>
      <c r="OSV254" s="373"/>
      <c r="OSW254" s="373"/>
      <c r="OSX254" s="373"/>
      <c r="OSY254" s="320"/>
      <c r="OSZ254" s="374"/>
      <c r="OTA254" s="374"/>
      <c r="OTB254" s="374"/>
      <c r="OTC254" s="395"/>
      <c r="OTD254" s="395"/>
      <c r="OTE254" s="395"/>
      <c r="OTF254" s="395"/>
      <c r="OTG254" s="395"/>
      <c r="OTH254" s="395"/>
      <c r="OTI254" s="395"/>
      <c r="OTJ254" s="395"/>
      <c r="OTK254" s="374"/>
      <c r="OTL254" s="373"/>
      <c r="OTM254" s="373"/>
      <c r="OTN254" s="373"/>
      <c r="OTO254" s="320"/>
      <c r="OTP254" s="374"/>
      <c r="OTQ254" s="374"/>
      <c r="OTR254" s="374"/>
      <c r="OTS254" s="395"/>
      <c r="OTT254" s="395"/>
      <c r="OTU254" s="395"/>
      <c r="OTV254" s="395"/>
      <c r="OTW254" s="395"/>
      <c r="OTX254" s="395"/>
      <c r="OTY254" s="395"/>
      <c r="OTZ254" s="395"/>
      <c r="OUA254" s="374"/>
      <c r="OUB254" s="373"/>
      <c r="OUC254" s="373"/>
      <c r="OUD254" s="373"/>
      <c r="OUE254" s="320"/>
      <c r="OUF254" s="374"/>
      <c r="OUG254" s="374"/>
      <c r="OUH254" s="374"/>
      <c r="OUI254" s="395"/>
      <c r="OUJ254" s="395"/>
      <c r="OUK254" s="395"/>
      <c r="OUL254" s="395"/>
      <c r="OUM254" s="395"/>
      <c r="OUN254" s="395"/>
      <c r="OUO254" s="395"/>
      <c r="OUP254" s="395"/>
      <c r="OUQ254" s="374"/>
      <c r="OUR254" s="373"/>
      <c r="OUS254" s="373"/>
      <c r="OUT254" s="373"/>
      <c r="OUU254" s="320"/>
      <c r="OUV254" s="374"/>
      <c r="OUW254" s="374"/>
      <c r="OUX254" s="374"/>
      <c r="OUY254" s="395"/>
      <c r="OUZ254" s="395"/>
      <c r="OVA254" s="395"/>
      <c r="OVB254" s="395"/>
      <c r="OVC254" s="395"/>
      <c r="OVD254" s="395"/>
      <c r="OVE254" s="395"/>
      <c r="OVF254" s="395"/>
      <c r="OVG254" s="374"/>
      <c r="OVH254" s="373"/>
      <c r="OVI254" s="373"/>
      <c r="OVJ254" s="373"/>
      <c r="OVK254" s="320"/>
      <c r="OVL254" s="374"/>
      <c r="OVM254" s="374"/>
      <c r="OVN254" s="374"/>
      <c r="OVO254" s="395"/>
      <c r="OVP254" s="395"/>
      <c r="OVQ254" s="395"/>
      <c r="OVR254" s="395"/>
      <c r="OVS254" s="395"/>
      <c r="OVT254" s="395"/>
      <c r="OVU254" s="395"/>
      <c r="OVV254" s="395"/>
      <c r="OVW254" s="374"/>
      <c r="OVX254" s="373"/>
      <c r="OVY254" s="373"/>
      <c r="OVZ254" s="373"/>
      <c r="OWA254" s="320"/>
      <c r="OWB254" s="374"/>
      <c r="OWC254" s="374"/>
      <c r="OWD254" s="374"/>
      <c r="OWE254" s="395"/>
      <c r="OWF254" s="395"/>
      <c r="OWG254" s="395"/>
      <c r="OWH254" s="395"/>
      <c r="OWI254" s="395"/>
      <c r="OWJ254" s="395"/>
      <c r="OWK254" s="395"/>
      <c r="OWL254" s="395"/>
      <c r="OWM254" s="374"/>
      <c r="OWN254" s="373"/>
      <c r="OWO254" s="373"/>
      <c r="OWP254" s="373"/>
      <c r="OWQ254" s="320"/>
      <c r="OWR254" s="374"/>
      <c r="OWS254" s="374"/>
      <c r="OWT254" s="374"/>
      <c r="OWU254" s="395"/>
      <c r="OWV254" s="395"/>
      <c r="OWW254" s="395"/>
      <c r="OWX254" s="395"/>
      <c r="OWY254" s="395"/>
      <c r="OWZ254" s="395"/>
      <c r="OXA254" s="395"/>
      <c r="OXB254" s="395"/>
      <c r="OXC254" s="374"/>
      <c r="OXD254" s="373"/>
      <c r="OXE254" s="373"/>
      <c r="OXF254" s="373"/>
      <c r="OXG254" s="320"/>
      <c r="OXH254" s="374"/>
      <c r="OXI254" s="374"/>
      <c r="OXJ254" s="374"/>
      <c r="OXK254" s="395"/>
      <c r="OXL254" s="395"/>
      <c r="OXM254" s="395"/>
      <c r="OXN254" s="395"/>
      <c r="OXO254" s="395"/>
      <c r="OXP254" s="395"/>
      <c r="OXQ254" s="395"/>
      <c r="OXR254" s="395"/>
      <c r="OXS254" s="374"/>
      <c r="OXT254" s="373"/>
      <c r="OXU254" s="373"/>
      <c r="OXV254" s="373"/>
      <c r="OXW254" s="320"/>
      <c r="OXX254" s="374"/>
      <c r="OXY254" s="374"/>
      <c r="OXZ254" s="374"/>
      <c r="OYA254" s="395"/>
      <c r="OYB254" s="395"/>
      <c r="OYC254" s="395"/>
      <c r="OYD254" s="395"/>
      <c r="OYE254" s="395"/>
      <c r="OYF254" s="395"/>
      <c r="OYG254" s="395"/>
      <c r="OYH254" s="395"/>
      <c r="OYI254" s="374"/>
      <c r="OYJ254" s="373"/>
      <c r="OYK254" s="373"/>
      <c r="OYL254" s="373"/>
      <c r="OYM254" s="320"/>
      <c r="OYN254" s="374"/>
      <c r="OYO254" s="374"/>
      <c r="OYP254" s="374"/>
      <c r="OYQ254" s="395"/>
      <c r="OYR254" s="395"/>
      <c r="OYS254" s="395"/>
      <c r="OYT254" s="395"/>
      <c r="OYU254" s="395"/>
      <c r="OYV254" s="395"/>
      <c r="OYW254" s="395"/>
      <c r="OYX254" s="395"/>
      <c r="OYY254" s="374"/>
      <c r="OYZ254" s="373"/>
      <c r="OZA254" s="373"/>
      <c r="OZB254" s="373"/>
      <c r="OZC254" s="320"/>
      <c r="OZD254" s="374"/>
      <c r="OZE254" s="374"/>
      <c r="OZF254" s="374"/>
      <c r="OZG254" s="395"/>
      <c r="OZH254" s="395"/>
      <c r="OZI254" s="395"/>
      <c r="OZJ254" s="395"/>
      <c r="OZK254" s="395"/>
      <c r="OZL254" s="395"/>
      <c r="OZM254" s="395"/>
      <c r="OZN254" s="395"/>
      <c r="OZO254" s="374"/>
      <c r="OZP254" s="373"/>
      <c r="OZQ254" s="373"/>
      <c r="OZR254" s="373"/>
      <c r="OZS254" s="320"/>
      <c r="OZT254" s="374"/>
      <c r="OZU254" s="374"/>
      <c r="OZV254" s="374"/>
      <c r="OZW254" s="395"/>
      <c r="OZX254" s="395"/>
      <c r="OZY254" s="395"/>
      <c r="OZZ254" s="395"/>
      <c r="PAA254" s="395"/>
      <c r="PAB254" s="395"/>
      <c r="PAC254" s="395"/>
      <c r="PAD254" s="395"/>
      <c r="PAE254" s="374"/>
      <c r="PAF254" s="373"/>
      <c r="PAG254" s="373"/>
      <c r="PAH254" s="373"/>
      <c r="PAI254" s="320"/>
      <c r="PAJ254" s="374"/>
      <c r="PAK254" s="374"/>
      <c r="PAL254" s="374"/>
      <c r="PAM254" s="395"/>
      <c r="PAN254" s="395"/>
      <c r="PAO254" s="395"/>
      <c r="PAP254" s="395"/>
      <c r="PAQ254" s="395"/>
      <c r="PAR254" s="395"/>
      <c r="PAS254" s="395"/>
      <c r="PAT254" s="395"/>
      <c r="PAU254" s="374"/>
      <c r="PAV254" s="373"/>
      <c r="PAW254" s="373"/>
      <c r="PAX254" s="373"/>
      <c r="PAY254" s="320"/>
      <c r="PAZ254" s="374"/>
      <c r="PBA254" s="374"/>
      <c r="PBB254" s="374"/>
      <c r="PBC254" s="395"/>
      <c r="PBD254" s="395"/>
      <c r="PBE254" s="395"/>
      <c r="PBF254" s="395"/>
      <c r="PBG254" s="395"/>
      <c r="PBH254" s="395"/>
      <c r="PBI254" s="395"/>
      <c r="PBJ254" s="395"/>
      <c r="PBK254" s="374"/>
      <c r="PBL254" s="373"/>
      <c r="PBM254" s="373"/>
      <c r="PBN254" s="373"/>
      <c r="PBO254" s="320"/>
      <c r="PBP254" s="374"/>
      <c r="PBQ254" s="374"/>
      <c r="PBR254" s="374"/>
      <c r="PBS254" s="395"/>
      <c r="PBT254" s="395"/>
      <c r="PBU254" s="395"/>
      <c r="PBV254" s="395"/>
      <c r="PBW254" s="395"/>
      <c r="PBX254" s="395"/>
      <c r="PBY254" s="395"/>
      <c r="PBZ254" s="395"/>
      <c r="PCA254" s="374"/>
      <c r="PCB254" s="373"/>
      <c r="PCC254" s="373"/>
      <c r="PCD254" s="373"/>
      <c r="PCE254" s="320"/>
      <c r="PCF254" s="374"/>
      <c r="PCG254" s="374"/>
      <c r="PCH254" s="374"/>
      <c r="PCI254" s="395"/>
      <c r="PCJ254" s="395"/>
      <c r="PCK254" s="395"/>
      <c r="PCL254" s="395"/>
      <c r="PCM254" s="395"/>
      <c r="PCN254" s="395"/>
      <c r="PCO254" s="395"/>
      <c r="PCP254" s="395"/>
      <c r="PCQ254" s="374"/>
      <c r="PCR254" s="373"/>
      <c r="PCS254" s="373"/>
      <c r="PCT254" s="373"/>
      <c r="PCU254" s="320"/>
      <c r="PCV254" s="374"/>
      <c r="PCW254" s="374"/>
      <c r="PCX254" s="374"/>
      <c r="PCY254" s="395"/>
      <c r="PCZ254" s="395"/>
      <c r="PDA254" s="395"/>
      <c r="PDB254" s="395"/>
      <c r="PDC254" s="395"/>
      <c r="PDD254" s="395"/>
      <c r="PDE254" s="395"/>
      <c r="PDF254" s="395"/>
      <c r="PDG254" s="374"/>
      <c r="PDH254" s="373"/>
      <c r="PDI254" s="373"/>
      <c r="PDJ254" s="373"/>
      <c r="PDK254" s="320"/>
      <c r="PDL254" s="374"/>
      <c r="PDM254" s="374"/>
      <c r="PDN254" s="374"/>
      <c r="PDO254" s="395"/>
      <c r="PDP254" s="395"/>
      <c r="PDQ254" s="395"/>
      <c r="PDR254" s="395"/>
      <c r="PDS254" s="395"/>
      <c r="PDT254" s="395"/>
      <c r="PDU254" s="395"/>
      <c r="PDV254" s="395"/>
      <c r="PDW254" s="374"/>
      <c r="PDX254" s="373"/>
      <c r="PDY254" s="373"/>
      <c r="PDZ254" s="373"/>
      <c r="PEA254" s="320"/>
      <c r="PEB254" s="374"/>
      <c r="PEC254" s="374"/>
      <c r="PED254" s="374"/>
      <c r="PEE254" s="395"/>
      <c r="PEF254" s="395"/>
      <c r="PEG254" s="395"/>
      <c r="PEH254" s="395"/>
      <c r="PEI254" s="395"/>
      <c r="PEJ254" s="395"/>
      <c r="PEK254" s="395"/>
      <c r="PEL254" s="395"/>
      <c r="PEM254" s="374"/>
      <c r="PEN254" s="373"/>
      <c r="PEO254" s="373"/>
      <c r="PEP254" s="373"/>
      <c r="PEQ254" s="320"/>
      <c r="PER254" s="374"/>
      <c r="PES254" s="374"/>
      <c r="PET254" s="374"/>
      <c r="PEU254" s="395"/>
      <c r="PEV254" s="395"/>
      <c r="PEW254" s="395"/>
      <c r="PEX254" s="395"/>
      <c r="PEY254" s="395"/>
      <c r="PEZ254" s="395"/>
      <c r="PFA254" s="395"/>
      <c r="PFB254" s="395"/>
      <c r="PFC254" s="374"/>
      <c r="PFD254" s="373"/>
      <c r="PFE254" s="373"/>
      <c r="PFF254" s="373"/>
      <c r="PFG254" s="320"/>
      <c r="PFH254" s="374"/>
      <c r="PFI254" s="374"/>
      <c r="PFJ254" s="374"/>
      <c r="PFK254" s="395"/>
      <c r="PFL254" s="395"/>
      <c r="PFM254" s="395"/>
      <c r="PFN254" s="395"/>
      <c r="PFO254" s="395"/>
      <c r="PFP254" s="395"/>
      <c r="PFQ254" s="395"/>
      <c r="PFR254" s="395"/>
      <c r="PFS254" s="374"/>
      <c r="PFT254" s="373"/>
      <c r="PFU254" s="373"/>
      <c r="PFV254" s="373"/>
      <c r="PFW254" s="320"/>
      <c r="PFX254" s="374"/>
      <c r="PFY254" s="374"/>
      <c r="PFZ254" s="374"/>
      <c r="PGA254" s="395"/>
      <c r="PGB254" s="395"/>
      <c r="PGC254" s="395"/>
      <c r="PGD254" s="395"/>
      <c r="PGE254" s="395"/>
      <c r="PGF254" s="395"/>
      <c r="PGG254" s="395"/>
      <c r="PGH254" s="395"/>
      <c r="PGI254" s="374"/>
      <c r="PGJ254" s="373"/>
      <c r="PGK254" s="373"/>
      <c r="PGL254" s="373"/>
      <c r="PGM254" s="320"/>
      <c r="PGN254" s="374"/>
      <c r="PGO254" s="374"/>
      <c r="PGP254" s="374"/>
      <c r="PGQ254" s="395"/>
      <c r="PGR254" s="395"/>
      <c r="PGS254" s="395"/>
      <c r="PGT254" s="395"/>
      <c r="PGU254" s="395"/>
      <c r="PGV254" s="395"/>
      <c r="PGW254" s="395"/>
      <c r="PGX254" s="395"/>
      <c r="PGY254" s="374"/>
      <c r="PGZ254" s="373"/>
      <c r="PHA254" s="373"/>
      <c r="PHB254" s="373"/>
      <c r="PHC254" s="320"/>
      <c r="PHD254" s="374"/>
      <c r="PHE254" s="374"/>
      <c r="PHF254" s="374"/>
      <c r="PHG254" s="395"/>
      <c r="PHH254" s="395"/>
      <c r="PHI254" s="395"/>
      <c r="PHJ254" s="395"/>
      <c r="PHK254" s="395"/>
      <c r="PHL254" s="395"/>
      <c r="PHM254" s="395"/>
      <c r="PHN254" s="395"/>
      <c r="PHO254" s="374"/>
      <c r="PHP254" s="373"/>
      <c r="PHQ254" s="373"/>
      <c r="PHR254" s="373"/>
      <c r="PHS254" s="320"/>
      <c r="PHT254" s="374"/>
      <c r="PHU254" s="374"/>
      <c r="PHV254" s="374"/>
      <c r="PHW254" s="395"/>
      <c r="PHX254" s="395"/>
      <c r="PHY254" s="395"/>
      <c r="PHZ254" s="395"/>
      <c r="PIA254" s="395"/>
      <c r="PIB254" s="395"/>
      <c r="PIC254" s="395"/>
      <c r="PID254" s="395"/>
      <c r="PIE254" s="374"/>
      <c r="PIF254" s="373"/>
      <c r="PIG254" s="373"/>
      <c r="PIH254" s="373"/>
      <c r="PII254" s="320"/>
      <c r="PIJ254" s="374"/>
      <c r="PIK254" s="374"/>
      <c r="PIL254" s="374"/>
      <c r="PIM254" s="395"/>
      <c r="PIN254" s="395"/>
      <c r="PIO254" s="395"/>
      <c r="PIP254" s="395"/>
      <c r="PIQ254" s="395"/>
      <c r="PIR254" s="395"/>
      <c r="PIS254" s="395"/>
      <c r="PIT254" s="395"/>
      <c r="PIU254" s="374"/>
      <c r="PIV254" s="373"/>
      <c r="PIW254" s="373"/>
      <c r="PIX254" s="373"/>
      <c r="PIY254" s="320"/>
      <c r="PIZ254" s="374"/>
      <c r="PJA254" s="374"/>
      <c r="PJB254" s="374"/>
      <c r="PJC254" s="395"/>
      <c r="PJD254" s="395"/>
      <c r="PJE254" s="395"/>
      <c r="PJF254" s="395"/>
      <c r="PJG254" s="395"/>
      <c r="PJH254" s="395"/>
      <c r="PJI254" s="395"/>
      <c r="PJJ254" s="395"/>
      <c r="PJK254" s="374"/>
      <c r="PJL254" s="373"/>
      <c r="PJM254" s="373"/>
      <c r="PJN254" s="373"/>
      <c r="PJO254" s="320"/>
      <c r="PJP254" s="374"/>
      <c r="PJQ254" s="374"/>
      <c r="PJR254" s="374"/>
      <c r="PJS254" s="395"/>
      <c r="PJT254" s="395"/>
      <c r="PJU254" s="395"/>
      <c r="PJV254" s="395"/>
      <c r="PJW254" s="395"/>
      <c r="PJX254" s="395"/>
      <c r="PJY254" s="395"/>
      <c r="PJZ254" s="395"/>
      <c r="PKA254" s="374"/>
      <c r="PKB254" s="373"/>
      <c r="PKC254" s="373"/>
      <c r="PKD254" s="373"/>
      <c r="PKE254" s="320"/>
      <c r="PKF254" s="374"/>
      <c r="PKG254" s="374"/>
      <c r="PKH254" s="374"/>
      <c r="PKI254" s="395"/>
      <c r="PKJ254" s="395"/>
      <c r="PKK254" s="395"/>
      <c r="PKL254" s="395"/>
      <c r="PKM254" s="395"/>
      <c r="PKN254" s="395"/>
      <c r="PKO254" s="395"/>
      <c r="PKP254" s="395"/>
      <c r="PKQ254" s="374"/>
      <c r="PKR254" s="373"/>
      <c r="PKS254" s="373"/>
      <c r="PKT254" s="373"/>
      <c r="PKU254" s="320"/>
      <c r="PKV254" s="374"/>
      <c r="PKW254" s="374"/>
      <c r="PKX254" s="374"/>
      <c r="PKY254" s="395"/>
      <c r="PKZ254" s="395"/>
      <c r="PLA254" s="395"/>
      <c r="PLB254" s="395"/>
      <c r="PLC254" s="395"/>
      <c r="PLD254" s="395"/>
      <c r="PLE254" s="395"/>
      <c r="PLF254" s="395"/>
      <c r="PLG254" s="374"/>
      <c r="PLH254" s="373"/>
      <c r="PLI254" s="373"/>
      <c r="PLJ254" s="373"/>
      <c r="PLK254" s="320"/>
      <c r="PLL254" s="374"/>
      <c r="PLM254" s="374"/>
      <c r="PLN254" s="374"/>
      <c r="PLO254" s="395"/>
      <c r="PLP254" s="395"/>
      <c r="PLQ254" s="395"/>
      <c r="PLR254" s="395"/>
      <c r="PLS254" s="395"/>
      <c r="PLT254" s="395"/>
      <c r="PLU254" s="395"/>
      <c r="PLV254" s="395"/>
      <c r="PLW254" s="374"/>
      <c r="PLX254" s="373"/>
      <c r="PLY254" s="373"/>
      <c r="PLZ254" s="373"/>
      <c r="PMA254" s="320"/>
      <c r="PMB254" s="374"/>
      <c r="PMC254" s="374"/>
      <c r="PMD254" s="374"/>
      <c r="PME254" s="395"/>
      <c r="PMF254" s="395"/>
      <c r="PMG254" s="395"/>
      <c r="PMH254" s="395"/>
      <c r="PMI254" s="395"/>
      <c r="PMJ254" s="395"/>
      <c r="PMK254" s="395"/>
      <c r="PML254" s="395"/>
      <c r="PMM254" s="374"/>
      <c r="PMN254" s="373"/>
      <c r="PMO254" s="373"/>
      <c r="PMP254" s="373"/>
      <c r="PMQ254" s="320"/>
      <c r="PMR254" s="374"/>
      <c r="PMS254" s="374"/>
      <c r="PMT254" s="374"/>
      <c r="PMU254" s="395"/>
      <c r="PMV254" s="395"/>
      <c r="PMW254" s="395"/>
      <c r="PMX254" s="395"/>
      <c r="PMY254" s="395"/>
      <c r="PMZ254" s="395"/>
      <c r="PNA254" s="395"/>
      <c r="PNB254" s="395"/>
      <c r="PNC254" s="374"/>
      <c r="PND254" s="373"/>
      <c r="PNE254" s="373"/>
      <c r="PNF254" s="373"/>
      <c r="PNG254" s="320"/>
      <c r="PNH254" s="374"/>
      <c r="PNI254" s="374"/>
      <c r="PNJ254" s="374"/>
      <c r="PNK254" s="395"/>
      <c r="PNL254" s="395"/>
      <c r="PNM254" s="395"/>
      <c r="PNN254" s="395"/>
      <c r="PNO254" s="395"/>
      <c r="PNP254" s="395"/>
      <c r="PNQ254" s="395"/>
      <c r="PNR254" s="395"/>
      <c r="PNS254" s="374"/>
      <c r="PNT254" s="373"/>
      <c r="PNU254" s="373"/>
      <c r="PNV254" s="373"/>
      <c r="PNW254" s="320"/>
      <c r="PNX254" s="374"/>
      <c r="PNY254" s="374"/>
      <c r="PNZ254" s="374"/>
      <c r="POA254" s="395"/>
      <c r="POB254" s="395"/>
      <c r="POC254" s="395"/>
      <c r="POD254" s="395"/>
      <c r="POE254" s="395"/>
      <c r="POF254" s="395"/>
      <c r="POG254" s="395"/>
      <c r="POH254" s="395"/>
      <c r="POI254" s="374"/>
      <c r="POJ254" s="373"/>
      <c r="POK254" s="373"/>
      <c r="POL254" s="373"/>
      <c r="POM254" s="320"/>
      <c r="PON254" s="374"/>
      <c r="POO254" s="374"/>
      <c r="POP254" s="374"/>
      <c r="POQ254" s="395"/>
      <c r="POR254" s="395"/>
      <c r="POS254" s="395"/>
      <c r="POT254" s="395"/>
      <c r="POU254" s="395"/>
      <c r="POV254" s="395"/>
      <c r="POW254" s="395"/>
      <c r="POX254" s="395"/>
      <c r="POY254" s="374"/>
      <c r="POZ254" s="373"/>
      <c r="PPA254" s="373"/>
      <c r="PPB254" s="373"/>
      <c r="PPC254" s="320"/>
      <c r="PPD254" s="374"/>
      <c r="PPE254" s="374"/>
      <c r="PPF254" s="374"/>
      <c r="PPG254" s="395"/>
      <c r="PPH254" s="395"/>
      <c r="PPI254" s="395"/>
      <c r="PPJ254" s="395"/>
      <c r="PPK254" s="395"/>
      <c r="PPL254" s="395"/>
      <c r="PPM254" s="395"/>
      <c r="PPN254" s="395"/>
      <c r="PPO254" s="374"/>
      <c r="PPP254" s="373"/>
      <c r="PPQ254" s="373"/>
      <c r="PPR254" s="373"/>
      <c r="PPS254" s="320"/>
      <c r="PPT254" s="374"/>
      <c r="PPU254" s="374"/>
      <c r="PPV254" s="374"/>
      <c r="PPW254" s="395"/>
      <c r="PPX254" s="395"/>
      <c r="PPY254" s="395"/>
      <c r="PPZ254" s="395"/>
      <c r="PQA254" s="395"/>
      <c r="PQB254" s="395"/>
      <c r="PQC254" s="395"/>
      <c r="PQD254" s="395"/>
      <c r="PQE254" s="374"/>
      <c r="PQF254" s="373"/>
      <c r="PQG254" s="373"/>
      <c r="PQH254" s="373"/>
      <c r="PQI254" s="320"/>
      <c r="PQJ254" s="374"/>
      <c r="PQK254" s="374"/>
      <c r="PQL254" s="374"/>
      <c r="PQM254" s="395"/>
      <c r="PQN254" s="395"/>
      <c r="PQO254" s="395"/>
      <c r="PQP254" s="395"/>
      <c r="PQQ254" s="395"/>
      <c r="PQR254" s="395"/>
      <c r="PQS254" s="395"/>
      <c r="PQT254" s="395"/>
      <c r="PQU254" s="374"/>
      <c r="PQV254" s="373"/>
      <c r="PQW254" s="373"/>
      <c r="PQX254" s="373"/>
      <c r="PQY254" s="320"/>
      <c r="PQZ254" s="374"/>
      <c r="PRA254" s="374"/>
      <c r="PRB254" s="374"/>
      <c r="PRC254" s="395"/>
      <c r="PRD254" s="395"/>
      <c r="PRE254" s="395"/>
      <c r="PRF254" s="395"/>
      <c r="PRG254" s="395"/>
      <c r="PRH254" s="395"/>
      <c r="PRI254" s="395"/>
      <c r="PRJ254" s="395"/>
      <c r="PRK254" s="374"/>
      <c r="PRL254" s="373"/>
      <c r="PRM254" s="373"/>
      <c r="PRN254" s="373"/>
      <c r="PRO254" s="320"/>
      <c r="PRP254" s="374"/>
      <c r="PRQ254" s="374"/>
      <c r="PRR254" s="374"/>
      <c r="PRS254" s="395"/>
      <c r="PRT254" s="395"/>
      <c r="PRU254" s="395"/>
      <c r="PRV254" s="395"/>
      <c r="PRW254" s="395"/>
      <c r="PRX254" s="395"/>
      <c r="PRY254" s="395"/>
      <c r="PRZ254" s="395"/>
      <c r="PSA254" s="374"/>
      <c r="PSB254" s="373"/>
      <c r="PSC254" s="373"/>
      <c r="PSD254" s="373"/>
      <c r="PSE254" s="320"/>
      <c r="PSF254" s="374"/>
      <c r="PSG254" s="374"/>
      <c r="PSH254" s="374"/>
      <c r="PSI254" s="395"/>
      <c r="PSJ254" s="395"/>
      <c r="PSK254" s="395"/>
      <c r="PSL254" s="395"/>
      <c r="PSM254" s="395"/>
      <c r="PSN254" s="395"/>
      <c r="PSO254" s="395"/>
      <c r="PSP254" s="395"/>
      <c r="PSQ254" s="374"/>
      <c r="PSR254" s="373"/>
      <c r="PSS254" s="373"/>
      <c r="PST254" s="373"/>
      <c r="PSU254" s="320"/>
      <c r="PSV254" s="374"/>
      <c r="PSW254" s="374"/>
      <c r="PSX254" s="374"/>
      <c r="PSY254" s="395"/>
      <c r="PSZ254" s="395"/>
      <c r="PTA254" s="395"/>
      <c r="PTB254" s="395"/>
      <c r="PTC254" s="395"/>
      <c r="PTD254" s="395"/>
      <c r="PTE254" s="395"/>
      <c r="PTF254" s="395"/>
      <c r="PTG254" s="374"/>
      <c r="PTH254" s="373"/>
      <c r="PTI254" s="373"/>
      <c r="PTJ254" s="373"/>
      <c r="PTK254" s="320"/>
      <c r="PTL254" s="374"/>
      <c r="PTM254" s="374"/>
      <c r="PTN254" s="374"/>
      <c r="PTO254" s="395"/>
      <c r="PTP254" s="395"/>
      <c r="PTQ254" s="395"/>
      <c r="PTR254" s="395"/>
      <c r="PTS254" s="395"/>
      <c r="PTT254" s="395"/>
      <c r="PTU254" s="395"/>
      <c r="PTV254" s="395"/>
      <c r="PTW254" s="374"/>
      <c r="PTX254" s="373"/>
      <c r="PTY254" s="373"/>
      <c r="PTZ254" s="373"/>
      <c r="PUA254" s="320"/>
      <c r="PUB254" s="374"/>
      <c r="PUC254" s="374"/>
      <c r="PUD254" s="374"/>
      <c r="PUE254" s="395"/>
      <c r="PUF254" s="395"/>
      <c r="PUG254" s="395"/>
      <c r="PUH254" s="395"/>
      <c r="PUI254" s="395"/>
      <c r="PUJ254" s="395"/>
      <c r="PUK254" s="395"/>
      <c r="PUL254" s="395"/>
      <c r="PUM254" s="374"/>
      <c r="PUN254" s="373"/>
      <c r="PUO254" s="373"/>
      <c r="PUP254" s="373"/>
      <c r="PUQ254" s="320"/>
      <c r="PUR254" s="374"/>
      <c r="PUS254" s="374"/>
      <c r="PUT254" s="374"/>
      <c r="PUU254" s="395"/>
      <c r="PUV254" s="395"/>
      <c r="PUW254" s="395"/>
      <c r="PUX254" s="395"/>
      <c r="PUY254" s="395"/>
      <c r="PUZ254" s="395"/>
      <c r="PVA254" s="395"/>
      <c r="PVB254" s="395"/>
      <c r="PVC254" s="374"/>
      <c r="PVD254" s="373"/>
      <c r="PVE254" s="373"/>
      <c r="PVF254" s="373"/>
      <c r="PVG254" s="320"/>
      <c r="PVH254" s="374"/>
      <c r="PVI254" s="374"/>
      <c r="PVJ254" s="374"/>
      <c r="PVK254" s="395"/>
      <c r="PVL254" s="395"/>
      <c r="PVM254" s="395"/>
      <c r="PVN254" s="395"/>
      <c r="PVO254" s="395"/>
      <c r="PVP254" s="395"/>
      <c r="PVQ254" s="395"/>
      <c r="PVR254" s="395"/>
      <c r="PVS254" s="374"/>
      <c r="PVT254" s="373"/>
      <c r="PVU254" s="373"/>
      <c r="PVV254" s="373"/>
      <c r="PVW254" s="320"/>
      <c r="PVX254" s="374"/>
      <c r="PVY254" s="374"/>
      <c r="PVZ254" s="374"/>
      <c r="PWA254" s="395"/>
      <c r="PWB254" s="395"/>
      <c r="PWC254" s="395"/>
      <c r="PWD254" s="395"/>
      <c r="PWE254" s="395"/>
      <c r="PWF254" s="395"/>
      <c r="PWG254" s="395"/>
      <c r="PWH254" s="395"/>
      <c r="PWI254" s="374"/>
      <c r="PWJ254" s="373"/>
      <c r="PWK254" s="373"/>
      <c r="PWL254" s="373"/>
      <c r="PWM254" s="320"/>
      <c r="PWN254" s="374"/>
      <c r="PWO254" s="374"/>
      <c r="PWP254" s="374"/>
      <c r="PWQ254" s="395"/>
      <c r="PWR254" s="395"/>
      <c r="PWS254" s="395"/>
      <c r="PWT254" s="395"/>
      <c r="PWU254" s="395"/>
      <c r="PWV254" s="395"/>
      <c r="PWW254" s="395"/>
      <c r="PWX254" s="395"/>
      <c r="PWY254" s="374"/>
      <c r="PWZ254" s="373"/>
      <c r="PXA254" s="373"/>
      <c r="PXB254" s="373"/>
      <c r="PXC254" s="320"/>
      <c r="PXD254" s="374"/>
      <c r="PXE254" s="374"/>
      <c r="PXF254" s="374"/>
      <c r="PXG254" s="395"/>
      <c r="PXH254" s="395"/>
      <c r="PXI254" s="395"/>
      <c r="PXJ254" s="395"/>
      <c r="PXK254" s="395"/>
      <c r="PXL254" s="395"/>
      <c r="PXM254" s="395"/>
      <c r="PXN254" s="395"/>
      <c r="PXO254" s="374"/>
      <c r="PXP254" s="373"/>
      <c r="PXQ254" s="373"/>
      <c r="PXR254" s="373"/>
      <c r="PXS254" s="320"/>
      <c r="PXT254" s="374"/>
      <c r="PXU254" s="374"/>
      <c r="PXV254" s="374"/>
      <c r="PXW254" s="395"/>
      <c r="PXX254" s="395"/>
      <c r="PXY254" s="395"/>
      <c r="PXZ254" s="395"/>
      <c r="PYA254" s="395"/>
      <c r="PYB254" s="395"/>
      <c r="PYC254" s="395"/>
      <c r="PYD254" s="395"/>
      <c r="PYE254" s="374"/>
      <c r="PYF254" s="373"/>
      <c r="PYG254" s="373"/>
      <c r="PYH254" s="373"/>
      <c r="PYI254" s="320"/>
      <c r="PYJ254" s="374"/>
      <c r="PYK254" s="374"/>
      <c r="PYL254" s="374"/>
      <c r="PYM254" s="395"/>
      <c r="PYN254" s="395"/>
      <c r="PYO254" s="395"/>
      <c r="PYP254" s="395"/>
      <c r="PYQ254" s="395"/>
      <c r="PYR254" s="395"/>
      <c r="PYS254" s="395"/>
      <c r="PYT254" s="395"/>
      <c r="PYU254" s="374"/>
      <c r="PYV254" s="373"/>
      <c r="PYW254" s="373"/>
      <c r="PYX254" s="373"/>
      <c r="PYY254" s="320"/>
      <c r="PYZ254" s="374"/>
      <c r="PZA254" s="374"/>
      <c r="PZB254" s="374"/>
      <c r="PZC254" s="395"/>
      <c r="PZD254" s="395"/>
      <c r="PZE254" s="395"/>
      <c r="PZF254" s="395"/>
      <c r="PZG254" s="395"/>
      <c r="PZH254" s="395"/>
      <c r="PZI254" s="395"/>
      <c r="PZJ254" s="395"/>
      <c r="PZK254" s="374"/>
      <c r="PZL254" s="373"/>
      <c r="PZM254" s="373"/>
      <c r="PZN254" s="373"/>
      <c r="PZO254" s="320"/>
      <c r="PZP254" s="374"/>
      <c r="PZQ254" s="374"/>
      <c r="PZR254" s="374"/>
      <c r="PZS254" s="395"/>
      <c r="PZT254" s="395"/>
      <c r="PZU254" s="395"/>
      <c r="PZV254" s="395"/>
      <c r="PZW254" s="395"/>
      <c r="PZX254" s="395"/>
      <c r="PZY254" s="395"/>
      <c r="PZZ254" s="395"/>
      <c r="QAA254" s="374"/>
      <c r="QAB254" s="373"/>
      <c r="QAC254" s="373"/>
      <c r="QAD254" s="373"/>
      <c r="QAE254" s="320"/>
      <c r="QAF254" s="374"/>
      <c r="QAG254" s="374"/>
      <c r="QAH254" s="374"/>
      <c r="QAI254" s="395"/>
      <c r="QAJ254" s="395"/>
      <c r="QAK254" s="395"/>
      <c r="QAL254" s="395"/>
      <c r="QAM254" s="395"/>
      <c r="QAN254" s="395"/>
      <c r="QAO254" s="395"/>
      <c r="QAP254" s="395"/>
      <c r="QAQ254" s="374"/>
      <c r="QAR254" s="373"/>
      <c r="QAS254" s="373"/>
      <c r="QAT254" s="373"/>
      <c r="QAU254" s="320"/>
      <c r="QAV254" s="374"/>
      <c r="QAW254" s="374"/>
      <c r="QAX254" s="374"/>
      <c r="QAY254" s="395"/>
      <c r="QAZ254" s="395"/>
      <c r="QBA254" s="395"/>
      <c r="QBB254" s="395"/>
      <c r="QBC254" s="395"/>
      <c r="QBD254" s="395"/>
      <c r="QBE254" s="395"/>
      <c r="QBF254" s="395"/>
      <c r="QBG254" s="374"/>
      <c r="QBH254" s="373"/>
      <c r="QBI254" s="373"/>
      <c r="QBJ254" s="373"/>
      <c r="QBK254" s="320"/>
      <c r="QBL254" s="374"/>
      <c r="QBM254" s="374"/>
      <c r="QBN254" s="374"/>
      <c r="QBO254" s="395"/>
      <c r="QBP254" s="395"/>
      <c r="QBQ254" s="395"/>
      <c r="QBR254" s="395"/>
      <c r="QBS254" s="395"/>
      <c r="QBT254" s="395"/>
      <c r="QBU254" s="395"/>
      <c r="QBV254" s="395"/>
      <c r="QBW254" s="374"/>
      <c r="QBX254" s="373"/>
      <c r="QBY254" s="373"/>
      <c r="QBZ254" s="373"/>
      <c r="QCA254" s="320"/>
      <c r="QCB254" s="374"/>
      <c r="QCC254" s="374"/>
      <c r="QCD254" s="374"/>
      <c r="QCE254" s="395"/>
      <c r="QCF254" s="395"/>
      <c r="QCG254" s="395"/>
      <c r="QCH254" s="395"/>
      <c r="QCI254" s="395"/>
      <c r="QCJ254" s="395"/>
      <c r="QCK254" s="395"/>
      <c r="QCL254" s="395"/>
      <c r="QCM254" s="374"/>
      <c r="QCN254" s="373"/>
      <c r="QCO254" s="373"/>
      <c r="QCP254" s="373"/>
      <c r="QCQ254" s="320"/>
      <c r="QCR254" s="374"/>
      <c r="QCS254" s="374"/>
      <c r="QCT254" s="374"/>
      <c r="QCU254" s="395"/>
      <c r="QCV254" s="395"/>
      <c r="QCW254" s="395"/>
      <c r="QCX254" s="395"/>
      <c r="QCY254" s="395"/>
      <c r="QCZ254" s="395"/>
      <c r="QDA254" s="395"/>
      <c r="QDB254" s="395"/>
      <c r="QDC254" s="374"/>
      <c r="QDD254" s="373"/>
      <c r="QDE254" s="373"/>
      <c r="QDF254" s="373"/>
      <c r="QDG254" s="320"/>
      <c r="QDH254" s="374"/>
      <c r="QDI254" s="374"/>
      <c r="QDJ254" s="374"/>
      <c r="QDK254" s="395"/>
      <c r="QDL254" s="395"/>
      <c r="QDM254" s="395"/>
      <c r="QDN254" s="395"/>
      <c r="QDO254" s="395"/>
      <c r="QDP254" s="395"/>
      <c r="QDQ254" s="395"/>
      <c r="QDR254" s="395"/>
      <c r="QDS254" s="374"/>
      <c r="QDT254" s="373"/>
      <c r="QDU254" s="373"/>
      <c r="QDV254" s="373"/>
      <c r="QDW254" s="320"/>
      <c r="QDX254" s="374"/>
      <c r="QDY254" s="374"/>
      <c r="QDZ254" s="374"/>
      <c r="QEA254" s="395"/>
      <c r="QEB254" s="395"/>
      <c r="QEC254" s="395"/>
      <c r="QED254" s="395"/>
      <c r="QEE254" s="395"/>
      <c r="QEF254" s="395"/>
      <c r="QEG254" s="395"/>
      <c r="QEH254" s="395"/>
      <c r="QEI254" s="374"/>
      <c r="QEJ254" s="373"/>
      <c r="QEK254" s="373"/>
      <c r="QEL254" s="373"/>
      <c r="QEM254" s="320"/>
      <c r="QEN254" s="374"/>
      <c r="QEO254" s="374"/>
      <c r="QEP254" s="374"/>
      <c r="QEQ254" s="395"/>
      <c r="QER254" s="395"/>
      <c r="QES254" s="395"/>
      <c r="QET254" s="395"/>
      <c r="QEU254" s="395"/>
      <c r="QEV254" s="395"/>
      <c r="QEW254" s="395"/>
      <c r="QEX254" s="395"/>
      <c r="QEY254" s="374"/>
      <c r="QEZ254" s="373"/>
      <c r="QFA254" s="373"/>
      <c r="QFB254" s="373"/>
      <c r="QFC254" s="320"/>
      <c r="QFD254" s="374"/>
      <c r="QFE254" s="374"/>
      <c r="QFF254" s="374"/>
      <c r="QFG254" s="395"/>
      <c r="QFH254" s="395"/>
      <c r="QFI254" s="395"/>
      <c r="QFJ254" s="395"/>
      <c r="QFK254" s="395"/>
      <c r="QFL254" s="395"/>
      <c r="QFM254" s="395"/>
      <c r="QFN254" s="395"/>
      <c r="QFO254" s="374"/>
      <c r="QFP254" s="373"/>
      <c r="QFQ254" s="373"/>
      <c r="QFR254" s="373"/>
      <c r="QFS254" s="320"/>
      <c r="QFT254" s="374"/>
      <c r="QFU254" s="374"/>
      <c r="QFV254" s="374"/>
      <c r="QFW254" s="395"/>
      <c r="QFX254" s="395"/>
      <c r="QFY254" s="395"/>
      <c r="QFZ254" s="395"/>
      <c r="QGA254" s="395"/>
      <c r="QGB254" s="395"/>
      <c r="QGC254" s="395"/>
      <c r="QGD254" s="395"/>
      <c r="QGE254" s="374"/>
      <c r="QGF254" s="373"/>
      <c r="QGG254" s="373"/>
      <c r="QGH254" s="373"/>
      <c r="QGI254" s="320"/>
      <c r="QGJ254" s="374"/>
      <c r="QGK254" s="374"/>
      <c r="QGL254" s="374"/>
      <c r="QGM254" s="395"/>
      <c r="QGN254" s="395"/>
      <c r="QGO254" s="395"/>
      <c r="QGP254" s="395"/>
      <c r="QGQ254" s="395"/>
      <c r="QGR254" s="395"/>
      <c r="QGS254" s="395"/>
      <c r="QGT254" s="395"/>
      <c r="QGU254" s="374"/>
      <c r="QGV254" s="373"/>
      <c r="QGW254" s="373"/>
      <c r="QGX254" s="373"/>
      <c r="QGY254" s="320"/>
      <c r="QGZ254" s="374"/>
      <c r="QHA254" s="374"/>
      <c r="QHB254" s="374"/>
      <c r="QHC254" s="395"/>
      <c r="QHD254" s="395"/>
      <c r="QHE254" s="395"/>
      <c r="QHF254" s="395"/>
      <c r="QHG254" s="395"/>
      <c r="QHH254" s="395"/>
      <c r="QHI254" s="395"/>
      <c r="QHJ254" s="395"/>
      <c r="QHK254" s="374"/>
      <c r="QHL254" s="373"/>
      <c r="QHM254" s="373"/>
      <c r="QHN254" s="373"/>
      <c r="QHO254" s="320"/>
      <c r="QHP254" s="374"/>
      <c r="QHQ254" s="374"/>
      <c r="QHR254" s="374"/>
      <c r="QHS254" s="395"/>
      <c r="QHT254" s="395"/>
      <c r="QHU254" s="395"/>
      <c r="QHV254" s="395"/>
      <c r="QHW254" s="395"/>
      <c r="QHX254" s="395"/>
      <c r="QHY254" s="395"/>
      <c r="QHZ254" s="395"/>
      <c r="QIA254" s="374"/>
      <c r="QIB254" s="373"/>
      <c r="QIC254" s="373"/>
      <c r="QID254" s="373"/>
      <c r="QIE254" s="320"/>
      <c r="QIF254" s="374"/>
      <c r="QIG254" s="374"/>
      <c r="QIH254" s="374"/>
      <c r="QII254" s="395"/>
      <c r="QIJ254" s="395"/>
      <c r="QIK254" s="395"/>
      <c r="QIL254" s="395"/>
      <c r="QIM254" s="395"/>
      <c r="QIN254" s="395"/>
      <c r="QIO254" s="395"/>
      <c r="QIP254" s="395"/>
      <c r="QIQ254" s="374"/>
      <c r="QIR254" s="373"/>
      <c r="QIS254" s="373"/>
      <c r="QIT254" s="373"/>
      <c r="QIU254" s="320"/>
      <c r="QIV254" s="374"/>
      <c r="QIW254" s="374"/>
      <c r="QIX254" s="374"/>
      <c r="QIY254" s="395"/>
      <c r="QIZ254" s="395"/>
      <c r="QJA254" s="395"/>
      <c r="QJB254" s="395"/>
      <c r="QJC254" s="395"/>
      <c r="QJD254" s="395"/>
      <c r="QJE254" s="395"/>
      <c r="QJF254" s="395"/>
      <c r="QJG254" s="374"/>
      <c r="QJH254" s="373"/>
      <c r="QJI254" s="373"/>
      <c r="QJJ254" s="373"/>
      <c r="QJK254" s="320"/>
      <c r="QJL254" s="374"/>
      <c r="QJM254" s="374"/>
      <c r="QJN254" s="374"/>
      <c r="QJO254" s="395"/>
      <c r="QJP254" s="395"/>
      <c r="QJQ254" s="395"/>
      <c r="QJR254" s="395"/>
      <c r="QJS254" s="395"/>
      <c r="QJT254" s="395"/>
      <c r="QJU254" s="395"/>
      <c r="QJV254" s="395"/>
      <c r="QJW254" s="374"/>
      <c r="QJX254" s="373"/>
      <c r="QJY254" s="373"/>
      <c r="QJZ254" s="373"/>
      <c r="QKA254" s="320"/>
      <c r="QKB254" s="374"/>
      <c r="QKC254" s="374"/>
      <c r="QKD254" s="374"/>
      <c r="QKE254" s="395"/>
      <c r="QKF254" s="395"/>
      <c r="QKG254" s="395"/>
      <c r="QKH254" s="395"/>
      <c r="QKI254" s="395"/>
      <c r="QKJ254" s="395"/>
      <c r="QKK254" s="395"/>
      <c r="QKL254" s="395"/>
      <c r="QKM254" s="374"/>
      <c r="QKN254" s="373"/>
      <c r="QKO254" s="373"/>
      <c r="QKP254" s="373"/>
      <c r="QKQ254" s="320"/>
      <c r="QKR254" s="374"/>
      <c r="QKS254" s="374"/>
      <c r="QKT254" s="374"/>
      <c r="QKU254" s="395"/>
      <c r="QKV254" s="395"/>
      <c r="QKW254" s="395"/>
      <c r="QKX254" s="395"/>
      <c r="QKY254" s="395"/>
      <c r="QKZ254" s="395"/>
      <c r="QLA254" s="395"/>
      <c r="QLB254" s="395"/>
      <c r="QLC254" s="374"/>
      <c r="QLD254" s="373"/>
      <c r="QLE254" s="373"/>
      <c r="QLF254" s="373"/>
      <c r="QLG254" s="320"/>
      <c r="QLH254" s="374"/>
      <c r="QLI254" s="374"/>
      <c r="QLJ254" s="374"/>
      <c r="QLK254" s="395"/>
      <c r="QLL254" s="395"/>
      <c r="QLM254" s="395"/>
      <c r="QLN254" s="395"/>
      <c r="QLO254" s="395"/>
      <c r="QLP254" s="395"/>
      <c r="QLQ254" s="395"/>
      <c r="QLR254" s="395"/>
      <c r="QLS254" s="374"/>
      <c r="QLT254" s="373"/>
      <c r="QLU254" s="373"/>
      <c r="QLV254" s="373"/>
      <c r="QLW254" s="320"/>
      <c r="QLX254" s="374"/>
      <c r="QLY254" s="374"/>
      <c r="QLZ254" s="374"/>
      <c r="QMA254" s="395"/>
      <c r="QMB254" s="395"/>
      <c r="QMC254" s="395"/>
      <c r="QMD254" s="395"/>
      <c r="QME254" s="395"/>
      <c r="QMF254" s="395"/>
      <c r="QMG254" s="395"/>
      <c r="QMH254" s="395"/>
      <c r="QMI254" s="374"/>
      <c r="QMJ254" s="373"/>
      <c r="QMK254" s="373"/>
      <c r="QML254" s="373"/>
      <c r="QMM254" s="320"/>
      <c r="QMN254" s="374"/>
      <c r="QMO254" s="374"/>
      <c r="QMP254" s="374"/>
      <c r="QMQ254" s="395"/>
      <c r="QMR254" s="395"/>
      <c r="QMS254" s="395"/>
      <c r="QMT254" s="395"/>
      <c r="QMU254" s="395"/>
      <c r="QMV254" s="395"/>
      <c r="QMW254" s="395"/>
      <c r="QMX254" s="395"/>
      <c r="QMY254" s="374"/>
      <c r="QMZ254" s="373"/>
      <c r="QNA254" s="373"/>
      <c r="QNB254" s="373"/>
      <c r="QNC254" s="320"/>
      <c r="QND254" s="374"/>
      <c r="QNE254" s="374"/>
      <c r="QNF254" s="374"/>
      <c r="QNG254" s="395"/>
      <c r="QNH254" s="395"/>
      <c r="QNI254" s="395"/>
      <c r="QNJ254" s="395"/>
      <c r="QNK254" s="395"/>
      <c r="QNL254" s="395"/>
      <c r="QNM254" s="395"/>
      <c r="QNN254" s="395"/>
      <c r="QNO254" s="374"/>
      <c r="QNP254" s="373"/>
      <c r="QNQ254" s="373"/>
      <c r="QNR254" s="373"/>
      <c r="QNS254" s="320"/>
      <c r="QNT254" s="374"/>
      <c r="QNU254" s="374"/>
      <c r="QNV254" s="374"/>
      <c r="QNW254" s="395"/>
      <c r="QNX254" s="395"/>
      <c r="QNY254" s="395"/>
      <c r="QNZ254" s="395"/>
      <c r="QOA254" s="395"/>
      <c r="QOB254" s="395"/>
      <c r="QOC254" s="395"/>
      <c r="QOD254" s="395"/>
      <c r="QOE254" s="374"/>
      <c r="QOF254" s="373"/>
      <c r="QOG254" s="373"/>
      <c r="QOH254" s="373"/>
      <c r="QOI254" s="320"/>
      <c r="QOJ254" s="374"/>
      <c r="QOK254" s="374"/>
      <c r="QOL254" s="374"/>
      <c r="QOM254" s="395"/>
      <c r="QON254" s="395"/>
      <c r="QOO254" s="395"/>
      <c r="QOP254" s="395"/>
      <c r="QOQ254" s="395"/>
      <c r="QOR254" s="395"/>
      <c r="QOS254" s="395"/>
      <c r="QOT254" s="395"/>
      <c r="QOU254" s="374"/>
      <c r="QOV254" s="373"/>
      <c r="QOW254" s="373"/>
      <c r="QOX254" s="373"/>
      <c r="QOY254" s="320"/>
      <c r="QOZ254" s="374"/>
      <c r="QPA254" s="374"/>
      <c r="QPB254" s="374"/>
      <c r="QPC254" s="395"/>
      <c r="QPD254" s="395"/>
      <c r="QPE254" s="395"/>
      <c r="QPF254" s="395"/>
      <c r="QPG254" s="395"/>
      <c r="QPH254" s="395"/>
      <c r="QPI254" s="395"/>
      <c r="QPJ254" s="395"/>
      <c r="QPK254" s="374"/>
      <c r="QPL254" s="373"/>
      <c r="QPM254" s="373"/>
      <c r="QPN254" s="373"/>
      <c r="QPO254" s="320"/>
      <c r="QPP254" s="374"/>
      <c r="QPQ254" s="374"/>
      <c r="QPR254" s="374"/>
      <c r="QPS254" s="395"/>
      <c r="QPT254" s="395"/>
      <c r="QPU254" s="395"/>
      <c r="QPV254" s="395"/>
      <c r="QPW254" s="395"/>
      <c r="QPX254" s="395"/>
      <c r="QPY254" s="395"/>
      <c r="QPZ254" s="395"/>
      <c r="QQA254" s="374"/>
      <c r="QQB254" s="373"/>
      <c r="QQC254" s="373"/>
      <c r="QQD254" s="373"/>
      <c r="QQE254" s="320"/>
      <c r="QQF254" s="374"/>
      <c r="QQG254" s="374"/>
      <c r="QQH254" s="374"/>
      <c r="QQI254" s="395"/>
      <c r="QQJ254" s="395"/>
      <c r="QQK254" s="395"/>
      <c r="QQL254" s="395"/>
      <c r="QQM254" s="395"/>
      <c r="QQN254" s="395"/>
      <c r="QQO254" s="395"/>
      <c r="QQP254" s="395"/>
      <c r="QQQ254" s="374"/>
      <c r="QQR254" s="373"/>
      <c r="QQS254" s="373"/>
      <c r="QQT254" s="373"/>
      <c r="QQU254" s="320"/>
      <c r="QQV254" s="374"/>
      <c r="QQW254" s="374"/>
      <c r="QQX254" s="374"/>
      <c r="QQY254" s="395"/>
      <c r="QQZ254" s="395"/>
      <c r="QRA254" s="395"/>
      <c r="QRB254" s="395"/>
      <c r="QRC254" s="395"/>
      <c r="QRD254" s="395"/>
      <c r="QRE254" s="395"/>
      <c r="QRF254" s="395"/>
      <c r="QRG254" s="374"/>
      <c r="QRH254" s="373"/>
      <c r="QRI254" s="373"/>
      <c r="QRJ254" s="373"/>
      <c r="QRK254" s="320"/>
      <c r="QRL254" s="374"/>
      <c r="QRM254" s="374"/>
      <c r="QRN254" s="374"/>
      <c r="QRO254" s="395"/>
      <c r="QRP254" s="395"/>
      <c r="QRQ254" s="395"/>
      <c r="QRR254" s="395"/>
      <c r="QRS254" s="395"/>
      <c r="QRT254" s="395"/>
      <c r="QRU254" s="395"/>
      <c r="QRV254" s="395"/>
      <c r="QRW254" s="374"/>
      <c r="QRX254" s="373"/>
      <c r="QRY254" s="373"/>
      <c r="QRZ254" s="373"/>
      <c r="QSA254" s="320"/>
      <c r="QSB254" s="374"/>
      <c r="QSC254" s="374"/>
      <c r="QSD254" s="374"/>
      <c r="QSE254" s="395"/>
      <c r="QSF254" s="395"/>
      <c r="QSG254" s="395"/>
      <c r="QSH254" s="395"/>
      <c r="QSI254" s="395"/>
      <c r="QSJ254" s="395"/>
      <c r="QSK254" s="395"/>
      <c r="QSL254" s="395"/>
      <c r="QSM254" s="374"/>
      <c r="QSN254" s="373"/>
      <c r="QSO254" s="373"/>
      <c r="QSP254" s="373"/>
      <c r="QSQ254" s="320"/>
      <c r="QSR254" s="374"/>
      <c r="QSS254" s="374"/>
      <c r="QST254" s="374"/>
      <c r="QSU254" s="395"/>
      <c r="QSV254" s="395"/>
      <c r="QSW254" s="395"/>
      <c r="QSX254" s="395"/>
      <c r="QSY254" s="395"/>
      <c r="QSZ254" s="395"/>
      <c r="QTA254" s="395"/>
      <c r="QTB254" s="395"/>
      <c r="QTC254" s="374"/>
      <c r="QTD254" s="373"/>
      <c r="QTE254" s="373"/>
      <c r="QTF254" s="373"/>
      <c r="QTG254" s="320"/>
      <c r="QTH254" s="374"/>
      <c r="QTI254" s="374"/>
      <c r="QTJ254" s="374"/>
      <c r="QTK254" s="395"/>
      <c r="QTL254" s="395"/>
      <c r="QTM254" s="395"/>
      <c r="QTN254" s="395"/>
      <c r="QTO254" s="395"/>
      <c r="QTP254" s="395"/>
      <c r="QTQ254" s="395"/>
      <c r="QTR254" s="395"/>
      <c r="QTS254" s="374"/>
      <c r="QTT254" s="373"/>
      <c r="QTU254" s="373"/>
      <c r="QTV254" s="373"/>
      <c r="QTW254" s="320"/>
      <c r="QTX254" s="374"/>
      <c r="QTY254" s="374"/>
      <c r="QTZ254" s="374"/>
      <c r="QUA254" s="395"/>
      <c r="QUB254" s="395"/>
      <c r="QUC254" s="395"/>
      <c r="QUD254" s="395"/>
      <c r="QUE254" s="395"/>
      <c r="QUF254" s="395"/>
      <c r="QUG254" s="395"/>
      <c r="QUH254" s="395"/>
      <c r="QUI254" s="374"/>
      <c r="QUJ254" s="373"/>
      <c r="QUK254" s="373"/>
      <c r="QUL254" s="373"/>
      <c r="QUM254" s="320"/>
      <c r="QUN254" s="374"/>
      <c r="QUO254" s="374"/>
      <c r="QUP254" s="374"/>
      <c r="QUQ254" s="395"/>
      <c r="QUR254" s="395"/>
      <c r="QUS254" s="395"/>
      <c r="QUT254" s="395"/>
      <c r="QUU254" s="395"/>
      <c r="QUV254" s="395"/>
      <c r="QUW254" s="395"/>
      <c r="QUX254" s="395"/>
      <c r="QUY254" s="374"/>
      <c r="QUZ254" s="373"/>
      <c r="QVA254" s="373"/>
      <c r="QVB254" s="373"/>
      <c r="QVC254" s="320"/>
      <c r="QVD254" s="374"/>
      <c r="QVE254" s="374"/>
      <c r="QVF254" s="374"/>
      <c r="QVG254" s="395"/>
      <c r="QVH254" s="395"/>
      <c r="QVI254" s="395"/>
      <c r="QVJ254" s="395"/>
      <c r="QVK254" s="395"/>
      <c r="QVL254" s="395"/>
      <c r="QVM254" s="395"/>
      <c r="QVN254" s="395"/>
      <c r="QVO254" s="374"/>
      <c r="QVP254" s="373"/>
      <c r="QVQ254" s="373"/>
      <c r="QVR254" s="373"/>
      <c r="QVS254" s="320"/>
      <c r="QVT254" s="374"/>
      <c r="QVU254" s="374"/>
      <c r="QVV254" s="374"/>
      <c r="QVW254" s="395"/>
      <c r="QVX254" s="395"/>
      <c r="QVY254" s="395"/>
      <c r="QVZ254" s="395"/>
      <c r="QWA254" s="395"/>
      <c r="QWB254" s="395"/>
      <c r="QWC254" s="395"/>
      <c r="QWD254" s="395"/>
      <c r="QWE254" s="374"/>
      <c r="QWF254" s="373"/>
      <c r="QWG254" s="373"/>
      <c r="QWH254" s="373"/>
      <c r="QWI254" s="320"/>
      <c r="QWJ254" s="374"/>
      <c r="QWK254" s="374"/>
      <c r="QWL254" s="374"/>
      <c r="QWM254" s="395"/>
      <c r="QWN254" s="395"/>
      <c r="QWO254" s="395"/>
      <c r="QWP254" s="395"/>
      <c r="QWQ254" s="395"/>
      <c r="QWR254" s="395"/>
      <c r="QWS254" s="395"/>
      <c r="QWT254" s="395"/>
      <c r="QWU254" s="374"/>
      <c r="QWV254" s="373"/>
      <c r="QWW254" s="373"/>
      <c r="QWX254" s="373"/>
      <c r="QWY254" s="320"/>
      <c r="QWZ254" s="374"/>
      <c r="QXA254" s="374"/>
      <c r="QXB254" s="374"/>
      <c r="QXC254" s="395"/>
      <c r="QXD254" s="395"/>
      <c r="QXE254" s="395"/>
      <c r="QXF254" s="395"/>
      <c r="QXG254" s="395"/>
      <c r="QXH254" s="395"/>
      <c r="QXI254" s="395"/>
      <c r="QXJ254" s="395"/>
      <c r="QXK254" s="374"/>
      <c r="QXL254" s="373"/>
      <c r="QXM254" s="373"/>
      <c r="QXN254" s="373"/>
      <c r="QXO254" s="320"/>
      <c r="QXP254" s="374"/>
      <c r="QXQ254" s="374"/>
      <c r="QXR254" s="374"/>
      <c r="QXS254" s="395"/>
      <c r="QXT254" s="395"/>
      <c r="QXU254" s="395"/>
      <c r="QXV254" s="395"/>
      <c r="QXW254" s="395"/>
      <c r="QXX254" s="395"/>
      <c r="QXY254" s="395"/>
      <c r="QXZ254" s="395"/>
      <c r="QYA254" s="374"/>
      <c r="QYB254" s="373"/>
      <c r="QYC254" s="373"/>
      <c r="QYD254" s="373"/>
      <c r="QYE254" s="320"/>
      <c r="QYF254" s="374"/>
      <c r="QYG254" s="374"/>
      <c r="QYH254" s="374"/>
      <c r="QYI254" s="395"/>
      <c r="QYJ254" s="395"/>
      <c r="QYK254" s="395"/>
      <c r="QYL254" s="395"/>
      <c r="QYM254" s="395"/>
      <c r="QYN254" s="395"/>
      <c r="QYO254" s="395"/>
      <c r="QYP254" s="395"/>
      <c r="QYQ254" s="374"/>
      <c r="QYR254" s="373"/>
      <c r="QYS254" s="373"/>
      <c r="QYT254" s="373"/>
      <c r="QYU254" s="320"/>
      <c r="QYV254" s="374"/>
      <c r="QYW254" s="374"/>
      <c r="QYX254" s="374"/>
      <c r="QYY254" s="395"/>
      <c r="QYZ254" s="395"/>
      <c r="QZA254" s="395"/>
      <c r="QZB254" s="395"/>
      <c r="QZC254" s="395"/>
      <c r="QZD254" s="395"/>
      <c r="QZE254" s="395"/>
      <c r="QZF254" s="395"/>
      <c r="QZG254" s="374"/>
      <c r="QZH254" s="373"/>
      <c r="QZI254" s="373"/>
      <c r="QZJ254" s="373"/>
      <c r="QZK254" s="320"/>
      <c r="QZL254" s="374"/>
      <c r="QZM254" s="374"/>
      <c r="QZN254" s="374"/>
      <c r="QZO254" s="395"/>
      <c r="QZP254" s="395"/>
      <c r="QZQ254" s="395"/>
      <c r="QZR254" s="395"/>
      <c r="QZS254" s="395"/>
      <c r="QZT254" s="395"/>
      <c r="QZU254" s="395"/>
      <c r="QZV254" s="395"/>
      <c r="QZW254" s="374"/>
      <c r="QZX254" s="373"/>
      <c r="QZY254" s="373"/>
      <c r="QZZ254" s="373"/>
      <c r="RAA254" s="320"/>
      <c r="RAB254" s="374"/>
      <c r="RAC254" s="374"/>
      <c r="RAD254" s="374"/>
      <c r="RAE254" s="395"/>
      <c r="RAF254" s="395"/>
      <c r="RAG254" s="395"/>
      <c r="RAH254" s="395"/>
      <c r="RAI254" s="395"/>
      <c r="RAJ254" s="395"/>
      <c r="RAK254" s="395"/>
      <c r="RAL254" s="395"/>
      <c r="RAM254" s="374"/>
      <c r="RAN254" s="373"/>
      <c r="RAO254" s="373"/>
      <c r="RAP254" s="373"/>
      <c r="RAQ254" s="320"/>
      <c r="RAR254" s="374"/>
      <c r="RAS254" s="374"/>
      <c r="RAT254" s="374"/>
      <c r="RAU254" s="395"/>
      <c r="RAV254" s="395"/>
      <c r="RAW254" s="395"/>
      <c r="RAX254" s="395"/>
      <c r="RAY254" s="395"/>
      <c r="RAZ254" s="395"/>
      <c r="RBA254" s="395"/>
      <c r="RBB254" s="395"/>
      <c r="RBC254" s="374"/>
      <c r="RBD254" s="373"/>
      <c r="RBE254" s="373"/>
      <c r="RBF254" s="373"/>
      <c r="RBG254" s="320"/>
      <c r="RBH254" s="374"/>
      <c r="RBI254" s="374"/>
      <c r="RBJ254" s="374"/>
      <c r="RBK254" s="395"/>
      <c r="RBL254" s="395"/>
      <c r="RBM254" s="395"/>
      <c r="RBN254" s="395"/>
      <c r="RBO254" s="395"/>
      <c r="RBP254" s="395"/>
      <c r="RBQ254" s="395"/>
      <c r="RBR254" s="395"/>
      <c r="RBS254" s="374"/>
      <c r="RBT254" s="373"/>
      <c r="RBU254" s="373"/>
      <c r="RBV254" s="373"/>
      <c r="RBW254" s="320"/>
      <c r="RBX254" s="374"/>
      <c r="RBY254" s="374"/>
      <c r="RBZ254" s="374"/>
      <c r="RCA254" s="395"/>
      <c r="RCB254" s="395"/>
      <c r="RCC254" s="395"/>
      <c r="RCD254" s="395"/>
      <c r="RCE254" s="395"/>
      <c r="RCF254" s="395"/>
      <c r="RCG254" s="395"/>
      <c r="RCH254" s="395"/>
      <c r="RCI254" s="374"/>
      <c r="RCJ254" s="373"/>
      <c r="RCK254" s="373"/>
      <c r="RCL254" s="373"/>
      <c r="RCM254" s="320"/>
      <c r="RCN254" s="374"/>
      <c r="RCO254" s="374"/>
      <c r="RCP254" s="374"/>
      <c r="RCQ254" s="395"/>
      <c r="RCR254" s="395"/>
      <c r="RCS254" s="395"/>
      <c r="RCT254" s="395"/>
      <c r="RCU254" s="395"/>
      <c r="RCV254" s="395"/>
      <c r="RCW254" s="395"/>
      <c r="RCX254" s="395"/>
      <c r="RCY254" s="374"/>
      <c r="RCZ254" s="373"/>
      <c r="RDA254" s="373"/>
      <c r="RDB254" s="373"/>
      <c r="RDC254" s="320"/>
      <c r="RDD254" s="374"/>
      <c r="RDE254" s="374"/>
      <c r="RDF254" s="374"/>
      <c r="RDG254" s="395"/>
      <c r="RDH254" s="395"/>
      <c r="RDI254" s="395"/>
      <c r="RDJ254" s="395"/>
      <c r="RDK254" s="395"/>
      <c r="RDL254" s="395"/>
      <c r="RDM254" s="395"/>
      <c r="RDN254" s="395"/>
      <c r="RDO254" s="374"/>
      <c r="RDP254" s="373"/>
      <c r="RDQ254" s="373"/>
      <c r="RDR254" s="373"/>
      <c r="RDS254" s="320"/>
      <c r="RDT254" s="374"/>
      <c r="RDU254" s="374"/>
      <c r="RDV254" s="374"/>
      <c r="RDW254" s="395"/>
      <c r="RDX254" s="395"/>
      <c r="RDY254" s="395"/>
      <c r="RDZ254" s="395"/>
      <c r="REA254" s="395"/>
      <c r="REB254" s="395"/>
      <c r="REC254" s="395"/>
      <c r="RED254" s="395"/>
      <c r="REE254" s="374"/>
      <c r="REF254" s="373"/>
      <c r="REG254" s="373"/>
      <c r="REH254" s="373"/>
      <c r="REI254" s="320"/>
      <c r="REJ254" s="374"/>
      <c r="REK254" s="374"/>
      <c r="REL254" s="374"/>
      <c r="REM254" s="395"/>
      <c r="REN254" s="395"/>
      <c r="REO254" s="395"/>
      <c r="REP254" s="395"/>
      <c r="REQ254" s="395"/>
      <c r="RER254" s="395"/>
      <c r="RES254" s="395"/>
      <c r="RET254" s="395"/>
      <c r="REU254" s="374"/>
      <c r="REV254" s="373"/>
      <c r="REW254" s="373"/>
      <c r="REX254" s="373"/>
      <c r="REY254" s="320"/>
      <c r="REZ254" s="374"/>
      <c r="RFA254" s="374"/>
      <c r="RFB254" s="374"/>
      <c r="RFC254" s="395"/>
      <c r="RFD254" s="395"/>
      <c r="RFE254" s="395"/>
      <c r="RFF254" s="395"/>
      <c r="RFG254" s="395"/>
      <c r="RFH254" s="395"/>
      <c r="RFI254" s="395"/>
      <c r="RFJ254" s="395"/>
      <c r="RFK254" s="374"/>
      <c r="RFL254" s="373"/>
      <c r="RFM254" s="373"/>
      <c r="RFN254" s="373"/>
      <c r="RFO254" s="320"/>
      <c r="RFP254" s="374"/>
      <c r="RFQ254" s="374"/>
      <c r="RFR254" s="374"/>
      <c r="RFS254" s="395"/>
      <c r="RFT254" s="395"/>
      <c r="RFU254" s="395"/>
      <c r="RFV254" s="395"/>
      <c r="RFW254" s="395"/>
      <c r="RFX254" s="395"/>
      <c r="RFY254" s="395"/>
      <c r="RFZ254" s="395"/>
      <c r="RGA254" s="374"/>
      <c r="RGB254" s="373"/>
      <c r="RGC254" s="373"/>
      <c r="RGD254" s="373"/>
      <c r="RGE254" s="320"/>
      <c r="RGF254" s="374"/>
      <c r="RGG254" s="374"/>
      <c r="RGH254" s="374"/>
      <c r="RGI254" s="395"/>
      <c r="RGJ254" s="395"/>
      <c r="RGK254" s="395"/>
      <c r="RGL254" s="395"/>
      <c r="RGM254" s="395"/>
      <c r="RGN254" s="395"/>
      <c r="RGO254" s="395"/>
      <c r="RGP254" s="395"/>
      <c r="RGQ254" s="374"/>
      <c r="RGR254" s="373"/>
      <c r="RGS254" s="373"/>
      <c r="RGT254" s="373"/>
      <c r="RGU254" s="320"/>
      <c r="RGV254" s="374"/>
      <c r="RGW254" s="374"/>
      <c r="RGX254" s="374"/>
      <c r="RGY254" s="395"/>
      <c r="RGZ254" s="395"/>
      <c r="RHA254" s="395"/>
      <c r="RHB254" s="395"/>
      <c r="RHC254" s="395"/>
      <c r="RHD254" s="395"/>
      <c r="RHE254" s="395"/>
      <c r="RHF254" s="395"/>
      <c r="RHG254" s="374"/>
      <c r="RHH254" s="373"/>
      <c r="RHI254" s="373"/>
      <c r="RHJ254" s="373"/>
      <c r="RHK254" s="320"/>
      <c r="RHL254" s="374"/>
      <c r="RHM254" s="374"/>
      <c r="RHN254" s="374"/>
      <c r="RHO254" s="395"/>
      <c r="RHP254" s="395"/>
      <c r="RHQ254" s="395"/>
      <c r="RHR254" s="395"/>
      <c r="RHS254" s="395"/>
      <c r="RHT254" s="395"/>
      <c r="RHU254" s="395"/>
      <c r="RHV254" s="395"/>
      <c r="RHW254" s="374"/>
      <c r="RHX254" s="373"/>
      <c r="RHY254" s="373"/>
      <c r="RHZ254" s="373"/>
      <c r="RIA254" s="320"/>
      <c r="RIB254" s="374"/>
      <c r="RIC254" s="374"/>
      <c r="RID254" s="374"/>
      <c r="RIE254" s="395"/>
      <c r="RIF254" s="395"/>
      <c r="RIG254" s="395"/>
      <c r="RIH254" s="395"/>
      <c r="RII254" s="395"/>
      <c r="RIJ254" s="395"/>
      <c r="RIK254" s="395"/>
      <c r="RIL254" s="395"/>
      <c r="RIM254" s="374"/>
      <c r="RIN254" s="373"/>
      <c r="RIO254" s="373"/>
      <c r="RIP254" s="373"/>
      <c r="RIQ254" s="320"/>
      <c r="RIR254" s="374"/>
      <c r="RIS254" s="374"/>
      <c r="RIT254" s="374"/>
      <c r="RIU254" s="395"/>
      <c r="RIV254" s="395"/>
      <c r="RIW254" s="395"/>
      <c r="RIX254" s="395"/>
      <c r="RIY254" s="395"/>
      <c r="RIZ254" s="395"/>
      <c r="RJA254" s="395"/>
      <c r="RJB254" s="395"/>
      <c r="RJC254" s="374"/>
      <c r="RJD254" s="373"/>
      <c r="RJE254" s="373"/>
      <c r="RJF254" s="373"/>
      <c r="RJG254" s="320"/>
      <c r="RJH254" s="374"/>
      <c r="RJI254" s="374"/>
      <c r="RJJ254" s="374"/>
      <c r="RJK254" s="395"/>
      <c r="RJL254" s="395"/>
      <c r="RJM254" s="395"/>
      <c r="RJN254" s="395"/>
      <c r="RJO254" s="395"/>
      <c r="RJP254" s="395"/>
      <c r="RJQ254" s="395"/>
      <c r="RJR254" s="395"/>
      <c r="RJS254" s="374"/>
      <c r="RJT254" s="373"/>
      <c r="RJU254" s="373"/>
      <c r="RJV254" s="373"/>
      <c r="RJW254" s="320"/>
      <c r="RJX254" s="374"/>
      <c r="RJY254" s="374"/>
      <c r="RJZ254" s="374"/>
      <c r="RKA254" s="395"/>
      <c r="RKB254" s="395"/>
      <c r="RKC254" s="395"/>
      <c r="RKD254" s="395"/>
      <c r="RKE254" s="395"/>
      <c r="RKF254" s="395"/>
      <c r="RKG254" s="395"/>
      <c r="RKH254" s="395"/>
      <c r="RKI254" s="374"/>
      <c r="RKJ254" s="373"/>
      <c r="RKK254" s="373"/>
      <c r="RKL254" s="373"/>
      <c r="RKM254" s="320"/>
      <c r="RKN254" s="374"/>
      <c r="RKO254" s="374"/>
      <c r="RKP254" s="374"/>
      <c r="RKQ254" s="395"/>
      <c r="RKR254" s="395"/>
      <c r="RKS254" s="395"/>
      <c r="RKT254" s="395"/>
      <c r="RKU254" s="395"/>
      <c r="RKV254" s="395"/>
      <c r="RKW254" s="395"/>
      <c r="RKX254" s="395"/>
      <c r="RKY254" s="374"/>
      <c r="RKZ254" s="373"/>
      <c r="RLA254" s="373"/>
      <c r="RLB254" s="373"/>
      <c r="RLC254" s="320"/>
      <c r="RLD254" s="374"/>
      <c r="RLE254" s="374"/>
      <c r="RLF254" s="374"/>
      <c r="RLG254" s="395"/>
      <c r="RLH254" s="395"/>
      <c r="RLI254" s="395"/>
      <c r="RLJ254" s="395"/>
      <c r="RLK254" s="395"/>
      <c r="RLL254" s="395"/>
      <c r="RLM254" s="395"/>
      <c r="RLN254" s="395"/>
      <c r="RLO254" s="374"/>
      <c r="RLP254" s="373"/>
      <c r="RLQ254" s="373"/>
      <c r="RLR254" s="373"/>
      <c r="RLS254" s="320"/>
      <c r="RLT254" s="374"/>
      <c r="RLU254" s="374"/>
      <c r="RLV254" s="374"/>
      <c r="RLW254" s="395"/>
      <c r="RLX254" s="395"/>
      <c r="RLY254" s="395"/>
      <c r="RLZ254" s="395"/>
      <c r="RMA254" s="395"/>
      <c r="RMB254" s="395"/>
      <c r="RMC254" s="395"/>
      <c r="RMD254" s="395"/>
      <c r="RME254" s="374"/>
      <c r="RMF254" s="373"/>
      <c r="RMG254" s="373"/>
      <c r="RMH254" s="373"/>
      <c r="RMI254" s="320"/>
      <c r="RMJ254" s="374"/>
      <c r="RMK254" s="374"/>
      <c r="RML254" s="374"/>
      <c r="RMM254" s="395"/>
      <c r="RMN254" s="395"/>
      <c r="RMO254" s="395"/>
      <c r="RMP254" s="395"/>
      <c r="RMQ254" s="395"/>
      <c r="RMR254" s="395"/>
      <c r="RMS254" s="395"/>
      <c r="RMT254" s="395"/>
      <c r="RMU254" s="374"/>
      <c r="RMV254" s="373"/>
      <c r="RMW254" s="373"/>
      <c r="RMX254" s="373"/>
      <c r="RMY254" s="320"/>
      <c r="RMZ254" s="374"/>
      <c r="RNA254" s="374"/>
      <c r="RNB254" s="374"/>
      <c r="RNC254" s="395"/>
      <c r="RND254" s="395"/>
      <c r="RNE254" s="395"/>
      <c r="RNF254" s="395"/>
      <c r="RNG254" s="395"/>
      <c r="RNH254" s="395"/>
      <c r="RNI254" s="395"/>
      <c r="RNJ254" s="395"/>
      <c r="RNK254" s="374"/>
      <c r="RNL254" s="373"/>
      <c r="RNM254" s="373"/>
      <c r="RNN254" s="373"/>
      <c r="RNO254" s="320"/>
      <c r="RNP254" s="374"/>
      <c r="RNQ254" s="374"/>
      <c r="RNR254" s="374"/>
      <c r="RNS254" s="395"/>
      <c r="RNT254" s="395"/>
      <c r="RNU254" s="395"/>
      <c r="RNV254" s="395"/>
      <c r="RNW254" s="395"/>
      <c r="RNX254" s="395"/>
      <c r="RNY254" s="395"/>
      <c r="RNZ254" s="395"/>
      <c r="ROA254" s="374"/>
      <c r="ROB254" s="373"/>
      <c r="ROC254" s="373"/>
      <c r="ROD254" s="373"/>
      <c r="ROE254" s="320"/>
      <c r="ROF254" s="374"/>
      <c r="ROG254" s="374"/>
      <c r="ROH254" s="374"/>
      <c r="ROI254" s="395"/>
      <c r="ROJ254" s="395"/>
      <c r="ROK254" s="395"/>
      <c r="ROL254" s="395"/>
      <c r="ROM254" s="395"/>
      <c r="RON254" s="395"/>
      <c r="ROO254" s="395"/>
      <c r="ROP254" s="395"/>
      <c r="ROQ254" s="374"/>
      <c r="ROR254" s="373"/>
      <c r="ROS254" s="373"/>
      <c r="ROT254" s="373"/>
      <c r="ROU254" s="320"/>
      <c r="ROV254" s="374"/>
      <c r="ROW254" s="374"/>
      <c r="ROX254" s="374"/>
      <c r="ROY254" s="395"/>
      <c r="ROZ254" s="395"/>
      <c r="RPA254" s="395"/>
      <c r="RPB254" s="395"/>
      <c r="RPC254" s="395"/>
      <c r="RPD254" s="395"/>
      <c r="RPE254" s="395"/>
      <c r="RPF254" s="395"/>
      <c r="RPG254" s="374"/>
      <c r="RPH254" s="373"/>
      <c r="RPI254" s="373"/>
      <c r="RPJ254" s="373"/>
      <c r="RPK254" s="320"/>
      <c r="RPL254" s="374"/>
      <c r="RPM254" s="374"/>
      <c r="RPN254" s="374"/>
      <c r="RPO254" s="395"/>
      <c r="RPP254" s="395"/>
      <c r="RPQ254" s="395"/>
      <c r="RPR254" s="395"/>
      <c r="RPS254" s="395"/>
      <c r="RPT254" s="395"/>
      <c r="RPU254" s="395"/>
      <c r="RPV254" s="395"/>
      <c r="RPW254" s="374"/>
      <c r="RPX254" s="373"/>
      <c r="RPY254" s="373"/>
      <c r="RPZ254" s="373"/>
      <c r="RQA254" s="320"/>
      <c r="RQB254" s="374"/>
      <c r="RQC254" s="374"/>
      <c r="RQD254" s="374"/>
      <c r="RQE254" s="395"/>
      <c r="RQF254" s="395"/>
      <c r="RQG254" s="395"/>
      <c r="RQH254" s="395"/>
      <c r="RQI254" s="395"/>
      <c r="RQJ254" s="395"/>
      <c r="RQK254" s="395"/>
      <c r="RQL254" s="395"/>
      <c r="RQM254" s="374"/>
      <c r="RQN254" s="373"/>
      <c r="RQO254" s="373"/>
      <c r="RQP254" s="373"/>
      <c r="RQQ254" s="320"/>
      <c r="RQR254" s="374"/>
      <c r="RQS254" s="374"/>
      <c r="RQT254" s="374"/>
      <c r="RQU254" s="395"/>
      <c r="RQV254" s="395"/>
      <c r="RQW254" s="395"/>
      <c r="RQX254" s="395"/>
      <c r="RQY254" s="395"/>
      <c r="RQZ254" s="395"/>
      <c r="RRA254" s="395"/>
      <c r="RRB254" s="395"/>
      <c r="RRC254" s="374"/>
      <c r="RRD254" s="373"/>
      <c r="RRE254" s="373"/>
      <c r="RRF254" s="373"/>
      <c r="RRG254" s="320"/>
      <c r="RRH254" s="374"/>
      <c r="RRI254" s="374"/>
      <c r="RRJ254" s="374"/>
      <c r="RRK254" s="395"/>
      <c r="RRL254" s="395"/>
      <c r="RRM254" s="395"/>
      <c r="RRN254" s="395"/>
      <c r="RRO254" s="395"/>
      <c r="RRP254" s="395"/>
      <c r="RRQ254" s="395"/>
      <c r="RRR254" s="395"/>
      <c r="RRS254" s="374"/>
      <c r="RRT254" s="373"/>
      <c r="RRU254" s="373"/>
      <c r="RRV254" s="373"/>
      <c r="RRW254" s="320"/>
      <c r="RRX254" s="374"/>
      <c r="RRY254" s="374"/>
      <c r="RRZ254" s="374"/>
      <c r="RSA254" s="395"/>
      <c r="RSB254" s="395"/>
      <c r="RSC254" s="395"/>
      <c r="RSD254" s="395"/>
      <c r="RSE254" s="395"/>
      <c r="RSF254" s="395"/>
      <c r="RSG254" s="395"/>
      <c r="RSH254" s="395"/>
      <c r="RSI254" s="374"/>
      <c r="RSJ254" s="373"/>
      <c r="RSK254" s="373"/>
      <c r="RSL254" s="373"/>
      <c r="RSM254" s="320"/>
      <c r="RSN254" s="374"/>
      <c r="RSO254" s="374"/>
      <c r="RSP254" s="374"/>
      <c r="RSQ254" s="395"/>
      <c r="RSR254" s="395"/>
      <c r="RSS254" s="395"/>
      <c r="RST254" s="395"/>
      <c r="RSU254" s="395"/>
      <c r="RSV254" s="395"/>
      <c r="RSW254" s="395"/>
      <c r="RSX254" s="395"/>
      <c r="RSY254" s="374"/>
      <c r="RSZ254" s="373"/>
      <c r="RTA254" s="373"/>
      <c r="RTB254" s="373"/>
      <c r="RTC254" s="320"/>
      <c r="RTD254" s="374"/>
      <c r="RTE254" s="374"/>
      <c r="RTF254" s="374"/>
      <c r="RTG254" s="395"/>
      <c r="RTH254" s="395"/>
      <c r="RTI254" s="395"/>
      <c r="RTJ254" s="395"/>
      <c r="RTK254" s="395"/>
      <c r="RTL254" s="395"/>
      <c r="RTM254" s="395"/>
      <c r="RTN254" s="395"/>
      <c r="RTO254" s="374"/>
      <c r="RTP254" s="373"/>
      <c r="RTQ254" s="373"/>
      <c r="RTR254" s="373"/>
      <c r="RTS254" s="320"/>
      <c r="RTT254" s="374"/>
      <c r="RTU254" s="374"/>
      <c r="RTV254" s="374"/>
      <c r="RTW254" s="395"/>
      <c r="RTX254" s="395"/>
      <c r="RTY254" s="395"/>
      <c r="RTZ254" s="395"/>
      <c r="RUA254" s="395"/>
      <c r="RUB254" s="395"/>
      <c r="RUC254" s="395"/>
      <c r="RUD254" s="395"/>
      <c r="RUE254" s="374"/>
      <c r="RUF254" s="373"/>
      <c r="RUG254" s="373"/>
      <c r="RUH254" s="373"/>
      <c r="RUI254" s="320"/>
      <c r="RUJ254" s="374"/>
      <c r="RUK254" s="374"/>
      <c r="RUL254" s="374"/>
      <c r="RUM254" s="395"/>
      <c r="RUN254" s="395"/>
      <c r="RUO254" s="395"/>
      <c r="RUP254" s="395"/>
      <c r="RUQ254" s="395"/>
      <c r="RUR254" s="395"/>
      <c r="RUS254" s="395"/>
      <c r="RUT254" s="395"/>
      <c r="RUU254" s="374"/>
      <c r="RUV254" s="373"/>
      <c r="RUW254" s="373"/>
      <c r="RUX254" s="373"/>
      <c r="RUY254" s="320"/>
      <c r="RUZ254" s="374"/>
      <c r="RVA254" s="374"/>
      <c r="RVB254" s="374"/>
      <c r="RVC254" s="395"/>
      <c r="RVD254" s="395"/>
      <c r="RVE254" s="395"/>
      <c r="RVF254" s="395"/>
      <c r="RVG254" s="395"/>
      <c r="RVH254" s="395"/>
      <c r="RVI254" s="395"/>
      <c r="RVJ254" s="395"/>
      <c r="RVK254" s="374"/>
      <c r="RVL254" s="373"/>
      <c r="RVM254" s="373"/>
      <c r="RVN254" s="373"/>
      <c r="RVO254" s="320"/>
      <c r="RVP254" s="374"/>
      <c r="RVQ254" s="374"/>
      <c r="RVR254" s="374"/>
      <c r="RVS254" s="395"/>
      <c r="RVT254" s="395"/>
      <c r="RVU254" s="395"/>
      <c r="RVV254" s="395"/>
      <c r="RVW254" s="395"/>
      <c r="RVX254" s="395"/>
      <c r="RVY254" s="395"/>
      <c r="RVZ254" s="395"/>
      <c r="RWA254" s="374"/>
      <c r="RWB254" s="373"/>
      <c r="RWC254" s="373"/>
      <c r="RWD254" s="373"/>
      <c r="RWE254" s="320"/>
      <c r="RWF254" s="374"/>
      <c r="RWG254" s="374"/>
      <c r="RWH254" s="374"/>
      <c r="RWI254" s="395"/>
      <c r="RWJ254" s="395"/>
      <c r="RWK254" s="395"/>
      <c r="RWL254" s="395"/>
      <c r="RWM254" s="395"/>
      <c r="RWN254" s="395"/>
      <c r="RWO254" s="395"/>
      <c r="RWP254" s="395"/>
      <c r="RWQ254" s="374"/>
      <c r="RWR254" s="373"/>
      <c r="RWS254" s="373"/>
      <c r="RWT254" s="373"/>
      <c r="RWU254" s="320"/>
      <c r="RWV254" s="374"/>
      <c r="RWW254" s="374"/>
      <c r="RWX254" s="374"/>
      <c r="RWY254" s="395"/>
      <c r="RWZ254" s="395"/>
      <c r="RXA254" s="395"/>
      <c r="RXB254" s="395"/>
      <c r="RXC254" s="395"/>
      <c r="RXD254" s="395"/>
      <c r="RXE254" s="395"/>
      <c r="RXF254" s="395"/>
      <c r="RXG254" s="374"/>
      <c r="RXH254" s="373"/>
      <c r="RXI254" s="373"/>
      <c r="RXJ254" s="373"/>
      <c r="RXK254" s="320"/>
      <c r="RXL254" s="374"/>
      <c r="RXM254" s="374"/>
      <c r="RXN254" s="374"/>
      <c r="RXO254" s="395"/>
      <c r="RXP254" s="395"/>
      <c r="RXQ254" s="395"/>
      <c r="RXR254" s="395"/>
      <c r="RXS254" s="395"/>
      <c r="RXT254" s="395"/>
      <c r="RXU254" s="395"/>
      <c r="RXV254" s="395"/>
      <c r="RXW254" s="374"/>
      <c r="RXX254" s="373"/>
      <c r="RXY254" s="373"/>
      <c r="RXZ254" s="373"/>
      <c r="RYA254" s="320"/>
      <c r="RYB254" s="374"/>
      <c r="RYC254" s="374"/>
      <c r="RYD254" s="374"/>
      <c r="RYE254" s="395"/>
      <c r="RYF254" s="395"/>
      <c r="RYG254" s="395"/>
      <c r="RYH254" s="395"/>
      <c r="RYI254" s="395"/>
      <c r="RYJ254" s="395"/>
      <c r="RYK254" s="395"/>
      <c r="RYL254" s="395"/>
      <c r="RYM254" s="374"/>
      <c r="RYN254" s="373"/>
      <c r="RYO254" s="373"/>
      <c r="RYP254" s="373"/>
      <c r="RYQ254" s="320"/>
      <c r="RYR254" s="374"/>
      <c r="RYS254" s="374"/>
      <c r="RYT254" s="374"/>
      <c r="RYU254" s="395"/>
      <c r="RYV254" s="395"/>
      <c r="RYW254" s="395"/>
      <c r="RYX254" s="395"/>
      <c r="RYY254" s="395"/>
      <c r="RYZ254" s="395"/>
      <c r="RZA254" s="395"/>
      <c r="RZB254" s="395"/>
      <c r="RZC254" s="374"/>
      <c r="RZD254" s="373"/>
      <c r="RZE254" s="373"/>
      <c r="RZF254" s="373"/>
      <c r="RZG254" s="320"/>
      <c r="RZH254" s="374"/>
      <c r="RZI254" s="374"/>
      <c r="RZJ254" s="374"/>
      <c r="RZK254" s="395"/>
      <c r="RZL254" s="395"/>
      <c r="RZM254" s="395"/>
      <c r="RZN254" s="395"/>
      <c r="RZO254" s="395"/>
      <c r="RZP254" s="395"/>
      <c r="RZQ254" s="395"/>
      <c r="RZR254" s="395"/>
      <c r="RZS254" s="374"/>
      <c r="RZT254" s="373"/>
      <c r="RZU254" s="373"/>
      <c r="RZV254" s="373"/>
      <c r="RZW254" s="320"/>
      <c r="RZX254" s="374"/>
      <c r="RZY254" s="374"/>
      <c r="RZZ254" s="374"/>
      <c r="SAA254" s="395"/>
      <c r="SAB254" s="395"/>
      <c r="SAC254" s="395"/>
      <c r="SAD254" s="395"/>
      <c r="SAE254" s="395"/>
      <c r="SAF254" s="395"/>
      <c r="SAG254" s="395"/>
      <c r="SAH254" s="395"/>
      <c r="SAI254" s="374"/>
      <c r="SAJ254" s="373"/>
      <c r="SAK254" s="373"/>
      <c r="SAL254" s="373"/>
      <c r="SAM254" s="320"/>
      <c r="SAN254" s="374"/>
      <c r="SAO254" s="374"/>
      <c r="SAP254" s="374"/>
      <c r="SAQ254" s="395"/>
      <c r="SAR254" s="395"/>
      <c r="SAS254" s="395"/>
      <c r="SAT254" s="395"/>
      <c r="SAU254" s="395"/>
      <c r="SAV254" s="395"/>
      <c r="SAW254" s="395"/>
      <c r="SAX254" s="395"/>
      <c r="SAY254" s="374"/>
      <c r="SAZ254" s="373"/>
      <c r="SBA254" s="373"/>
      <c r="SBB254" s="373"/>
      <c r="SBC254" s="320"/>
      <c r="SBD254" s="374"/>
      <c r="SBE254" s="374"/>
      <c r="SBF254" s="374"/>
      <c r="SBG254" s="395"/>
      <c r="SBH254" s="395"/>
      <c r="SBI254" s="395"/>
      <c r="SBJ254" s="395"/>
      <c r="SBK254" s="395"/>
      <c r="SBL254" s="395"/>
      <c r="SBM254" s="395"/>
      <c r="SBN254" s="395"/>
      <c r="SBO254" s="374"/>
      <c r="SBP254" s="373"/>
      <c r="SBQ254" s="373"/>
      <c r="SBR254" s="373"/>
      <c r="SBS254" s="320"/>
      <c r="SBT254" s="374"/>
      <c r="SBU254" s="374"/>
      <c r="SBV254" s="374"/>
      <c r="SBW254" s="395"/>
      <c r="SBX254" s="395"/>
      <c r="SBY254" s="395"/>
      <c r="SBZ254" s="395"/>
      <c r="SCA254" s="395"/>
      <c r="SCB254" s="395"/>
      <c r="SCC254" s="395"/>
      <c r="SCD254" s="395"/>
      <c r="SCE254" s="374"/>
      <c r="SCF254" s="373"/>
      <c r="SCG254" s="373"/>
      <c r="SCH254" s="373"/>
      <c r="SCI254" s="320"/>
      <c r="SCJ254" s="374"/>
      <c r="SCK254" s="374"/>
      <c r="SCL254" s="374"/>
      <c r="SCM254" s="395"/>
      <c r="SCN254" s="395"/>
      <c r="SCO254" s="395"/>
      <c r="SCP254" s="395"/>
      <c r="SCQ254" s="395"/>
      <c r="SCR254" s="395"/>
      <c r="SCS254" s="395"/>
      <c r="SCT254" s="395"/>
      <c r="SCU254" s="374"/>
      <c r="SCV254" s="373"/>
      <c r="SCW254" s="373"/>
      <c r="SCX254" s="373"/>
      <c r="SCY254" s="320"/>
      <c r="SCZ254" s="374"/>
      <c r="SDA254" s="374"/>
      <c r="SDB254" s="374"/>
      <c r="SDC254" s="395"/>
      <c r="SDD254" s="395"/>
      <c r="SDE254" s="395"/>
      <c r="SDF254" s="395"/>
      <c r="SDG254" s="395"/>
      <c r="SDH254" s="395"/>
      <c r="SDI254" s="395"/>
      <c r="SDJ254" s="395"/>
      <c r="SDK254" s="374"/>
      <c r="SDL254" s="373"/>
      <c r="SDM254" s="373"/>
      <c r="SDN254" s="373"/>
      <c r="SDO254" s="320"/>
      <c r="SDP254" s="374"/>
      <c r="SDQ254" s="374"/>
      <c r="SDR254" s="374"/>
      <c r="SDS254" s="395"/>
      <c r="SDT254" s="395"/>
      <c r="SDU254" s="395"/>
      <c r="SDV254" s="395"/>
      <c r="SDW254" s="395"/>
      <c r="SDX254" s="395"/>
      <c r="SDY254" s="395"/>
      <c r="SDZ254" s="395"/>
      <c r="SEA254" s="374"/>
      <c r="SEB254" s="373"/>
      <c r="SEC254" s="373"/>
      <c r="SED254" s="373"/>
      <c r="SEE254" s="320"/>
      <c r="SEF254" s="374"/>
      <c r="SEG254" s="374"/>
      <c r="SEH254" s="374"/>
      <c r="SEI254" s="395"/>
      <c r="SEJ254" s="395"/>
      <c r="SEK254" s="395"/>
      <c r="SEL254" s="395"/>
      <c r="SEM254" s="395"/>
      <c r="SEN254" s="395"/>
      <c r="SEO254" s="395"/>
      <c r="SEP254" s="395"/>
      <c r="SEQ254" s="374"/>
      <c r="SER254" s="373"/>
      <c r="SES254" s="373"/>
      <c r="SET254" s="373"/>
      <c r="SEU254" s="320"/>
      <c r="SEV254" s="374"/>
      <c r="SEW254" s="374"/>
      <c r="SEX254" s="374"/>
      <c r="SEY254" s="395"/>
      <c r="SEZ254" s="395"/>
      <c r="SFA254" s="395"/>
      <c r="SFB254" s="395"/>
      <c r="SFC254" s="395"/>
      <c r="SFD254" s="395"/>
      <c r="SFE254" s="395"/>
      <c r="SFF254" s="395"/>
      <c r="SFG254" s="374"/>
      <c r="SFH254" s="373"/>
      <c r="SFI254" s="373"/>
      <c r="SFJ254" s="373"/>
      <c r="SFK254" s="320"/>
      <c r="SFL254" s="374"/>
      <c r="SFM254" s="374"/>
      <c r="SFN254" s="374"/>
      <c r="SFO254" s="395"/>
      <c r="SFP254" s="395"/>
      <c r="SFQ254" s="395"/>
      <c r="SFR254" s="395"/>
      <c r="SFS254" s="395"/>
      <c r="SFT254" s="395"/>
      <c r="SFU254" s="395"/>
      <c r="SFV254" s="395"/>
      <c r="SFW254" s="374"/>
      <c r="SFX254" s="373"/>
      <c r="SFY254" s="373"/>
      <c r="SFZ254" s="373"/>
      <c r="SGA254" s="320"/>
      <c r="SGB254" s="374"/>
      <c r="SGC254" s="374"/>
      <c r="SGD254" s="374"/>
      <c r="SGE254" s="395"/>
      <c r="SGF254" s="395"/>
      <c r="SGG254" s="395"/>
      <c r="SGH254" s="395"/>
      <c r="SGI254" s="395"/>
      <c r="SGJ254" s="395"/>
      <c r="SGK254" s="395"/>
      <c r="SGL254" s="395"/>
      <c r="SGM254" s="374"/>
      <c r="SGN254" s="373"/>
      <c r="SGO254" s="373"/>
      <c r="SGP254" s="373"/>
      <c r="SGQ254" s="320"/>
      <c r="SGR254" s="374"/>
      <c r="SGS254" s="374"/>
      <c r="SGT254" s="374"/>
      <c r="SGU254" s="395"/>
      <c r="SGV254" s="395"/>
      <c r="SGW254" s="395"/>
      <c r="SGX254" s="395"/>
      <c r="SGY254" s="395"/>
      <c r="SGZ254" s="395"/>
      <c r="SHA254" s="395"/>
      <c r="SHB254" s="395"/>
      <c r="SHC254" s="374"/>
      <c r="SHD254" s="373"/>
      <c r="SHE254" s="373"/>
      <c r="SHF254" s="373"/>
      <c r="SHG254" s="320"/>
      <c r="SHH254" s="374"/>
      <c r="SHI254" s="374"/>
      <c r="SHJ254" s="374"/>
      <c r="SHK254" s="395"/>
      <c r="SHL254" s="395"/>
      <c r="SHM254" s="395"/>
      <c r="SHN254" s="395"/>
      <c r="SHO254" s="395"/>
      <c r="SHP254" s="395"/>
      <c r="SHQ254" s="395"/>
      <c r="SHR254" s="395"/>
      <c r="SHS254" s="374"/>
      <c r="SHT254" s="373"/>
      <c r="SHU254" s="373"/>
      <c r="SHV254" s="373"/>
      <c r="SHW254" s="320"/>
      <c r="SHX254" s="374"/>
      <c r="SHY254" s="374"/>
      <c r="SHZ254" s="374"/>
      <c r="SIA254" s="395"/>
      <c r="SIB254" s="395"/>
      <c r="SIC254" s="395"/>
      <c r="SID254" s="395"/>
      <c r="SIE254" s="395"/>
      <c r="SIF254" s="395"/>
      <c r="SIG254" s="395"/>
      <c r="SIH254" s="395"/>
      <c r="SII254" s="374"/>
      <c r="SIJ254" s="373"/>
      <c r="SIK254" s="373"/>
      <c r="SIL254" s="373"/>
      <c r="SIM254" s="320"/>
      <c r="SIN254" s="374"/>
      <c r="SIO254" s="374"/>
      <c r="SIP254" s="374"/>
      <c r="SIQ254" s="395"/>
      <c r="SIR254" s="395"/>
      <c r="SIS254" s="395"/>
      <c r="SIT254" s="395"/>
      <c r="SIU254" s="395"/>
      <c r="SIV254" s="395"/>
      <c r="SIW254" s="395"/>
      <c r="SIX254" s="395"/>
      <c r="SIY254" s="374"/>
      <c r="SIZ254" s="373"/>
      <c r="SJA254" s="373"/>
      <c r="SJB254" s="373"/>
      <c r="SJC254" s="320"/>
      <c r="SJD254" s="374"/>
      <c r="SJE254" s="374"/>
      <c r="SJF254" s="374"/>
      <c r="SJG254" s="395"/>
      <c r="SJH254" s="395"/>
      <c r="SJI254" s="395"/>
      <c r="SJJ254" s="395"/>
      <c r="SJK254" s="395"/>
      <c r="SJL254" s="395"/>
      <c r="SJM254" s="395"/>
      <c r="SJN254" s="395"/>
      <c r="SJO254" s="374"/>
      <c r="SJP254" s="373"/>
      <c r="SJQ254" s="373"/>
      <c r="SJR254" s="373"/>
      <c r="SJS254" s="320"/>
      <c r="SJT254" s="374"/>
      <c r="SJU254" s="374"/>
      <c r="SJV254" s="374"/>
      <c r="SJW254" s="395"/>
      <c r="SJX254" s="395"/>
      <c r="SJY254" s="395"/>
      <c r="SJZ254" s="395"/>
      <c r="SKA254" s="395"/>
      <c r="SKB254" s="395"/>
      <c r="SKC254" s="395"/>
      <c r="SKD254" s="395"/>
      <c r="SKE254" s="374"/>
      <c r="SKF254" s="373"/>
      <c r="SKG254" s="373"/>
      <c r="SKH254" s="373"/>
      <c r="SKI254" s="320"/>
      <c r="SKJ254" s="374"/>
      <c r="SKK254" s="374"/>
      <c r="SKL254" s="374"/>
      <c r="SKM254" s="395"/>
      <c r="SKN254" s="395"/>
      <c r="SKO254" s="395"/>
      <c r="SKP254" s="395"/>
      <c r="SKQ254" s="395"/>
      <c r="SKR254" s="395"/>
      <c r="SKS254" s="395"/>
      <c r="SKT254" s="395"/>
      <c r="SKU254" s="374"/>
      <c r="SKV254" s="373"/>
      <c r="SKW254" s="373"/>
      <c r="SKX254" s="373"/>
      <c r="SKY254" s="320"/>
      <c r="SKZ254" s="374"/>
      <c r="SLA254" s="374"/>
      <c r="SLB254" s="374"/>
      <c r="SLC254" s="395"/>
      <c r="SLD254" s="395"/>
      <c r="SLE254" s="395"/>
      <c r="SLF254" s="395"/>
      <c r="SLG254" s="395"/>
      <c r="SLH254" s="395"/>
      <c r="SLI254" s="395"/>
      <c r="SLJ254" s="395"/>
      <c r="SLK254" s="374"/>
      <c r="SLL254" s="373"/>
      <c r="SLM254" s="373"/>
      <c r="SLN254" s="373"/>
      <c r="SLO254" s="320"/>
      <c r="SLP254" s="374"/>
      <c r="SLQ254" s="374"/>
      <c r="SLR254" s="374"/>
      <c r="SLS254" s="395"/>
      <c r="SLT254" s="395"/>
      <c r="SLU254" s="395"/>
      <c r="SLV254" s="395"/>
      <c r="SLW254" s="395"/>
      <c r="SLX254" s="395"/>
      <c r="SLY254" s="395"/>
      <c r="SLZ254" s="395"/>
      <c r="SMA254" s="374"/>
      <c r="SMB254" s="373"/>
      <c r="SMC254" s="373"/>
      <c r="SMD254" s="373"/>
      <c r="SME254" s="320"/>
      <c r="SMF254" s="374"/>
      <c r="SMG254" s="374"/>
      <c r="SMH254" s="374"/>
      <c r="SMI254" s="395"/>
      <c r="SMJ254" s="395"/>
      <c r="SMK254" s="395"/>
      <c r="SML254" s="395"/>
      <c r="SMM254" s="395"/>
      <c r="SMN254" s="395"/>
      <c r="SMO254" s="395"/>
      <c r="SMP254" s="395"/>
      <c r="SMQ254" s="374"/>
      <c r="SMR254" s="373"/>
      <c r="SMS254" s="373"/>
      <c r="SMT254" s="373"/>
      <c r="SMU254" s="320"/>
      <c r="SMV254" s="374"/>
      <c r="SMW254" s="374"/>
      <c r="SMX254" s="374"/>
      <c r="SMY254" s="395"/>
      <c r="SMZ254" s="395"/>
      <c r="SNA254" s="395"/>
      <c r="SNB254" s="395"/>
      <c r="SNC254" s="395"/>
      <c r="SND254" s="395"/>
      <c r="SNE254" s="395"/>
      <c r="SNF254" s="395"/>
      <c r="SNG254" s="374"/>
      <c r="SNH254" s="373"/>
      <c r="SNI254" s="373"/>
      <c r="SNJ254" s="373"/>
      <c r="SNK254" s="320"/>
      <c r="SNL254" s="374"/>
      <c r="SNM254" s="374"/>
      <c r="SNN254" s="374"/>
      <c r="SNO254" s="395"/>
      <c r="SNP254" s="395"/>
      <c r="SNQ254" s="395"/>
      <c r="SNR254" s="395"/>
      <c r="SNS254" s="395"/>
      <c r="SNT254" s="395"/>
      <c r="SNU254" s="395"/>
      <c r="SNV254" s="395"/>
      <c r="SNW254" s="374"/>
      <c r="SNX254" s="373"/>
      <c r="SNY254" s="373"/>
      <c r="SNZ254" s="373"/>
      <c r="SOA254" s="320"/>
      <c r="SOB254" s="374"/>
      <c r="SOC254" s="374"/>
      <c r="SOD254" s="374"/>
      <c r="SOE254" s="395"/>
      <c r="SOF254" s="395"/>
      <c r="SOG254" s="395"/>
      <c r="SOH254" s="395"/>
      <c r="SOI254" s="395"/>
      <c r="SOJ254" s="395"/>
      <c r="SOK254" s="395"/>
      <c r="SOL254" s="395"/>
      <c r="SOM254" s="374"/>
      <c r="SON254" s="373"/>
      <c r="SOO254" s="373"/>
      <c r="SOP254" s="373"/>
      <c r="SOQ254" s="320"/>
      <c r="SOR254" s="374"/>
      <c r="SOS254" s="374"/>
      <c r="SOT254" s="374"/>
      <c r="SOU254" s="395"/>
      <c r="SOV254" s="395"/>
      <c r="SOW254" s="395"/>
      <c r="SOX254" s="395"/>
      <c r="SOY254" s="395"/>
      <c r="SOZ254" s="395"/>
      <c r="SPA254" s="395"/>
      <c r="SPB254" s="395"/>
      <c r="SPC254" s="374"/>
      <c r="SPD254" s="373"/>
      <c r="SPE254" s="373"/>
      <c r="SPF254" s="373"/>
      <c r="SPG254" s="320"/>
      <c r="SPH254" s="374"/>
      <c r="SPI254" s="374"/>
      <c r="SPJ254" s="374"/>
      <c r="SPK254" s="395"/>
      <c r="SPL254" s="395"/>
      <c r="SPM254" s="395"/>
      <c r="SPN254" s="395"/>
      <c r="SPO254" s="395"/>
      <c r="SPP254" s="395"/>
      <c r="SPQ254" s="395"/>
      <c r="SPR254" s="395"/>
      <c r="SPS254" s="374"/>
      <c r="SPT254" s="373"/>
      <c r="SPU254" s="373"/>
      <c r="SPV254" s="373"/>
      <c r="SPW254" s="320"/>
      <c r="SPX254" s="374"/>
      <c r="SPY254" s="374"/>
      <c r="SPZ254" s="374"/>
      <c r="SQA254" s="395"/>
      <c r="SQB254" s="395"/>
      <c r="SQC254" s="395"/>
      <c r="SQD254" s="395"/>
      <c r="SQE254" s="395"/>
      <c r="SQF254" s="395"/>
      <c r="SQG254" s="395"/>
      <c r="SQH254" s="395"/>
      <c r="SQI254" s="374"/>
      <c r="SQJ254" s="373"/>
      <c r="SQK254" s="373"/>
      <c r="SQL254" s="373"/>
      <c r="SQM254" s="320"/>
      <c r="SQN254" s="374"/>
      <c r="SQO254" s="374"/>
      <c r="SQP254" s="374"/>
      <c r="SQQ254" s="395"/>
      <c r="SQR254" s="395"/>
      <c r="SQS254" s="395"/>
      <c r="SQT254" s="395"/>
      <c r="SQU254" s="395"/>
      <c r="SQV254" s="395"/>
      <c r="SQW254" s="395"/>
      <c r="SQX254" s="395"/>
      <c r="SQY254" s="374"/>
      <c r="SQZ254" s="373"/>
      <c r="SRA254" s="373"/>
      <c r="SRB254" s="373"/>
      <c r="SRC254" s="320"/>
      <c r="SRD254" s="374"/>
      <c r="SRE254" s="374"/>
      <c r="SRF254" s="374"/>
      <c r="SRG254" s="395"/>
      <c r="SRH254" s="395"/>
      <c r="SRI254" s="395"/>
      <c r="SRJ254" s="395"/>
      <c r="SRK254" s="395"/>
      <c r="SRL254" s="395"/>
      <c r="SRM254" s="395"/>
      <c r="SRN254" s="395"/>
      <c r="SRO254" s="374"/>
      <c r="SRP254" s="373"/>
      <c r="SRQ254" s="373"/>
      <c r="SRR254" s="373"/>
      <c r="SRS254" s="320"/>
      <c r="SRT254" s="374"/>
      <c r="SRU254" s="374"/>
      <c r="SRV254" s="374"/>
      <c r="SRW254" s="395"/>
      <c r="SRX254" s="395"/>
      <c r="SRY254" s="395"/>
      <c r="SRZ254" s="395"/>
      <c r="SSA254" s="395"/>
      <c r="SSB254" s="395"/>
      <c r="SSC254" s="395"/>
      <c r="SSD254" s="395"/>
      <c r="SSE254" s="374"/>
      <c r="SSF254" s="373"/>
      <c r="SSG254" s="373"/>
      <c r="SSH254" s="373"/>
      <c r="SSI254" s="320"/>
      <c r="SSJ254" s="374"/>
      <c r="SSK254" s="374"/>
      <c r="SSL254" s="374"/>
      <c r="SSM254" s="395"/>
      <c r="SSN254" s="395"/>
      <c r="SSO254" s="395"/>
      <c r="SSP254" s="395"/>
      <c r="SSQ254" s="395"/>
      <c r="SSR254" s="395"/>
      <c r="SSS254" s="395"/>
      <c r="SST254" s="395"/>
      <c r="SSU254" s="374"/>
      <c r="SSV254" s="373"/>
      <c r="SSW254" s="373"/>
      <c r="SSX254" s="373"/>
      <c r="SSY254" s="320"/>
      <c r="SSZ254" s="374"/>
      <c r="STA254" s="374"/>
      <c r="STB254" s="374"/>
      <c r="STC254" s="395"/>
      <c r="STD254" s="395"/>
      <c r="STE254" s="395"/>
      <c r="STF254" s="395"/>
      <c r="STG254" s="395"/>
      <c r="STH254" s="395"/>
      <c r="STI254" s="395"/>
      <c r="STJ254" s="395"/>
      <c r="STK254" s="374"/>
      <c r="STL254" s="373"/>
      <c r="STM254" s="373"/>
      <c r="STN254" s="373"/>
      <c r="STO254" s="320"/>
      <c r="STP254" s="374"/>
      <c r="STQ254" s="374"/>
      <c r="STR254" s="374"/>
      <c r="STS254" s="395"/>
      <c r="STT254" s="395"/>
      <c r="STU254" s="395"/>
      <c r="STV254" s="395"/>
      <c r="STW254" s="395"/>
      <c r="STX254" s="395"/>
      <c r="STY254" s="395"/>
      <c r="STZ254" s="395"/>
      <c r="SUA254" s="374"/>
      <c r="SUB254" s="373"/>
      <c r="SUC254" s="373"/>
      <c r="SUD254" s="373"/>
      <c r="SUE254" s="320"/>
      <c r="SUF254" s="374"/>
      <c r="SUG254" s="374"/>
      <c r="SUH254" s="374"/>
      <c r="SUI254" s="395"/>
      <c r="SUJ254" s="395"/>
      <c r="SUK254" s="395"/>
      <c r="SUL254" s="395"/>
      <c r="SUM254" s="395"/>
      <c r="SUN254" s="395"/>
      <c r="SUO254" s="395"/>
      <c r="SUP254" s="395"/>
      <c r="SUQ254" s="374"/>
      <c r="SUR254" s="373"/>
      <c r="SUS254" s="373"/>
      <c r="SUT254" s="373"/>
      <c r="SUU254" s="320"/>
      <c r="SUV254" s="374"/>
      <c r="SUW254" s="374"/>
      <c r="SUX254" s="374"/>
      <c r="SUY254" s="395"/>
      <c r="SUZ254" s="395"/>
      <c r="SVA254" s="395"/>
      <c r="SVB254" s="395"/>
      <c r="SVC254" s="395"/>
      <c r="SVD254" s="395"/>
      <c r="SVE254" s="395"/>
      <c r="SVF254" s="395"/>
      <c r="SVG254" s="374"/>
      <c r="SVH254" s="373"/>
      <c r="SVI254" s="373"/>
      <c r="SVJ254" s="373"/>
      <c r="SVK254" s="320"/>
      <c r="SVL254" s="374"/>
      <c r="SVM254" s="374"/>
      <c r="SVN254" s="374"/>
      <c r="SVO254" s="395"/>
      <c r="SVP254" s="395"/>
      <c r="SVQ254" s="395"/>
      <c r="SVR254" s="395"/>
      <c r="SVS254" s="395"/>
      <c r="SVT254" s="395"/>
      <c r="SVU254" s="395"/>
      <c r="SVV254" s="395"/>
      <c r="SVW254" s="374"/>
      <c r="SVX254" s="373"/>
      <c r="SVY254" s="373"/>
      <c r="SVZ254" s="373"/>
      <c r="SWA254" s="320"/>
      <c r="SWB254" s="374"/>
      <c r="SWC254" s="374"/>
      <c r="SWD254" s="374"/>
      <c r="SWE254" s="395"/>
      <c r="SWF254" s="395"/>
      <c r="SWG254" s="395"/>
      <c r="SWH254" s="395"/>
      <c r="SWI254" s="395"/>
      <c r="SWJ254" s="395"/>
      <c r="SWK254" s="395"/>
      <c r="SWL254" s="395"/>
      <c r="SWM254" s="374"/>
      <c r="SWN254" s="373"/>
      <c r="SWO254" s="373"/>
      <c r="SWP254" s="373"/>
      <c r="SWQ254" s="320"/>
      <c r="SWR254" s="374"/>
      <c r="SWS254" s="374"/>
      <c r="SWT254" s="374"/>
      <c r="SWU254" s="395"/>
      <c r="SWV254" s="395"/>
      <c r="SWW254" s="395"/>
      <c r="SWX254" s="395"/>
      <c r="SWY254" s="395"/>
      <c r="SWZ254" s="395"/>
      <c r="SXA254" s="395"/>
      <c r="SXB254" s="395"/>
      <c r="SXC254" s="374"/>
      <c r="SXD254" s="373"/>
      <c r="SXE254" s="373"/>
      <c r="SXF254" s="373"/>
      <c r="SXG254" s="320"/>
      <c r="SXH254" s="374"/>
      <c r="SXI254" s="374"/>
      <c r="SXJ254" s="374"/>
      <c r="SXK254" s="395"/>
      <c r="SXL254" s="395"/>
      <c r="SXM254" s="395"/>
      <c r="SXN254" s="395"/>
      <c r="SXO254" s="395"/>
      <c r="SXP254" s="395"/>
      <c r="SXQ254" s="395"/>
      <c r="SXR254" s="395"/>
      <c r="SXS254" s="374"/>
      <c r="SXT254" s="373"/>
      <c r="SXU254" s="373"/>
      <c r="SXV254" s="373"/>
      <c r="SXW254" s="320"/>
      <c r="SXX254" s="374"/>
      <c r="SXY254" s="374"/>
      <c r="SXZ254" s="374"/>
      <c r="SYA254" s="395"/>
      <c r="SYB254" s="395"/>
      <c r="SYC254" s="395"/>
      <c r="SYD254" s="395"/>
      <c r="SYE254" s="395"/>
      <c r="SYF254" s="395"/>
      <c r="SYG254" s="395"/>
      <c r="SYH254" s="395"/>
      <c r="SYI254" s="374"/>
      <c r="SYJ254" s="373"/>
      <c r="SYK254" s="373"/>
      <c r="SYL254" s="373"/>
      <c r="SYM254" s="320"/>
      <c r="SYN254" s="374"/>
      <c r="SYO254" s="374"/>
      <c r="SYP254" s="374"/>
      <c r="SYQ254" s="395"/>
      <c r="SYR254" s="395"/>
      <c r="SYS254" s="395"/>
      <c r="SYT254" s="395"/>
      <c r="SYU254" s="395"/>
      <c r="SYV254" s="395"/>
      <c r="SYW254" s="395"/>
      <c r="SYX254" s="395"/>
      <c r="SYY254" s="374"/>
      <c r="SYZ254" s="373"/>
      <c r="SZA254" s="373"/>
      <c r="SZB254" s="373"/>
      <c r="SZC254" s="320"/>
      <c r="SZD254" s="374"/>
      <c r="SZE254" s="374"/>
      <c r="SZF254" s="374"/>
      <c r="SZG254" s="395"/>
      <c r="SZH254" s="395"/>
      <c r="SZI254" s="395"/>
      <c r="SZJ254" s="395"/>
      <c r="SZK254" s="395"/>
      <c r="SZL254" s="395"/>
      <c r="SZM254" s="395"/>
      <c r="SZN254" s="395"/>
      <c r="SZO254" s="374"/>
      <c r="SZP254" s="373"/>
      <c r="SZQ254" s="373"/>
      <c r="SZR254" s="373"/>
      <c r="SZS254" s="320"/>
      <c r="SZT254" s="374"/>
      <c r="SZU254" s="374"/>
      <c r="SZV254" s="374"/>
      <c r="SZW254" s="395"/>
      <c r="SZX254" s="395"/>
      <c r="SZY254" s="395"/>
      <c r="SZZ254" s="395"/>
      <c r="TAA254" s="395"/>
      <c r="TAB254" s="395"/>
      <c r="TAC254" s="395"/>
      <c r="TAD254" s="395"/>
      <c r="TAE254" s="374"/>
      <c r="TAF254" s="373"/>
      <c r="TAG254" s="373"/>
      <c r="TAH254" s="373"/>
      <c r="TAI254" s="320"/>
      <c r="TAJ254" s="374"/>
      <c r="TAK254" s="374"/>
      <c r="TAL254" s="374"/>
      <c r="TAM254" s="395"/>
      <c r="TAN254" s="395"/>
      <c r="TAO254" s="395"/>
      <c r="TAP254" s="395"/>
      <c r="TAQ254" s="395"/>
      <c r="TAR254" s="395"/>
      <c r="TAS254" s="395"/>
      <c r="TAT254" s="395"/>
      <c r="TAU254" s="374"/>
      <c r="TAV254" s="373"/>
      <c r="TAW254" s="373"/>
      <c r="TAX254" s="373"/>
      <c r="TAY254" s="320"/>
      <c r="TAZ254" s="374"/>
      <c r="TBA254" s="374"/>
      <c r="TBB254" s="374"/>
      <c r="TBC254" s="395"/>
      <c r="TBD254" s="395"/>
      <c r="TBE254" s="395"/>
      <c r="TBF254" s="395"/>
      <c r="TBG254" s="395"/>
      <c r="TBH254" s="395"/>
      <c r="TBI254" s="395"/>
      <c r="TBJ254" s="395"/>
      <c r="TBK254" s="374"/>
      <c r="TBL254" s="373"/>
      <c r="TBM254" s="373"/>
      <c r="TBN254" s="373"/>
      <c r="TBO254" s="320"/>
      <c r="TBP254" s="374"/>
      <c r="TBQ254" s="374"/>
      <c r="TBR254" s="374"/>
      <c r="TBS254" s="395"/>
      <c r="TBT254" s="395"/>
      <c r="TBU254" s="395"/>
      <c r="TBV254" s="395"/>
      <c r="TBW254" s="395"/>
      <c r="TBX254" s="395"/>
      <c r="TBY254" s="395"/>
      <c r="TBZ254" s="395"/>
      <c r="TCA254" s="374"/>
      <c r="TCB254" s="373"/>
      <c r="TCC254" s="373"/>
      <c r="TCD254" s="373"/>
      <c r="TCE254" s="320"/>
      <c r="TCF254" s="374"/>
      <c r="TCG254" s="374"/>
      <c r="TCH254" s="374"/>
      <c r="TCI254" s="395"/>
      <c r="TCJ254" s="395"/>
      <c r="TCK254" s="395"/>
      <c r="TCL254" s="395"/>
      <c r="TCM254" s="395"/>
      <c r="TCN254" s="395"/>
      <c r="TCO254" s="395"/>
      <c r="TCP254" s="395"/>
      <c r="TCQ254" s="374"/>
      <c r="TCR254" s="373"/>
      <c r="TCS254" s="373"/>
      <c r="TCT254" s="373"/>
      <c r="TCU254" s="320"/>
      <c r="TCV254" s="374"/>
      <c r="TCW254" s="374"/>
      <c r="TCX254" s="374"/>
      <c r="TCY254" s="395"/>
      <c r="TCZ254" s="395"/>
      <c r="TDA254" s="395"/>
      <c r="TDB254" s="395"/>
      <c r="TDC254" s="395"/>
      <c r="TDD254" s="395"/>
      <c r="TDE254" s="395"/>
      <c r="TDF254" s="395"/>
      <c r="TDG254" s="374"/>
      <c r="TDH254" s="373"/>
      <c r="TDI254" s="373"/>
      <c r="TDJ254" s="373"/>
      <c r="TDK254" s="320"/>
      <c r="TDL254" s="374"/>
      <c r="TDM254" s="374"/>
      <c r="TDN254" s="374"/>
      <c r="TDO254" s="395"/>
      <c r="TDP254" s="395"/>
      <c r="TDQ254" s="395"/>
      <c r="TDR254" s="395"/>
      <c r="TDS254" s="395"/>
      <c r="TDT254" s="395"/>
      <c r="TDU254" s="395"/>
      <c r="TDV254" s="395"/>
      <c r="TDW254" s="374"/>
      <c r="TDX254" s="373"/>
      <c r="TDY254" s="373"/>
      <c r="TDZ254" s="373"/>
      <c r="TEA254" s="320"/>
      <c r="TEB254" s="374"/>
      <c r="TEC254" s="374"/>
      <c r="TED254" s="374"/>
      <c r="TEE254" s="395"/>
      <c r="TEF254" s="395"/>
      <c r="TEG254" s="395"/>
      <c r="TEH254" s="395"/>
      <c r="TEI254" s="395"/>
      <c r="TEJ254" s="395"/>
      <c r="TEK254" s="395"/>
      <c r="TEL254" s="395"/>
      <c r="TEM254" s="374"/>
      <c r="TEN254" s="373"/>
      <c r="TEO254" s="373"/>
      <c r="TEP254" s="373"/>
      <c r="TEQ254" s="320"/>
      <c r="TER254" s="374"/>
      <c r="TES254" s="374"/>
      <c r="TET254" s="374"/>
      <c r="TEU254" s="395"/>
      <c r="TEV254" s="395"/>
      <c r="TEW254" s="395"/>
      <c r="TEX254" s="395"/>
      <c r="TEY254" s="395"/>
      <c r="TEZ254" s="395"/>
      <c r="TFA254" s="395"/>
      <c r="TFB254" s="395"/>
      <c r="TFC254" s="374"/>
      <c r="TFD254" s="373"/>
      <c r="TFE254" s="373"/>
      <c r="TFF254" s="373"/>
      <c r="TFG254" s="320"/>
      <c r="TFH254" s="374"/>
      <c r="TFI254" s="374"/>
      <c r="TFJ254" s="374"/>
      <c r="TFK254" s="395"/>
      <c r="TFL254" s="395"/>
      <c r="TFM254" s="395"/>
      <c r="TFN254" s="395"/>
      <c r="TFO254" s="395"/>
      <c r="TFP254" s="395"/>
      <c r="TFQ254" s="395"/>
      <c r="TFR254" s="395"/>
      <c r="TFS254" s="374"/>
      <c r="TFT254" s="373"/>
      <c r="TFU254" s="373"/>
      <c r="TFV254" s="373"/>
      <c r="TFW254" s="320"/>
      <c r="TFX254" s="374"/>
      <c r="TFY254" s="374"/>
      <c r="TFZ254" s="374"/>
      <c r="TGA254" s="395"/>
      <c r="TGB254" s="395"/>
      <c r="TGC254" s="395"/>
      <c r="TGD254" s="395"/>
      <c r="TGE254" s="395"/>
      <c r="TGF254" s="395"/>
      <c r="TGG254" s="395"/>
      <c r="TGH254" s="395"/>
      <c r="TGI254" s="374"/>
      <c r="TGJ254" s="373"/>
      <c r="TGK254" s="373"/>
      <c r="TGL254" s="373"/>
      <c r="TGM254" s="320"/>
      <c r="TGN254" s="374"/>
      <c r="TGO254" s="374"/>
      <c r="TGP254" s="374"/>
      <c r="TGQ254" s="395"/>
      <c r="TGR254" s="395"/>
      <c r="TGS254" s="395"/>
      <c r="TGT254" s="395"/>
      <c r="TGU254" s="395"/>
      <c r="TGV254" s="395"/>
      <c r="TGW254" s="395"/>
      <c r="TGX254" s="395"/>
      <c r="TGY254" s="374"/>
      <c r="TGZ254" s="373"/>
      <c r="THA254" s="373"/>
      <c r="THB254" s="373"/>
      <c r="THC254" s="320"/>
      <c r="THD254" s="374"/>
      <c r="THE254" s="374"/>
      <c r="THF254" s="374"/>
      <c r="THG254" s="395"/>
      <c r="THH254" s="395"/>
      <c r="THI254" s="395"/>
      <c r="THJ254" s="395"/>
      <c r="THK254" s="395"/>
      <c r="THL254" s="395"/>
      <c r="THM254" s="395"/>
      <c r="THN254" s="395"/>
      <c r="THO254" s="374"/>
      <c r="THP254" s="373"/>
      <c r="THQ254" s="373"/>
      <c r="THR254" s="373"/>
      <c r="THS254" s="320"/>
      <c r="THT254" s="374"/>
      <c r="THU254" s="374"/>
      <c r="THV254" s="374"/>
      <c r="THW254" s="395"/>
      <c r="THX254" s="395"/>
      <c r="THY254" s="395"/>
      <c r="THZ254" s="395"/>
      <c r="TIA254" s="395"/>
      <c r="TIB254" s="395"/>
      <c r="TIC254" s="395"/>
      <c r="TID254" s="395"/>
      <c r="TIE254" s="374"/>
      <c r="TIF254" s="373"/>
      <c r="TIG254" s="373"/>
      <c r="TIH254" s="373"/>
      <c r="TII254" s="320"/>
      <c r="TIJ254" s="374"/>
      <c r="TIK254" s="374"/>
      <c r="TIL254" s="374"/>
      <c r="TIM254" s="395"/>
      <c r="TIN254" s="395"/>
      <c r="TIO254" s="395"/>
      <c r="TIP254" s="395"/>
      <c r="TIQ254" s="395"/>
      <c r="TIR254" s="395"/>
      <c r="TIS254" s="395"/>
      <c r="TIT254" s="395"/>
      <c r="TIU254" s="374"/>
      <c r="TIV254" s="373"/>
      <c r="TIW254" s="373"/>
      <c r="TIX254" s="373"/>
      <c r="TIY254" s="320"/>
      <c r="TIZ254" s="374"/>
      <c r="TJA254" s="374"/>
      <c r="TJB254" s="374"/>
      <c r="TJC254" s="395"/>
      <c r="TJD254" s="395"/>
      <c r="TJE254" s="395"/>
      <c r="TJF254" s="395"/>
      <c r="TJG254" s="395"/>
      <c r="TJH254" s="395"/>
      <c r="TJI254" s="395"/>
      <c r="TJJ254" s="395"/>
      <c r="TJK254" s="374"/>
      <c r="TJL254" s="373"/>
      <c r="TJM254" s="373"/>
      <c r="TJN254" s="373"/>
      <c r="TJO254" s="320"/>
      <c r="TJP254" s="374"/>
      <c r="TJQ254" s="374"/>
      <c r="TJR254" s="374"/>
      <c r="TJS254" s="395"/>
      <c r="TJT254" s="395"/>
      <c r="TJU254" s="395"/>
      <c r="TJV254" s="395"/>
      <c r="TJW254" s="395"/>
      <c r="TJX254" s="395"/>
      <c r="TJY254" s="395"/>
      <c r="TJZ254" s="395"/>
      <c r="TKA254" s="374"/>
      <c r="TKB254" s="373"/>
      <c r="TKC254" s="373"/>
      <c r="TKD254" s="373"/>
      <c r="TKE254" s="320"/>
      <c r="TKF254" s="374"/>
      <c r="TKG254" s="374"/>
      <c r="TKH254" s="374"/>
      <c r="TKI254" s="395"/>
      <c r="TKJ254" s="395"/>
      <c r="TKK254" s="395"/>
      <c r="TKL254" s="395"/>
      <c r="TKM254" s="395"/>
      <c r="TKN254" s="395"/>
      <c r="TKO254" s="395"/>
      <c r="TKP254" s="395"/>
      <c r="TKQ254" s="374"/>
      <c r="TKR254" s="373"/>
      <c r="TKS254" s="373"/>
      <c r="TKT254" s="373"/>
      <c r="TKU254" s="320"/>
      <c r="TKV254" s="374"/>
      <c r="TKW254" s="374"/>
      <c r="TKX254" s="374"/>
      <c r="TKY254" s="395"/>
      <c r="TKZ254" s="395"/>
      <c r="TLA254" s="395"/>
      <c r="TLB254" s="395"/>
      <c r="TLC254" s="395"/>
      <c r="TLD254" s="395"/>
      <c r="TLE254" s="395"/>
      <c r="TLF254" s="395"/>
      <c r="TLG254" s="374"/>
      <c r="TLH254" s="373"/>
      <c r="TLI254" s="373"/>
      <c r="TLJ254" s="373"/>
      <c r="TLK254" s="320"/>
      <c r="TLL254" s="374"/>
      <c r="TLM254" s="374"/>
      <c r="TLN254" s="374"/>
      <c r="TLO254" s="395"/>
      <c r="TLP254" s="395"/>
      <c r="TLQ254" s="395"/>
      <c r="TLR254" s="395"/>
      <c r="TLS254" s="395"/>
      <c r="TLT254" s="395"/>
      <c r="TLU254" s="395"/>
      <c r="TLV254" s="395"/>
      <c r="TLW254" s="374"/>
      <c r="TLX254" s="373"/>
      <c r="TLY254" s="373"/>
      <c r="TLZ254" s="373"/>
      <c r="TMA254" s="320"/>
      <c r="TMB254" s="374"/>
      <c r="TMC254" s="374"/>
      <c r="TMD254" s="374"/>
      <c r="TME254" s="395"/>
      <c r="TMF254" s="395"/>
      <c r="TMG254" s="395"/>
      <c r="TMH254" s="395"/>
      <c r="TMI254" s="395"/>
      <c r="TMJ254" s="395"/>
      <c r="TMK254" s="395"/>
      <c r="TML254" s="395"/>
      <c r="TMM254" s="374"/>
      <c r="TMN254" s="373"/>
      <c r="TMO254" s="373"/>
      <c r="TMP254" s="373"/>
      <c r="TMQ254" s="320"/>
      <c r="TMR254" s="374"/>
      <c r="TMS254" s="374"/>
      <c r="TMT254" s="374"/>
      <c r="TMU254" s="395"/>
      <c r="TMV254" s="395"/>
      <c r="TMW254" s="395"/>
      <c r="TMX254" s="395"/>
      <c r="TMY254" s="395"/>
      <c r="TMZ254" s="395"/>
      <c r="TNA254" s="395"/>
      <c r="TNB254" s="395"/>
      <c r="TNC254" s="374"/>
      <c r="TND254" s="373"/>
      <c r="TNE254" s="373"/>
      <c r="TNF254" s="373"/>
      <c r="TNG254" s="320"/>
      <c r="TNH254" s="374"/>
      <c r="TNI254" s="374"/>
      <c r="TNJ254" s="374"/>
      <c r="TNK254" s="395"/>
      <c r="TNL254" s="395"/>
      <c r="TNM254" s="395"/>
      <c r="TNN254" s="395"/>
      <c r="TNO254" s="395"/>
      <c r="TNP254" s="395"/>
      <c r="TNQ254" s="395"/>
      <c r="TNR254" s="395"/>
      <c r="TNS254" s="374"/>
      <c r="TNT254" s="373"/>
      <c r="TNU254" s="373"/>
      <c r="TNV254" s="373"/>
      <c r="TNW254" s="320"/>
      <c r="TNX254" s="374"/>
      <c r="TNY254" s="374"/>
      <c r="TNZ254" s="374"/>
      <c r="TOA254" s="395"/>
      <c r="TOB254" s="395"/>
      <c r="TOC254" s="395"/>
      <c r="TOD254" s="395"/>
      <c r="TOE254" s="395"/>
      <c r="TOF254" s="395"/>
      <c r="TOG254" s="395"/>
      <c r="TOH254" s="395"/>
      <c r="TOI254" s="374"/>
      <c r="TOJ254" s="373"/>
      <c r="TOK254" s="373"/>
      <c r="TOL254" s="373"/>
      <c r="TOM254" s="320"/>
      <c r="TON254" s="374"/>
      <c r="TOO254" s="374"/>
      <c r="TOP254" s="374"/>
      <c r="TOQ254" s="395"/>
      <c r="TOR254" s="395"/>
      <c r="TOS254" s="395"/>
      <c r="TOT254" s="395"/>
      <c r="TOU254" s="395"/>
      <c r="TOV254" s="395"/>
      <c r="TOW254" s="395"/>
      <c r="TOX254" s="395"/>
      <c r="TOY254" s="374"/>
      <c r="TOZ254" s="373"/>
      <c r="TPA254" s="373"/>
      <c r="TPB254" s="373"/>
      <c r="TPC254" s="320"/>
      <c r="TPD254" s="374"/>
      <c r="TPE254" s="374"/>
      <c r="TPF254" s="374"/>
      <c r="TPG254" s="395"/>
      <c r="TPH254" s="395"/>
      <c r="TPI254" s="395"/>
      <c r="TPJ254" s="395"/>
      <c r="TPK254" s="395"/>
      <c r="TPL254" s="395"/>
      <c r="TPM254" s="395"/>
      <c r="TPN254" s="395"/>
      <c r="TPO254" s="374"/>
      <c r="TPP254" s="373"/>
      <c r="TPQ254" s="373"/>
      <c r="TPR254" s="373"/>
      <c r="TPS254" s="320"/>
      <c r="TPT254" s="374"/>
      <c r="TPU254" s="374"/>
      <c r="TPV254" s="374"/>
      <c r="TPW254" s="395"/>
      <c r="TPX254" s="395"/>
      <c r="TPY254" s="395"/>
      <c r="TPZ254" s="395"/>
      <c r="TQA254" s="395"/>
      <c r="TQB254" s="395"/>
      <c r="TQC254" s="395"/>
      <c r="TQD254" s="395"/>
      <c r="TQE254" s="374"/>
      <c r="TQF254" s="373"/>
      <c r="TQG254" s="373"/>
      <c r="TQH254" s="373"/>
      <c r="TQI254" s="320"/>
      <c r="TQJ254" s="374"/>
      <c r="TQK254" s="374"/>
      <c r="TQL254" s="374"/>
      <c r="TQM254" s="395"/>
      <c r="TQN254" s="395"/>
      <c r="TQO254" s="395"/>
      <c r="TQP254" s="395"/>
      <c r="TQQ254" s="395"/>
      <c r="TQR254" s="395"/>
      <c r="TQS254" s="395"/>
      <c r="TQT254" s="395"/>
      <c r="TQU254" s="374"/>
      <c r="TQV254" s="373"/>
      <c r="TQW254" s="373"/>
      <c r="TQX254" s="373"/>
      <c r="TQY254" s="320"/>
      <c r="TQZ254" s="374"/>
      <c r="TRA254" s="374"/>
      <c r="TRB254" s="374"/>
      <c r="TRC254" s="395"/>
      <c r="TRD254" s="395"/>
      <c r="TRE254" s="395"/>
      <c r="TRF254" s="395"/>
      <c r="TRG254" s="395"/>
      <c r="TRH254" s="395"/>
      <c r="TRI254" s="395"/>
      <c r="TRJ254" s="395"/>
      <c r="TRK254" s="374"/>
      <c r="TRL254" s="373"/>
      <c r="TRM254" s="373"/>
      <c r="TRN254" s="373"/>
      <c r="TRO254" s="320"/>
      <c r="TRP254" s="374"/>
      <c r="TRQ254" s="374"/>
      <c r="TRR254" s="374"/>
      <c r="TRS254" s="395"/>
      <c r="TRT254" s="395"/>
      <c r="TRU254" s="395"/>
      <c r="TRV254" s="395"/>
      <c r="TRW254" s="395"/>
      <c r="TRX254" s="395"/>
      <c r="TRY254" s="395"/>
      <c r="TRZ254" s="395"/>
      <c r="TSA254" s="374"/>
      <c r="TSB254" s="373"/>
      <c r="TSC254" s="373"/>
      <c r="TSD254" s="373"/>
      <c r="TSE254" s="320"/>
      <c r="TSF254" s="374"/>
      <c r="TSG254" s="374"/>
      <c r="TSH254" s="374"/>
      <c r="TSI254" s="395"/>
      <c r="TSJ254" s="395"/>
      <c r="TSK254" s="395"/>
      <c r="TSL254" s="395"/>
      <c r="TSM254" s="395"/>
      <c r="TSN254" s="395"/>
      <c r="TSO254" s="395"/>
      <c r="TSP254" s="395"/>
      <c r="TSQ254" s="374"/>
      <c r="TSR254" s="373"/>
      <c r="TSS254" s="373"/>
      <c r="TST254" s="373"/>
      <c r="TSU254" s="320"/>
      <c r="TSV254" s="374"/>
      <c r="TSW254" s="374"/>
      <c r="TSX254" s="374"/>
      <c r="TSY254" s="395"/>
      <c r="TSZ254" s="395"/>
      <c r="TTA254" s="395"/>
      <c r="TTB254" s="395"/>
      <c r="TTC254" s="395"/>
      <c r="TTD254" s="395"/>
      <c r="TTE254" s="395"/>
      <c r="TTF254" s="395"/>
      <c r="TTG254" s="374"/>
      <c r="TTH254" s="373"/>
      <c r="TTI254" s="373"/>
      <c r="TTJ254" s="373"/>
      <c r="TTK254" s="320"/>
      <c r="TTL254" s="374"/>
      <c r="TTM254" s="374"/>
      <c r="TTN254" s="374"/>
      <c r="TTO254" s="395"/>
      <c r="TTP254" s="395"/>
      <c r="TTQ254" s="395"/>
      <c r="TTR254" s="395"/>
      <c r="TTS254" s="395"/>
      <c r="TTT254" s="395"/>
      <c r="TTU254" s="395"/>
      <c r="TTV254" s="395"/>
      <c r="TTW254" s="374"/>
      <c r="TTX254" s="373"/>
      <c r="TTY254" s="373"/>
      <c r="TTZ254" s="373"/>
      <c r="TUA254" s="320"/>
      <c r="TUB254" s="374"/>
      <c r="TUC254" s="374"/>
      <c r="TUD254" s="374"/>
      <c r="TUE254" s="395"/>
      <c r="TUF254" s="395"/>
      <c r="TUG254" s="395"/>
      <c r="TUH254" s="395"/>
      <c r="TUI254" s="395"/>
      <c r="TUJ254" s="395"/>
      <c r="TUK254" s="395"/>
      <c r="TUL254" s="395"/>
      <c r="TUM254" s="374"/>
      <c r="TUN254" s="373"/>
      <c r="TUO254" s="373"/>
      <c r="TUP254" s="373"/>
      <c r="TUQ254" s="320"/>
      <c r="TUR254" s="374"/>
      <c r="TUS254" s="374"/>
      <c r="TUT254" s="374"/>
      <c r="TUU254" s="395"/>
      <c r="TUV254" s="395"/>
      <c r="TUW254" s="395"/>
      <c r="TUX254" s="395"/>
      <c r="TUY254" s="395"/>
      <c r="TUZ254" s="395"/>
      <c r="TVA254" s="395"/>
      <c r="TVB254" s="395"/>
      <c r="TVC254" s="374"/>
      <c r="TVD254" s="373"/>
      <c r="TVE254" s="373"/>
      <c r="TVF254" s="373"/>
      <c r="TVG254" s="320"/>
      <c r="TVH254" s="374"/>
      <c r="TVI254" s="374"/>
      <c r="TVJ254" s="374"/>
      <c r="TVK254" s="395"/>
      <c r="TVL254" s="395"/>
      <c r="TVM254" s="395"/>
      <c r="TVN254" s="395"/>
      <c r="TVO254" s="395"/>
      <c r="TVP254" s="395"/>
      <c r="TVQ254" s="395"/>
      <c r="TVR254" s="395"/>
      <c r="TVS254" s="374"/>
      <c r="TVT254" s="373"/>
      <c r="TVU254" s="373"/>
      <c r="TVV254" s="373"/>
      <c r="TVW254" s="320"/>
      <c r="TVX254" s="374"/>
      <c r="TVY254" s="374"/>
      <c r="TVZ254" s="374"/>
      <c r="TWA254" s="395"/>
      <c r="TWB254" s="395"/>
      <c r="TWC254" s="395"/>
      <c r="TWD254" s="395"/>
      <c r="TWE254" s="395"/>
      <c r="TWF254" s="395"/>
      <c r="TWG254" s="395"/>
      <c r="TWH254" s="395"/>
      <c r="TWI254" s="374"/>
      <c r="TWJ254" s="373"/>
      <c r="TWK254" s="373"/>
      <c r="TWL254" s="373"/>
      <c r="TWM254" s="320"/>
      <c r="TWN254" s="374"/>
      <c r="TWO254" s="374"/>
      <c r="TWP254" s="374"/>
      <c r="TWQ254" s="395"/>
      <c r="TWR254" s="395"/>
      <c r="TWS254" s="395"/>
      <c r="TWT254" s="395"/>
      <c r="TWU254" s="395"/>
      <c r="TWV254" s="395"/>
      <c r="TWW254" s="395"/>
      <c r="TWX254" s="395"/>
      <c r="TWY254" s="374"/>
      <c r="TWZ254" s="373"/>
      <c r="TXA254" s="373"/>
      <c r="TXB254" s="373"/>
      <c r="TXC254" s="320"/>
      <c r="TXD254" s="374"/>
      <c r="TXE254" s="374"/>
      <c r="TXF254" s="374"/>
      <c r="TXG254" s="395"/>
      <c r="TXH254" s="395"/>
      <c r="TXI254" s="395"/>
      <c r="TXJ254" s="395"/>
      <c r="TXK254" s="395"/>
      <c r="TXL254" s="395"/>
      <c r="TXM254" s="395"/>
      <c r="TXN254" s="395"/>
      <c r="TXO254" s="374"/>
      <c r="TXP254" s="373"/>
      <c r="TXQ254" s="373"/>
      <c r="TXR254" s="373"/>
      <c r="TXS254" s="320"/>
      <c r="TXT254" s="374"/>
      <c r="TXU254" s="374"/>
      <c r="TXV254" s="374"/>
      <c r="TXW254" s="395"/>
      <c r="TXX254" s="395"/>
      <c r="TXY254" s="395"/>
      <c r="TXZ254" s="395"/>
      <c r="TYA254" s="395"/>
      <c r="TYB254" s="395"/>
      <c r="TYC254" s="395"/>
      <c r="TYD254" s="395"/>
      <c r="TYE254" s="374"/>
      <c r="TYF254" s="373"/>
      <c r="TYG254" s="373"/>
      <c r="TYH254" s="373"/>
      <c r="TYI254" s="320"/>
      <c r="TYJ254" s="374"/>
      <c r="TYK254" s="374"/>
      <c r="TYL254" s="374"/>
      <c r="TYM254" s="395"/>
      <c r="TYN254" s="395"/>
      <c r="TYO254" s="395"/>
      <c r="TYP254" s="395"/>
      <c r="TYQ254" s="395"/>
      <c r="TYR254" s="395"/>
      <c r="TYS254" s="395"/>
      <c r="TYT254" s="395"/>
      <c r="TYU254" s="374"/>
      <c r="TYV254" s="373"/>
      <c r="TYW254" s="373"/>
      <c r="TYX254" s="373"/>
      <c r="TYY254" s="320"/>
      <c r="TYZ254" s="374"/>
      <c r="TZA254" s="374"/>
      <c r="TZB254" s="374"/>
      <c r="TZC254" s="395"/>
      <c r="TZD254" s="395"/>
      <c r="TZE254" s="395"/>
      <c r="TZF254" s="395"/>
      <c r="TZG254" s="395"/>
      <c r="TZH254" s="395"/>
      <c r="TZI254" s="395"/>
      <c r="TZJ254" s="395"/>
      <c r="TZK254" s="374"/>
      <c r="TZL254" s="373"/>
      <c r="TZM254" s="373"/>
      <c r="TZN254" s="373"/>
      <c r="TZO254" s="320"/>
      <c r="TZP254" s="374"/>
      <c r="TZQ254" s="374"/>
      <c r="TZR254" s="374"/>
      <c r="TZS254" s="395"/>
      <c r="TZT254" s="395"/>
      <c r="TZU254" s="395"/>
      <c r="TZV254" s="395"/>
      <c r="TZW254" s="395"/>
      <c r="TZX254" s="395"/>
      <c r="TZY254" s="395"/>
      <c r="TZZ254" s="395"/>
      <c r="UAA254" s="374"/>
      <c r="UAB254" s="373"/>
      <c r="UAC254" s="373"/>
      <c r="UAD254" s="373"/>
      <c r="UAE254" s="320"/>
      <c r="UAF254" s="374"/>
      <c r="UAG254" s="374"/>
      <c r="UAH254" s="374"/>
      <c r="UAI254" s="395"/>
      <c r="UAJ254" s="395"/>
      <c r="UAK254" s="395"/>
      <c r="UAL254" s="395"/>
      <c r="UAM254" s="395"/>
      <c r="UAN254" s="395"/>
      <c r="UAO254" s="395"/>
      <c r="UAP254" s="395"/>
      <c r="UAQ254" s="374"/>
      <c r="UAR254" s="373"/>
      <c r="UAS254" s="373"/>
      <c r="UAT254" s="373"/>
      <c r="UAU254" s="320"/>
      <c r="UAV254" s="374"/>
      <c r="UAW254" s="374"/>
      <c r="UAX254" s="374"/>
      <c r="UAY254" s="395"/>
      <c r="UAZ254" s="395"/>
      <c r="UBA254" s="395"/>
      <c r="UBB254" s="395"/>
      <c r="UBC254" s="395"/>
      <c r="UBD254" s="395"/>
      <c r="UBE254" s="395"/>
      <c r="UBF254" s="395"/>
      <c r="UBG254" s="374"/>
      <c r="UBH254" s="373"/>
      <c r="UBI254" s="373"/>
      <c r="UBJ254" s="373"/>
      <c r="UBK254" s="320"/>
      <c r="UBL254" s="374"/>
      <c r="UBM254" s="374"/>
      <c r="UBN254" s="374"/>
      <c r="UBO254" s="395"/>
      <c r="UBP254" s="395"/>
      <c r="UBQ254" s="395"/>
      <c r="UBR254" s="395"/>
      <c r="UBS254" s="395"/>
      <c r="UBT254" s="395"/>
      <c r="UBU254" s="395"/>
      <c r="UBV254" s="395"/>
      <c r="UBW254" s="374"/>
      <c r="UBX254" s="373"/>
      <c r="UBY254" s="373"/>
      <c r="UBZ254" s="373"/>
      <c r="UCA254" s="320"/>
      <c r="UCB254" s="374"/>
      <c r="UCC254" s="374"/>
      <c r="UCD254" s="374"/>
      <c r="UCE254" s="395"/>
      <c r="UCF254" s="395"/>
      <c r="UCG254" s="395"/>
      <c r="UCH254" s="395"/>
      <c r="UCI254" s="395"/>
      <c r="UCJ254" s="395"/>
      <c r="UCK254" s="395"/>
      <c r="UCL254" s="395"/>
      <c r="UCM254" s="374"/>
      <c r="UCN254" s="373"/>
      <c r="UCO254" s="373"/>
      <c r="UCP254" s="373"/>
      <c r="UCQ254" s="320"/>
      <c r="UCR254" s="374"/>
      <c r="UCS254" s="374"/>
      <c r="UCT254" s="374"/>
      <c r="UCU254" s="395"/>
      <c r="UCV254" s="395"/>
      <c r="UCW254" s="395"/>
      <c r="UCX254" s="395"/>
      <c r="UCY254" s="395"/>
      <c r="UCZ254" s="395"/>
      <c r="UDA254" s="395"/>
      <c r="UDB254" s="395"/>
      <c r="UDC254" s="374"/>
      <c r="UDD254" s="373"/>
      <c r="UDE254" s="373"/>
      <c r="UDF254" s="373"/>
      <c r="UDG254" s="320"/>
      <c r="UDH254" s="374"/>
      <c r="UDI254" s="374"/>
      <c r="UDJ254" s="374"/>
      <c r="UDK254" s="395"/>
      <c r="UDL254" s="395"/>
      <c r="UDM254" s="395"/>
      <c r="UDN254" s="395"/>
      <c r="UDO254" s="395"/>
      <c r="UDP254" s="395"/>
      <c r="UDQ254" s="395"/>
      <c r="UDR254" s="395"/>
      <c r="UDS254" s="374"/>
      <c r="UDT254" s="373"/>
      <c r="UDU254" s="373"/>
      <c r="UDV254" s="373"/>
      <c r="UDW254" s="320"/>
      <c r="UDX254" s="374"/>
      <c r="UDY254" s="374"/>
      <c r="UDZ254" s="374"/>
      <c r="UEA254" s="395"/>
      <c r="UEB254" s="395"/>
      <c r="UEC254" s="395"/>
      <c r="UED254" s="395"/>
      <c r="UEE254" s="395"/>
      <c r="UEF254" s="395"/>
      <c r="UEG254" s="395"/>
      <c r="UEH254" s="395"/>
      <c r="UEI254" s="374"/>
      <c r="UEJ254" s="373"/>
      <c r="UEK254" s="373"/>
      <c r="UEL254" s="373"/>
      <c r="UEM254" s="320"/>
      <c r="UEN254" s="374"/>
      <c r="UEO254" s="374"/>
      <c r="UEP254" s="374"/>
      <c r="UEQ254" s="395"/>
      <c r="UER254" s="395"/>
      <c r="UES254" s="395"/>
      <c r="UET254" s="395"/>
      <c r="UEU254" s="395"/>
      <c r="UEV254" s="395"/>
      <c r="UEW254" s="395"/>
      <c r="UEX254" s="395"/>
      <c r="UEY254" s="374"/>
      <c r="UEZ254" s="373"/>
      <c r="UFA254" s="373"/>
      <c r="UFB254" s="373"/>
      <c r="UFC254" s="320"/>
      <c r="UFD254" s="374"/>
      <c r="UFE254" s="374"/>
      <c r="UFF254" s="374"/>
      <c r="UFG254" s="395"/>
      <c r="UFH254" s="395"/>
      <c r="UFI254" s="395"/>
      <c r="UFJ254" s="395"/>
      <c r="UFK254" s="395"/>
      <c r="UFL254" s="395"/>
      <c r="UFM254" s="395"/>
      <c r="UFN254" s="395"/>
      <c r="UFO254" s="374"/>
      <c r="UFP254" s="373"/>
      <c r="UFQ254" s="373"/>
      <c r="UFR254" s="373"/>
      <c r="UFS254" s="320"/>
      <c r="UFT254" s="374"/>
      <c r="UFU254" s="374"/>
      <c r="UFV254" s="374"/>
      <c r="UFW254" s="395"/>
      <c r="UFX254" s="395"/>
      <c r="UFY254" s="395"/>
      <c r="UFZ254" s="395"/>
      <c r="UGA254" s="395"/>
      <c r="UGB254" s="395"/>
      <c r="UGC254" s="395"/>
      <c r="UGD254" s="395"/>
      <c r="UGE254" s="374"/>
      <c r="UGF254" s="373"/>
      <c r="UGG254" s="373"/>
      <c r="UGH254" s="373"/>
      <c r="UGI254" s="320"/>
      <c r="UGJ254" s="374"/>
      <c r="UGK254" s="374"/>
      <c r="UGL254" s="374"/>
      <c r="UGM254" s="395"/>
      <c r="UGN254" s="395"/>
      <c r="UGO254" s="395"/>
      <c r="UGP254" s="395"/>
      <c r="UGQ254" s="395"/>
      <c r="UGR254" s="395"/>
      <c r="UGS254" s="395"/>
      <c r="UGT254" s="395"/>
      <c r="UGU254" s="374"/>
      <c r="UGV254" s="373"/>
      <c r="UGW254" s="373"/>
      <c r="UGX254" s="373"/>
      <c r="UGY254" s="320"/>
      <c r="UGZ254" s="374"/>
      <c r="UHA254" s="374"/>
      <c r="UHB254" s="374"/>
      <c r="UHC254" s="395"/>
      <c r="UHD254" s="395"/>
      <c r="UHE254" s="395"/>
      <c r="UHF254" s="395"/>
      <c r="UHG254" s="395"/>
      <c r="UHH254" s="395"/>
      <c r="UHI254" s="395"/>
      <c r="UHJ254" s="395"/>
      <c r="UHK254" s="374"/>
      <c r="UHL254" s="373"/>
      <c r="UHM254" s="373"/>
      <c r="UHN254" s="373"/>
      <c r="UHO254" s="320"/>
      <c r="UHP254" s="374"/>
      <c r="UHQ254" s="374"/>
      <c r="UHR254" s="374"/>
      <c r="UHS254" s="395"/>
      <c r="UHT254" s="395"/>
      <c r="UHU254" s="395"/>
      <c r="UHV254" s="395"/>
      <c r="UHW254" s="395"/>
      <c r="UHX254" s="395"/>
      <c r="UHY254" s="395"/>
      <c r="UHZ254" s="395"/>
      <c r="UIA254" s="374"/>
      <c r="UIB254" s="373"/>
      <c r="UIC254" s="373"/>
      <c r="UID254" s="373"/>
      <c r="UIE254" s="320"/>
      <c r="UIF254" s="374"/>
      <c r="UIG254" s="374"/>
      <c r="UIH254" s="374"/>
      <c r="UII254" s="395"/>
      <c r="UIJ254" s="395"/>
      <c r="UIK254" s="395"/>
      <c r="UIL254" s="395"/>
      <c r="UIM254" s="395"/>
      <c r="UIN254" s="395"/>
      <c r="UIO254" s="395"/>
      <c r="UIP254" s="395"/>
      <c r="UIQ254" s="374"/>
      <c r="UIR254" s="373"/>
      <c r="UIS254" s="373"/>
      <c r="UIT254" s="373"/>
      <c r="UIU254" s="320"/>
      <c r="UIV254" s="374"/>
      <c r="UIW254" s="374"/>
      <c r="UIX254" s="374"/>
      <c r="UIY254" s="395"/>
      <c r="UIZ254" s="395"/>
      <c r="UJA254" s="395"/>
      <c r="UJB254" s="395"/>
      <c r="UJC254" s="395"/>
      <c r="UJD254" s="395"/>
      <c r="UJE254" s="395"/>
      <c r="UJF254" s="395"/>
      <c r="UJG254" s="374"/>
      <c r="UJH254" s="373"/>
      <c r="UJI254" s="373"/>
      <c r="UJJ254" s="373"/>
      <c r="UJK254" s="320"/>
      <c r="UJL254" s="374"/>
      <c r="UJM254" s="374"/>
      <c r="UJN254" s="374"/>
      <c r="UJO254" s="395"/>
      <c r="UJP254" s="395"/>
      <c r="UJQ254" s="395"/>
      <c r="UJR254" s="395"/>
      <c r="UJS254" s="395"/>
      <c r="UJT254" s="395"/>
      <c r="UJU254" s="395"/>
      <c r="UJV254" s="395"/>
      <c r="UJW254" s="374"/>
      <c r="UJX254" s="373"/>
      <c r="UJY254" s="373"/>
      <c r="UJZ254" s="373"/>
      <c r="UKA254" s="320"/>
      <c r="UKB254" s="374"/>
      <c r="UKC254" s="374"/>
      <c r="UKD254" s="374"/>
      <c r="UKE254" s="395"/>
      <c r="UKF254" s="395"/>
      <c r="UKG254" s="395"/>
      <c r="UKH254" s="395"/>
      <c r="UKI254" s="395"/>
      <c r="UKJ254" s="395"/>
      <c r="UKK254" s="395"/>
      <c r="UKL254" s="395"/>
      <c r="UKM254" s="374"/>
      <c r="UKN254" s="373"/>
      <c r="UKO254" s="373"/>
      <c r="UKP254" s="373"/>
      <c r="UKQ254" s="320"/>
      <c r="UKR254" s="374"/>
      <c r="UKS254" s="374"/>
      <c r="UKT254" s="374"/>
      <c r="UKU254" s="395"/>
      <c r="UKV254" s="395"/>
      <c r="UKW254" s="395"/>
      <c r="UKX254" s="395"/>
      <c r="UKY254" s="395"/>
      <c r="UKZ254" s="395"/>
      <c r="ULA254" s="395"/>
      <c r="ULB254" s="395"/>
      <c r="ULC254" s="374"/>
      <c r="ULD254" s="373"/>
      <c r="ULE254" s="373"/>
      <c r="ULF254" s="373"/>
      <c r="ULG254" s="320"/>
      <c r="ULH254" s="374"/>
      <c r="ULI254" s="374"/>
      <c r="ULJ254" s="374"/>
      <c r="ULK254" s="395"/>
      <c r="ULL254" s="395"/>
      <c r="ULM254" s="395"/>
      <c r="ULN254" s="395"/>
      <c r="ULO254" s="395"/>
      <c r="ULP254" s="395"/>
      <c r="ULQ254" s="395"/>
      <c r="ULR254" s="395"/>
      <c r="ULS254" s="374"/>
      <c r="ULT254" s="373"/>
      <c r="ULU254" s="373"/>
      <c r="ULV254" s="373"/>
      <c r="ULW254" s="320"/>
      <c r="ULX254" s="374"/>
      <c r="ULY254" s="374"/>
      <c r="ULZ254" s="374"/>
      <c r="UMA254" s="395"/>
      <c r="UMB254" s="395"/>
      <c r="UMC254" s="395"/>
      <c r="UMD254" s="395"/>
      <c r="UME254" s="395"/>
      <c r="UMF254" s="395"/>
      <c r="UMG254" s="395"/>
      <c r="UMH254" s="395"/>
      <c r="UMI254" s="374"/>
      <c r="UMJ254" s="373"/>
      <c r="UMK254" s="373"/>
      <c r="UML254" s="373"/>
      <c r="UMM254" s="320"/>
      <c r="UMN254" s="374"/>
      <c r="UMO254" s="374"/>
      <c r="UMP254" s="374"/>
      <c r="UMQ254" s="395"/>
      <c r="UMR254" s="395"/>
      <c r="UMS254" s="395"/>
      <c r="UMT254" s="395"/>
      <c r="UMU254" s="395"/>
      <c r="UMV254" s="395"/>
      <c r="UMW254" s="395"/>
      <c r="UMX254" s="395"/>
      <c r="UMY254" s="374"/>
      <c r="UMZ254" s="373"/>
      <c r="UNA254" s="373"/>
      <c r="UNB254" s="373"/>
      <c r="UNC254" s="320"/>
      <c r="UND254" s="374"/>
      <c r="UNE254" s="374"/>
      <c r="UNF254" s="374"/>
      <c r="UNG254" s="395"/>
      <c r="UNH254" s="395"/>
      <c r="UNI254" s="395"/>
      <c r="UNJ254" s="395"/>
      <c r="UNK254" s="395"/>
      <c r="UNL254" s="395"/>
      <c r="UNM254" s="395"/>
      <c r="UNN254" s="395"/>
      <c r="UNO254" s="374"/>
      <c r="UNP254" s="373"/>
      <c r="UNQ254" s="373"/>
      <c r="UNR254" s="373"/>
      <c r="UNS254" s="320"/>
      <c r="UNT254" s="374"/>
      <c r="UNU254" s="374"/>
      <c r="UNV254" s="374"/>
      <c r="UNW254" s="395"/>
      <c r="UNX254" s="395"/>
      <c r="UNY254" s="395"/>
      <c r="UNZ254" s="395"/>
      <c r="UOA254" s="395"/>
      <c r="UOB254" s="395"/>
      <c r="UOC254" s="395"/>
      <c r="UOD254" s="395"/>
      <c r="UOE254" s="374"/>
      <c r="UOF254" s="373"/>
      <c r="UOG254" s="373"/>
      <c r="UOH254" s="373"/>
      <c r="UOI254" s="320"/>
      <c r="UOJ254" s="374"/>
      <c r="UOK254" s="374"/>
      <c r="UOL254" s="374"/>
      <c r="UOM254" s="395"/>
      <c r="UON254" s="395"/>
      <c r="UOO254" s="395"/>
      <c r="UOP254" s="395"/>
      <c r="UOQ254" s="395"/>
      <c r="UOR254" s="395"/>
      <c r="UOS254" s="395"/>
      <c r="UOT254" s="395"/>
      <c r="UOU254" s="374"/>
      <c r="UOV254" s="373"/>
      <c r="UOW254" s="373"/>
      <c r="UOX254" s="373"/>
      <c r="UOY254" s="320"/>
      <c r="UOZ254" s="374"/>
      <c r="UPA254" s="374"/>
      <c r="UPB254" s="374"/>
      <c r="UPC254" s="395"/>
      <c r="UPD254" s="395"/>
      <c r="UPE254" s="395"/>
      <c r="UPF254" s="395"/>
      <c r="UPG254" s="395"/>
      <c r="UPH254" s="395"/>
      <c r="UPI254" s="395"/>
      <c r="UPJ254" s="395"/>
      <c r="UPK254" s="374"/>
      <c r="UPL254" s="373"/>
      <c r="UPM254" s="373"/>
      <c r="UPN254" s="373"/>
      <c r="UPO254" s="320"/>
      <c r="UPP254" s="374"/>
      <c r="UPQ254" s="374"/>
      <c r="UPR254" s="374"/>
      <c r="UPS254" s="395"/>
      <c r="UPT254" s="395"/>
      <c r="UPU254" s="395"/>
      <c r="UPV254" s="395"/>
      <c r="UPW254" s="395"/>
      <c r="UPX254" s="395"/>
      <c r="UPY254" s="395"/>
      <c r="UPZ254" s="395"/>
      <c r="UQA254" s="374"/>
      <c r="UQB254" s="373"/>
      <c r="UQC254" s="373"/>
      <c r="UQD254" s="373"/>
      <c r="UQE254" s="320"/>
      <c r="UQF254" s="374"/>
      <c r="UQG254" s="374"/>
      <c r="UQH254" s="374"/>
      <c r="UQI254" s="395"/>
      <c r="UQJ254" s="395"/>
      <c r="UQK254" s="395"/>
      <c r="UQL254" s="395"/>
      <c r="UQM254" s="395"/>
      <c r="UQN254" s="395"/>
      <c r="UQO254" s="395"/>
      <c r="UQP254" s="395"/>
      <c r="UQQ254" s="374"/>
      <c r="UQR254" s="373"/>
      <c r="UQS254" s="373"/>
      <c r="UQT254" s="373"/>
      <c r="UQU254" s="320"/>
      <c r="UQV254" s="374"/>
      <c r="UQW254" s="374"/>
      <c r="UQX254" s="374"/>
      <c r="UQY254" s="395"/>
      <c r="UQZ254" s="395"/>
      <c r="URA254" s="395"/>
      <c r="URB254" s="395"/>
      <c r="URC254" s="395"/>
      <c r="URD254" s="395"/>
      <c r="URE254" s="395"/>
      <c r="URF254" s="395"/>
      <c r="URG254" s="374"/>
      <c r="URH254" s="373"/>
      <c r="URI254" s="373"/>
      <c r="URJ254" s="373"/>
      <c r="URK254" s="320"/>
      <c r="URL254" s="374"/>
      <c r="URM254" s="374"/>
      <c r="URN254" s="374"/>
      <c r="URO254" s="395"/>
      <c r="URP254" s="395"/>
      <c r="URQ254" s="395"/>
      <c r="URR254" s="395"/>
      <c r="URS254" s="395"/>
      <c r="URT254" s="395"/>
      <c r="URU254" s="395"/>
      <c r="URV254" s="395"/>
      <c r="URW254" s="374"/>
      <c r="URX254" s="373"/>
      <c r="URY254" s="373"/>
      <c r="URZ254" s="373"/>
      <c r="USA254" s="320"/>
      <c r="USB254" s="374"/>
      <c r="USC254" s="374"/>
      <c r="USD254" s="374"/>
      <c r="USE254" s="395"/>
      <c r="USF254" s="395"/>
      <c r="USG254" s="395"/>
      <c r="USH254" s="395"/>
      <c r="USI254" s="395"/>
      <c r="USJ254" s="395"/>
      <c r="USK254" s="395"/>
      <c r="USL254" s="395"/>
      <c r="USM254" s="374"/>
      <c r="USN254" s="373"/>
      <c r="USO254" s="373"/>
      <c r="USP254" s="373"/>
      <c r="USQ254" s="320"/>
      <c r="USR254" s="374"/>
      <c r="USS254" s="374"/>
      <c r="UST254" s="374"/>
      <c r="USU254" s="395"/>
      <c r="USV254" s="395"/>
      <c r="USW254" s="395"/>
      <c r="USX254" s="395"/>
      <c r="USY254" s="395"/>
      <c r="USZ254" s="395"/>
      <c r="UTA254" s="395"/>
      <c r="UTB254" s="395"/>
      <c r="UTC254" s="374"/>
      <c r="UTD254" s="373"/>
      <c r="UTE254" s="373"/>
      <c r="UTF254" s="373"/>
      <c r="UTG254" s="320"/>
      <c r="UTH254" s="374"/>
      <c r="UTI254" s="374"/>
      <c r="UTJ254" s="374"/>
      <c r="UTK254" s="395"/>
      <c r="UTL254" s="395"/>
      <c r="UTM254" s="395"/>
      <c r="UTN254" s="395"/>
      <c r="UTO254" s="395"/>
      <c r="UTP254" s="395"/>
      <c r="UTQ254" s="395"/>
      <c r="UTR254" s="395"/>
      <c r="UTS254" s="374"/>
      <c r="UTT254" s="373"/>
      <c r="UTU254" s="373"/>
      <c r="UTV254" s="373"/>
      <c r="UTW254" s="320"/>
      <c r="UTX254" s="374"/>
      <c r="UTY254" s="374"/>
      <c r="UTZ254" s="374"/>
      <c r="UUA254" s="395"/>
      <c r="UUB254" s="395"/>
      <c r="UUC254" s="395"/>
      <c r="UUD254" s="395"/>
      <c r="UUE254" s="395"/>
      <c r="UUF254" s="395"/>
      <c r="UUG254" s="395"/>
      <c r="UUH254" s="395"/>
      <c r="UUI254" s="374"/>
      <c r="UUJ254" s="373"/>
      <c r="UUK254" s="373"/>
      <c r="UUL254" s="373"/>
      <c r="UUM254" s="320"/>
      <c r="UUN254" s="374"/>
      <c r="UUO254" s="374"/>
      <c r="UUP254" s="374"/>
      <c r="UUQ254" s="395"/>
      <c r="UUR254" s="395"/>
      <c r="UUS254" s="395"/>
      <c r="UUT254" s="395"/>
      <c r="UUU254" s="395"/>
      <c r="UUV254" s="395"/>
      <c r="UUW254" s="395"/>
      <c r="UUX254" s="395"/>
      <c r="UUY254" s="374"/>
      <c r="UUZ254" s="373"/>
      <c r="UVA254" s="373"/>
      <c r="UVB254" s="373"/>
      <c r="UVC254" s="320"/>
      <c r="UVD254" s="374"/>
      <c r="UVE254" s="374"/>
      <c r="UVF254" s="374"/>
      <c r="UVG254" s="395"/>
      <c r="UVH254" s="395"/>
      <c r="UVI254" s="395"/>
      <c r="UVJ254" s="395"/>
      <c r="UVK254" s="395"/>
      <c r="UVL254" s="395"/>
      <c r="UVM254" s="395"/>
      <c r="UVN254" s="395"/>
      <c r="UVO254" s="374"/>
      <c r="UVP254" s="373"/>
      <c r="UVQ254" s="373"/>
      <c r="UVR254" s="373"/>
      <c r="UVS254" s="320"/>
      <c r="UVT254" s="374"/>
      <c r="UVU254" s="374"/>
      <c r="UVV254" s="374"/>
      <c r="UVW254" s="395"/>
      <c r="UVX254" s="395"/>
      <c r="UVY254" s="395"/>
      <c r="UVZ254" s="395"/>
      <c r="UWA254" s="395"/>
      <c r="UWB254" s="395"/>
      <c r="UWC254" s="395"/>
      <c r="UWD254" s="395"/>
      <c r="UWE254" s="374"/>
      <c r="UWF254" s="373"/>
      <c r="UWG254" s="373"/>
      <c r="UWH254" s="373"/>
      <c r="UWI254" s="320"/>
      <c r="UWJ254" s="374"/>
      <c r="UWK254" s="374"/>
      <c r="UWL254" s="374"/>
      <c r="UWM254" s="395"/>
      <c r="UWN254" s="395"/>
      <c r="UWO254" s="395"/>
      <c r="UWP254" s="395"/>
      <c r="UWQ254" s="395"/>
      <c r="UWR254" s="395"/>
      <c r="UWS254" s="395"/>
      <c r="UWT254" s="395"/>
      <c r="UWU254" s="374"/>
      <c r="UWV254" s="373"/>
      <c r="UWW254" s="373"/>
      <c r="UWX254" s="373"/>
      <c r="UWY254" s="320"/>
      <c r="UWZ254" s="374"/>
      <c r="UXA254" s="374"/>
      <c r="UXB254" s="374"/>
      <c r="UXC254" s="395"/>
      <c r="UXD254" s="395"/>
      <c r="UXE254" s="395"/>
      <c r="UXF254" s="395"/>
      <c r="UXG254" s="395"/>
      <c r="UXH254" s="395"/>
      <c r="UXI254" s="395"/>
      <c r="UXJ254" s="395"/>
      <c r="UXK254" s="374"/>
      <c r="UXL254" s="373"/>
      <c r="UXM254" s="373"/>
      <c r="UXN254" s="373"/>
      <c r="UXO254" s="320"/>
      <c r="UXP254" s="374"/>
      <c r="UXQ254" s="374"/>
      <c r="UXR254" s="374"/>
      <c r="UXS254" s="395"/>
      <c r="UXT254" s="395"/>
      <c r="UXU254" s="395"/>
      <c r="UXV254" s="395"/>
      <c r="UXW254" s="395"/>
      <c r="UXX254" s="395"/>
      <c r="UXY254" s="395"/>
      <c r="UXZ254" s="395"/>
      <c r="UYA254" s="374"/>
      <c r="UYB254" s="373"/>
      <c r="UYC254" s="373"/>
      <c r="UYD254" s="373"/>
      <c r="UYE254" s="320"/>
      <c r="UYF254" s="374"/>
      <c r="UYG254" s="374"/>
      <c r="UYH254" s="374"/>
      <c r="UYI254" s="395"/>
      <c r="UYJ254" s="395"/>
      <c r="UYK254" s="395"/>
      <c r="UYL254" s="395"/>
      <c r="UYM254" s="395"/>
      <c r="UYN254" s="395"/>
      <c r="UYO254" s="395"/>
      <c r="UYP254" s="395"/>
      <c r="UYQ254" s="374"/>
      <c r="UYR254" s="373"/>
      <c r="UYS254" s="373"/>
      <c r="UYT254" s="373"/>
      <c r="UYU254" s="320"/>
      <c r="UYV254" s="374"/>
      <c r="UYW254" s="374"/>
      <c r="UYX254" s="374"/>
      <c r="UYY254" s="395"/>
      <c r="UYZ254" s="395"/>
      <c r="UZA254" s="395"/>
      <c r="UZB254" s="395"/>
      <c r="UZC254" s="395"/>
      <c r="UZD254" s="395"/>
      <c r="UZE254" s="395"/>
      <c r="UZF254" s="395"/>
      <c r="UZG254" s="374"/>
      <c r="UZH254" s="373"/>
      <c r="UZI254" s="373"/>
      <c r="UZJ254" s="373"/>
      <c r="UZK254" s="320"/>
      <c r="UZL254" s="374"/>
      <c r="UZM254" s="374"/>
      <c r="UZN254" s="374"/>
      <c r="UZO254" s="395"/>
      <c r="UZP254" s="395"/>
      <c r="UZQ254" s="395"/>
      <c r="UZR254" s="395"/>
      <c r="UZS254" s="395"/>
      <c r="UZT254" s="395"/>
      <c r="UZU254" s="395"/>
      <c r="UZV254" s="395"/>
      <c r="UZW254" s="374"/>
      <c r="UZX254" s="373"/>
      <c r="UZY254" s="373"/>
      <c r="UZZ254" s="373"/>
      <c r="VAA254" s="320"/>
      <c r="VAB254" s="374"/>
      <c r="VAC254" s="374"/>
      <c r="VAD254" s="374"/>
      <c r="VAE254" s="395"/>
      <c r="VAF254" s="395"/>
      <c r="VAG254" s="395"/>
      <c r="VAH254" s="395"/>
      <c r="VAI254" s="395"/>
      <c r="VAJ254" s="395"/>
      <c r="VAK254" s="395"/>
      <c r="VAL254" s="395"/>
      <c r="VAM254" s="374"/>
      <c r="VAN254" s="373"/>
      <c r="VAO254" s="373"/>
      <c r="VAP254" s="373"/>
      <c r="VAQ254" s="320"/>
      <c r="VAR254" s="374"/>
      <c r="VAS254" s="374"/>
      <c r="VAT254" s="374"/>
      <c r="VAU254" s="395"/>
      <c r="VAV254" s="395"/>
      <c r="VAW254" s="395"/>
      <c r="VAX254" s="395"/>
      <c r="VAY254" s="395"/>
      <c r="VAZ254" s="395"/>
      <c r="VBA254" s="395"/>
      <c r="VBB254" s="395"/>
      <c r="VBC254" s="374"/>
      <c r="VBD254" s="373"/>
      <c r="VBE254" s="373"/>
      <c r="VBF254" s="373"/>
      <c r="VBG254" s="320"/>
      <c r="VBH254" s="374"/>
      <c r="VBI254" s="374"/>
      <c r="VBJ254" s="374"/>
      <c r="VBK254" s="395"/>
      <c r="VBL254" s="395"/>
      <c r="VBM254" s="395"/>
      <c r="VBN254" s="395"/>
      <c r="VBO254" s="395"/>
      <c r="VBP254" s="395"/>
      <c r="VBQ254" s="395"/>
      <c r="VBR254" s="395"/>
      <c r="VBS254" s="374"/>
      <c r="VBT254" s="373"/>
      <c r="VBU254" s="373"/>
      <c r="VBV254" s="373"/>
      <c r="VBW254" s="320"/>
      <c r="VBX254" s="374"/>
      <c r="VBY254" s="374"/>
      <c r="VBZ254" s="374"/>
      <c r="VCA254" s="395"/>
      <c r="VCB254" s="395"/>
      <c r="VCC254" s="395"/>
      <c r="VCD254" s="395"/>
      <c r="VCE254" s="395"/>
      <c r="VCF254" s="395"/>
      <c r="VCG254" s="395"/>
      <c r="VCH254" s="395"/>
      <c r="VCI254" s="374"/>
      <c r="VCJ254" s="373"/>
      <c r="VCK254" s="373"/>
      <c r="VCL254" s="373"/>
      <c r="VCM254" s="320"/>
      <c r="VCN254" s="374"/>
      <c r="VCO254" s="374"/>
      <c r="VCP254" s="374"/>
      <c r="VCQ254" s="395"/>
      <c r="VCR254" s="395"/>
      <c r="VCS254" s="395"/>
      <c r="VCT254" s="395"/>
      <c r="VCU254" s="395"/>
      <c r="VCV254" s="395"/>
      <c r="VCW254" s="395"/>
      <c r="VCX254" s="395"/>
      <c r="VCY254" s="374"/>
      <c r="VCZ254" s="373"/>
      <c r="VDA254" s="373"/>
      <c r="VDB254" s="373"/>
      <c r="VDC254" s="320"/>
      <c r="VDD254" s="374"/>
      <c r="VDE254" s="374"/>
      <c r="VDF254" s="374"/>
      <c r="VDG254" s="395"/>
      <c r="VDH254" s="395"/>
      <c r="VDI254" s="395"/>
      <c r="VDJ254" s="395"/>
      <c r="VDK254" s="395"/>
      <c r="VDL254" s="395"/>
      <c r="VDM254" s="395"/>
      <c r="VDN254" s="395"/>
      <c r="VDO254" s="374"/>
      <c r="VDP254" s="373"/>
      <c r="VDQ254" s="373"/>
      <c r="VDR254" s="373"/>
      <c r="VDS254" s="320"/>
      <c r="VDT254" s="374"/>
      <c r="VDU254" s="374"/>
      <c r="VDV254" s="374"/>
      <c r="VDW254" s="395"/>
      <c r="VDX254" s="395"/>
      <c r="VDY254" s="395"/>
      <c r="VDZ254" s="395"/>
      <c r="VEA254" s="395"/>
      <c r="VEB254" s="395"/>
      <c r="VEC254" s="395"/>
      <c r="VED254" s="395"/>
      <c r="VEE254" s="374"/>
      <c r="VEF254" s="373"/>
      <c r="VEG254" s="373"/>
      <c r="VEH254" s="373"/>
      <c r="VEI254" s="320"/>
      <c r="VEJ254" s="374"/>
      <c r="VEK254" s="374"/>
      <c r="VEL254" s="374"/>
      <c r="VEM254" s="395"/>
      <c r="VEN254" s="395"/>
      <c r="VEO254" s="395"/>
      <c r="VEP254" s="395"/>
      <c r="VEQ254" s="395"/>
      <c r="VER254" s="395"/>
      <c r="VES254" s="395"/>
      <c r="VET254" s="395"/>
      <c r="VEU254" s="374"/>
      <c r="VEV254" s="373"/>
      <c r="VEW254" s="373"/>
      <c r="VEX254" s="373"/>
      <c r="VEY254" s="320"/>
      <c r="VEZ254" s="374"/>
      <c r="VFA254" s="374"/>
      <c r="VFB254" s="374"/>
      <c r="VFC254" s="395"/>
      <c r="VFD254" s="395"/>
      <c r="VFE254" s="395"/>
      <c r="VFF254" s="395"/>
      <c r="VFG254" s="395"/>
      <c r="VFH254" s="395"/>
      <c r="VFI254" s="395"/>
      <c r="VFJ254" s="395"/>
      <c r="VFK254" s="374"/>
      <c r="VFL254" s="373"/>
      <c r="VFM254" s="373"/>
      <c r="VFN254" s="373"/>
      <c r="VFO254" s="320"/>
      <c r="VFP254" s="374"/>
      <c r="VFQ254" s="374"/>
      <c r="VFR254" s="374"/>
      <c r="VFS254" s="395"/>
      <c r="VFT254" s="395"/>
      <c r="VFU254" s="395"/>
      <c r="VFV254" s="395"/>
      <c r="VFW254" s="395"/>
      <c r="VFX254" s="395"/>
      <c r="VFY254" s="395"/>
      <c r="VFZ254" s="395"/>
      <c r="VGA254" s="374"/>
      <c r="VGB254" s="373"/>
      <c r="VGC254" s="373"/>
      <c r="VGD254" s="373"/>
      <c r="VGE254" s="320"/>
      <c r="VGF254" s="374"/>
      <c r="VGG254" s="374"/>
      <c r="VGH254" s="374"/>
      <c r="VGI254" s="395"/>
      <c r="VGJ254" s="395"/>
      <c r="VGK254" s="395"/>
      <c r="VGL254" s="395"/>
      <c r="VGM254" s="395"/>
      <c r="VGN254" s="395"/>
      <c r="VGO254" s="395"/>
      <c r="VGP254" s="395"/>
      <c r="VGQ254" s="374"/>
      <c r="VGR254" s="373"/>
      <c r="VGS254" s="373"/>
      <c r="VGT254" s="373"/>
      <c r="VGU254" s="320"/>
      <c r="VGV254" s="374"/>
      <c r="VGW254" s="374"/>
      <c r="VGX254" s="374"/>
      <c r="VGY254" s="395"/>
      <c r="VGZ254" s="395"/>
      <c r="VHA254" s="395"/>
      <c r="VHB254" s="395"/>
      <c r="VHC254" s="395"/>
      <c r="VHD254" s="395"/>
      <c r="VHE254" s="395"/>
      <c r="VHF254" s="395"/>
      <c r="VHG254" s="374"/>
      <c r="VHH254" s="373"/>
      <c r="VHI254" s="373"/>
      <c r="VHJ254" s="373"/>
      <c r="VHK254" s="320"/>
      <c r="VHL254" s="374"/>
      <c r="VHM254" s="374"/>
      <c r="VHN254" s="374"/>
      <c r="VHO254" s="395"/>
      <c r="VHP254" s="395"/>
      <c r="VHQ254" s="395"/>
      <c r="VHR254" s="395"/>
      <c r="VHS254" s="395"/>
      <c r="VHT254" s="395"/>
      <c r="VHU254" s="395"/>
      <c r="VHV254" s="395"/>
      <c r="VHW254" s="374"/>
      <c r="VHX254" s="373"/>
      <c r="VHY254" s="373"/>
      <c r="VHZ254" s="373"/>
      <c r="VIA254" s="320"/>
      <c r="VIB254" s="374"/>
      <c r="VIC254" s="374"/>
      <c r="VID254" s="374"/>
      <c r="VIE254" s="395"/>
      <c r="VIF254" s="395"/>
      <c r="VIG254" s="395"/>
      <c r="VIH254" s="395"/>
      <c r="VII254" s="395"/>
      <c r="VIJ254" s="395"/>
      <c r="VIK254" s="395"/>
      <c r="VIL254" s="395"/>
      <c r="VIM254" s="374"/>
      <c r="VIN254" s="373"/>
      <c r="VIO254" s="373"/>
      <c r="VIP254" s="373"/>
      <c r="VIQ254" s="320"/>
      <c r="VIR254" s="374"/>
      <c r="VIS254" s="374"/>
      <c r="VIT254" s="374"/>
      <c r="VIU254" s="395"/>
      <c r="VIV254" s="395"/>
      <c r="VIW254" s="395"/>
      <c r="VIX254" s="395"/>
      <c r="VIY254" s="395"/>
      <c r="VIZ254" s="395"/>
      <c r="VJA254" s="395"/>
      <c r="VJB254" s="395"/>
      <c r="VJC254" s="374"/>
      <c r="VJD254" s="373"/>
      <c r="VJE254" s="373"/>
      <c r="VJF254" s="373"/>
      <c r="VJG254" s="320"/>
      <c r="VJH254" s="374"/>
      <c r="VJI254" s="374"/>
      <c r="VJJ254" s="374"/>
      <c r="VJK254" s="395"/>
      <c r="VJL254" s="395"/>
      <c r="VJM254" s="395"/>
      <c r="VJN254" s="395"/>
      <c r="VJO254" s="395"/>
      <c r="VJP254" s="395"/>
      <c r="VJQ254" s="395"/>
      <c r="VJR254" s="395"/>
      <c r="VJS254" s="374"/>
      <c r="VJT254" s="373"/>
      <c r="VJU254" s="373"/>
      <c r="VJV254" s="373"/>
      <c r="VJW254" s="320"/>
      <c r="VJX254" s="374"/>
      <c r="VJY254" s="374"/>
      <c r="VJZ254" s="374"/>
      <c r="VKA254" s="395"/>
      <c r="VKB254" s="395"/>
      <c r="VKC254" s="395"/>
      <c r="VKD254" s="395"/>
      <c r="VKE254" s="395"/>
      <c r="VKF254" s="395"/>
      <c r="VKG254" s="395"/>
      <c r="VKH254" s="395"/>
      <c r="VKI254" s="374"/>
      <c r="VKJ254" s="373"/>
      <c r="VKK254" s="373"/>
      <c r="VKL254" s="373"/>
      <c r="VKM254" s="320"/>
      <c r="VKN254" s="374"/>
      <c r="VKO254" s="374"/>
      <c r="VKP254" s="374"/>
      <c r="VKQ254" s="395"/>
      <c r="VKR254" s="395"/>
      <c r="VKS254" s="395"/>
      <c r="VKT254" s="395"/>
      <c r="VKU254" s="395"/>
      <c r="VKV254" s="395"/>
      <c r="VKW254" s="395"/>
      <c r="VKX254" s="395"/>
      <c r="VKY254" s="374"/>
      <c r="VKZ254" s="373"/>
      <c r="VLA254" s="373"/>
      <c r="VLB254" s="373"/>
      <c r="VLC254" s="320"/>
      <c r="VLD254" s="374"/>
      <c r="VLE254" s="374"/>
      <c r="VLF254" s="374"/>
      <c r="VLG254" s="395"/>
      <c r="VLH254" s="395"/>
      <c r="VLI254" s="395"/>
      <c r="VLJ254" s="395"/>
      <c r="VLK254" s="395"/>
      <c r="VLL254" s="395"/>
      <c r="VLM254" s="395"/>
      <c r="VLN254" s="395"/>
      <c r="VLO254" s="374"/>
      <c r="VLP254" s="373"/>
      <c r="VLQ254" s="373"/>
      <c r="VLR254" s="373"/>
      <c r="VLS254" s="320"/>
      <c r="VLT254" s="374"/>
      <c r="VLU254" s="374"/>
      <c r="VLV254" s="374"/>
      <c r="VLW254" s="395"/>
      <c r="VLX254" s="395"/>
      <c r="VLY254" s="395"/>
      <c r="VLZ254" s="395"/>
      <c r="VMA254" s="395"/>
      <c r="VMB254" s="395"/>
      <c r="VMC254" s="395"/>
      <c r="VMD254" s="395"/>
      <c r="VME254" s="374"/>
      <c r="VMF254" s="373"/>
      <c r="VMG254" s="373"/>
      <c r="VMH254" s="373"/>
      <c r="VMI254" s="320"/>
      <c r="VMJ254" s="374"/>
      <c r="VMK254" s="374"/>
      <c r="VML254" s="374"/>
      <c r="VMM254" s="395"/>
      <c r="VMN254" s="395"/>
      <c r="VMO254" s="395"/>
      <c r="VMP254" s="395"/>
      <c r="VMQ254" s="395"/>
      <c r="VMR254" s="395"/>
      <c r="VMS254" s="395"/>
      <c r="VMT254" s="395"/>
      <c r="VMU254" s="374"/>
      <c r="VMV254" s="373"/>
      <c r="VMW254" s="373"/>
      <c r="VMX254" s="373"/>
      <c r="VMY254" s="320"/>
      <c r="VMZ254" s="374"/>
      <c r="VNA254" s="374"/>
      <c r="VNB254" s="374"/>
      <c r="VNC254" s="395"/>
      <c r="VND254" s="395"/>
      <c r="VNE254" s="395"/>
      <c r="VNF254" s="395"/>
      <c r="VNG254" s="395"/>
      <c r="VNH254" s="395"/>
      <c r="VNI254" s="395"/>
      <c r="VNJ254" s="395"/>
      <c r="VNK254" s="374"/>
      <c r="VNL254" s="373"/>
      <c r="VNM254" s="373"/>
      <c r="VNN254" s="373"/>
      <c r="VNO254" s="320"/>
      <c r="VNP254" s="374"/>
      <c r="VNQ254" s="374"/>
      <c r="VNR254" s="374"/>
      <c r="VNS254" s="395"/>
      <c r="VNT254" s="395"/>
      <c r="VNU254" s="395"/>
      <c r="VNV254" s="395"/>
      <c r="VNW254" s="395"/>
      <c r="VNX254" s="395"/>
      <c r="VNY254" s="395"/>
      <c r="VNZ254" s="395"/>
      <c r="VOA254" s="374"/>
      <c r="VOB254" s="373"/>
      <c r="VOC254" s="373"/>
      <c r="VOD254" s="373"/>
      <c r="VOE254" s="320"/>
      <c r="VOF254" s="374"/>
      <c r="VOG254" s="374"/>
      <c r="VOH254" s="374"/>
      <c r="VOI254" s="395"/>
      <c r="VOJ254" s="395"/>
      <c r="VOK254" s="395"/>
      <c r="VOL254" s="395"/>
      <c r="VOM254" s="395"/>
      <c r="VON254" s="395"/>
      <c r="VOO254" s="395"/>
      <c r="VOP254" s="395"/>
      <c r="VOQ254" s="374"/>
      <c r="VOR254" s="373"/>
      <c r="VOS254" s="373"/>
      <c r="VOT254" s="373"/>
      <c r="VOU254" s="320"/>
      <c r="VOV254" s="374"/>
      <c r="VOW254" s="374"/>
      <c r="VOX254" s="374"/>
      <c r="VOY254" s="395"/>
      <c r="VOZ254" s="395"/>
      <c r="VPA254" s="395"/>
      <c r="VPB254" s="395"/>
      <c r="VPC254" s="395"/>
      <c r="VPD254" s="395"/>
      <c r="VPE254" s="395"/>
      <c r="VPF254" s="395"/>
      <c r="VPG254" s="374"/>
      <c r="VPH254" s="373"/>
      <c r="VPI254" s="373"/>
      <c r="VPJ254" s="373"/>
      <c r="VPK254" s="320"/>
      <c r="VPL254" s="374"/>
      <c r="VPM254" s="374"/>
      <c r="VPN254" s="374"/>
      <c r="VPO254" s="395"/>
      <c r="VPP254" s="395"/>
      <c r="VPQ254" s="395"/>
      <c r="VPR254" s="395"/>
      <c r="VPS254" s="395"/>
      <c r="VPT254" s="395"/>
      <c r="VPU254" s="395"/>
      <c r="VPV254" s="395"/>
      <c r="VPW254" s="374"/>
      <c r="VPX254" s="373"/>
      <c r="VPY254" s="373"/>
      <c r="VPZ254" s="373"/>
      <c r="VQA254" s="320"/>
      <c r="VQB254" s="374"/>
      <c r="VQC254" s="374"/>
      <c r="VQD254" s="374"/>
      <c r="VQE254" s="395"/>
      <c r="VQF254" s="395"/>
      <c r="VQG254" s="395"/>
      <c r="VQH254" s="395"/>
      <c r="VQI254" s="395"/>
      <c r="VQJ254" s="395"/>
      <c r="VQK254" s="395"/>
      <c r="VQL254" s="395"/>
      <c r="VQM254" s="374"/>
      <c r="VQN254" s="373"/>
      <c r="VQO254" s="373"/>
      <c r="VQP254" s="373"/>
      <c r="VQQ254" s="320"/>
      <c r="VQR254" s="374"/>
      <c r="VQS254" s="374"/>
      <c r="VQT254" s="374"/>
      <c r="VQU254" s="395"/>
      <c r="VQV254" s="395"/>
      <c r="VQW254" s="395"/>
      <c r="VQX254" s="395"/>
      <c r="VQY254" s="395"/>
      <c r="VQZ254" s="395"/>
      <c r="VRA254" s="395"/>
      <c r="VRB254" s="395"/>
      <c r="VRC254" s="374"/>
      <c r="VRD254" s="373"/>
      <c r="VRE254" s="373"/>
      <c r="VRF254" s="373"/>
      <c r="VRG254" s="320"/>
      <c r="VRH254" s="374"/>
      <c r="VRI254" s="374"/>
      <c r="VRJ254" s="374"/>
      <c r="VRK254" s="395"/>
      <c r="VRL254" s="395"/>
      <c r="VRM254" s="395"/>
      <c r="VRN254" s="395"/>
      <c r="VRO254" s="395"/>
      <c r="VRP254" s="395"/>
      <c r="VRQ254" s="395"/>
      <c r="VRR254" s="395"/>
      <c r="VRS254" s="374"/>
      <c r="VRT254" s="373"/>
      <c r="VRU254" s="373"/>
      <c r="VRV254" s="373"/>
      <c r="VRW254" s="320"/>
      <c r="VRX254" s="374"/>
      <c r="VRY254" s="374"/>
      <c r="VRZ254" s="374"/>
      <c r="VSA254" s="395"/>
      <c r="VSB254" s="395"/>
      <c r="VSC254" s="395"/>
      <c r="VSD254" s="395"/>
      <c r="VSE254" s="395"/>
      <c r="VSF254" s="395"/>
      <c r="VSG254" s="395"/>
      <c r="VSH254" s="395"/>
      <c r="VSI254" s="374"/>
      <c r="VSJ254" s="373"/>
      <c r="VSK254" s="373"/>
      <c r="VSL254" s="373"/>
      <c r="VSM254" s="320"/>
      <c r="VSN254" s="374"/>
      <c r="VSO254" s="374"/>
      <c r="VSP254" s="374"/>
      <c r="VSQ254" s="395"/>
      <c r="VSR254" s="395"/>
      <c r="VSS254" s="395"/>
      <c r="VST254" s="395"/>
      <c r="VSU254" s="395"/>
      <c r="VSV254" s="395"/>
      <c r="VSW254" s="395"/>
      <c r="VSX254" s="395"/>
      <c r="VSY254" s="374"/>
      <c r="VSZ254" s="373"/>
      <c r="VTA254" s="373"/>
      <c r="VTB254" s="373"/>
      <c r="VTC254" s="320"/>
      <c r="VTD254" s="374"/>
      <c r="VTE254" s="374"/>
      <c r="VTF254" s="374"/>
      <c r="VTG254" s="395"/>
      <c r="VTH254" s="395"/>
      <c r="VTI254" s="395"/>
      <c r="VTJ254" s="395"/>
      <c r="VTK254" s="395"/>
      <c r="VTL254" s="395"/>
      <c r="VTM254" s="395"/>
      <c r="VTN254" s="395"/>
      <c r="VTO254" s="374"/>
      <c r="VTP254" s="373"/>
      <c r="VTQ254" s="373"/>
      <c r="VTR254" s="373"/>
      <c r="VTS254" s="320"/>
      <c r="VTT254" s="374"/>
      <c r="VTU254" s="374"/>
      <c r="VTV254" s="374"/>
      <c r="VTW254" s="395"/>
      <c r="VTX254" s="395"/>
      <c r="VTY254" s="395"/>
      <c r="VTZ254" s="395"/>
      <c r="VUA254" s="395"/>
      <c r="VUB254" s="395"/>
      <c r="VUC254" s="395"/>
      <c r="VUD254" s="395"/>
      <c r="VUE254" s="374"/>
      <c r="VUF254" s="373"/>
      <c r="VUG254" s="373"/>
      <c r="VUH254" s="373"/>
      <c r="VUI254" s="320"/>
      <c r="VUJ254" s="374"/>
      <c r="VUK254" s="374"/>
      <c r="VUL254" s="374"/>
      <c r="VUM254" s="395"/>
      <c r="VUN254" s="395"/>
      <c r="VUO254" s="395"/>
      <c r="VUP254" s="395"/>
      <c r="VUQ254" s="395"/>
      <c r="VUR254" s="395"/>
      <c r="VUS254" s="395"/>
      <c r="VUT254" s="395"/>
      <c r="VUU254" s="374"/>
      <c r="VUV254" s="373"/>
      <c r="VUW254" s="373"/>
      <c r="VUX254" s="373"/>
      <c r="VUY254" s="320"/>
      <c r="VUZ254" s="374"/>
      <c r="VVA254" s="374"/>
      <c r="VVB254" s="374"/>
      <c r="VVC254" s="395"/>
      <c r="VVD254" s="395"/>
      <c r="VVE254" s="395"/>
      <c r="VVF254" s="395"/>
      <c r="VVG254" s="395"/>
      <c r="VVH254" s="395"/>
      <c r="VVI254" s="395"/>
      <c r="VVJ254" s="395"/>
      <c r="VVK254" s="374"/>
      <c r="VVL254" s="373"/>
      <c r="VVM254" s="373"/>
      <c r="VVN254" s="373"/>
      <c r="VVO254" s="320"/>
      <c r="VVP254" s="374"/>
      <c r="VVQ254" s="374"/>
      <c r="VVR254" s="374"/>
      <c r="VVS254" s="395"/>
      <c r="VVT254" s="395"/>
      <c r="VVU254" s="395"/>
      <c r="VVV254" s="395"/>
      <c r="VVW254" s="395"/>
      <c r="VVX254" s="395"/>
      <c r="VVY254" s="395"/>
      <c r="VVZ254" s="395"/>
      <c r="VWA254" s="374"/>
      <c r="VWB254" s="373"/>
      <c r="VWC254" s="373"/>
      <c r="VWD254" s="373"/>
      <c r="VWE254" s="320"/>
      <c r="VWF254" s="374"/>
      <c r="VWG254" s="374"/>
      <c r="VWH254" s="374"/>
      <c r="VWI254" s="395"/>
      <c r="VWJ254" s="395"/>
      <c r="VWK254" s="395"/>
      <c r="VWL254" s="395"/>
      <c r="VWM254" s="395"/>
      <c r="VWN254" s="395"/>
      <c r="VWO254" s="395"/>
      <c r="VWP254" s="395"/>
      <c r="VWQ254" s="374"/>
      <c r="VWR254" s="373"/>
      <c r="VWS254" s="373"/>
      <c r="VWT254" s="373"/>
      <c r="VWU254" s="320"/>
      <c r="VWV254" s="374"/>
      <c r="VWW254" s="374"/>
      <c r="VWX254" s="374"/>
      <c r="VWY254" s="395"/>
      <c r="VWZ254" s="395"/>
      <c r="VXA254" s="395"/>
      <c r="VXB254" s="395"/>
      <c r="VXC254" s="395"/>
      <c r="VXD254" s="395"/>
      <c r="VXE254" s="395"/>
      <c r="VXF254" s="395"/>
      <c r="VXG254" s="374"/>
      <c r="VXH254" s="373"/>
      <c r="VXI254" s="373"/>
      <c r="VXJ254" s="373"/>
      <c r="VXK254" s="320"/>
      <c r="VXL254" s="374"/>
      <c r="VXM254" s="374"/>
      <c r="VXN254" s="374"/>
      <c r="VXO254" s="395"/>
      <c r="VXP254" s="395"/>
      <c r="VXQ254" s="395"/>
      <c r="VXR254" s="395"/>
      <c r="VXS254" s="395"/>
      <c r="VXT254" s="395"/>
      <c r="VXU254" s="395"/>
      <c r="VXV254" s="395"/>
      <c r="VXW254" s="374"/>
      <c r="VXX254" s="373"/>
      <c r="VXY254" s="373"/>
      <c r="VXZ254" s="373"/>
      <c r="VYA254" s="320"/>
      <c r="VYB254" s="374"/>
      <c r="VYC254" s="374"/>
      <c r="VYD254" s="374"/>
      <c r="VYE254" s="395"/>
      <c r="VYF254" s="395"/>
      <c r="VYG254" s="395"/>
      <c r="VYH254" s="395"/>
      <c r="VYI254" s="395"/>
      <c r="VYJ254" s="395"/>
      <c r="VYK254" s="395"/>
      <c r="VYL254" s="395"/>
      <c r="VYM254" s="374"/>
      <c r="VYN254" s="373"/>
      <c r="VYO254" s="373"/>
      <c r="VYP254" s="373"/>
      <c r="VYQ254" s="320"/>
      <c r="VYR254" s="374"/>
      <c r="VYS254" s="374"/>
      <c r="VYT254" s="374"/>
      <c r="VYU254" s="395"/>
      <c r="VYV254" s="395"/>
      <c r="VYW254" s="395"/>
      <c r="VYX254" s="395"/>
      <c r="VYY254" s="395"/>
      <c r="VYZ254" s="395"/>
      <c r="VZA254" s="395"/>
      <c r="VZB254" s="395"/>
      <c r="VZC254" s="374"/>
      <c r="VZD254" s="373"/>
      <c r="VZE254" s="373"/>
      <c r="VZF254" s="373"/>
      <c r="VZG254" s="320"/>
      <c r="VZH254" s="374"/>
      <c r="VZI254" s="374"/>
      <c r="VZJ254" s="374"/>
      <c r="VZK254" s="395"/>
      <c r="VZL254" s="395"/>
      <c r="VZM254" s="395"/>
      <c r="VZN254" s="395"/>
      <c r="VZO254" s="395"/>
      <c r="VZP254" s="395"/>
      <c r="VZQ254" s="395"/>
      <c r="VZR254" s="395"/>
      <c r="VZS254" s="374"/>
      <c r="VZT254" s="373"/>
      <c r="VZU254" s="373"/>
      <c r="VZV254" s="373"/>
      <c r="VZW254" s="320"/>
      <c r="VZX254" s="374"/>
      <c r="VZY254" s="374"/>
      <c r="VZZ254" s="374"/>
      <c r="WAA254" s="395"/>
      <c r="WAB254" s="395"/>
      <c r="WAC254" s="395"/>
      <c r="WAD254" s="395"/>
      <c r="WAE254" s="395"/>
      <c r="WAF254" s="395"/>
      <c r="WAG254" s="395"/>
      <c r="WAH254" s="395"/>
      <c r="WAI254" s="374"/>
      <c r="WAJ254" s="373"/>
      <c r="WAK254" s="373"/>
      <c r="WAL254" s="373"/>
      <c r="WAM254" s="320"/>
      <c r="WAN254" s="374"/>
      <c r="WAO254" s="374"/>
      <c r="WAP254" s="374"/>
      <c r="WAQ254" s="395"/>
      <c r="WAR254" s="395"/>
      <c r="WAS254" s="395"/>
      <c r="WAT254" s="395"/>
      <c r="WAU254" s="395"/>
      <c r="WAV254" s="395"/>
      <c r="WAW254" s="395"/>
      <c r="WAX254" s="395"/>
      <c r="WAY254" s="374"/>
      <c r="WAZ254" s="373"/>
      <c r="WBA254" s="373"/>
      <c r="WBB254" s="373"/>
      <c r="WBC254" s="320"/>
      <c r="WBD254" s="374"/>
      <c r="WBE254" s="374"/>
      <c r="WBF254" s="374"/>
      <c r="WBG254" s="395"/>
      <c r="WBH254" s="395"/>
      <c r="WBI254" s="395"/>
      <c r="WBJ254" s="395"/>
      <c r="WBK254" s="395"/>
      <c r="WBL254" s="395"/>
      <c r="WBM254" s="395"/>
      <c r="WBN254" s="395"/>
      <c r="WBO254" s="374"/>
      <c r="WBP254" s="373"/>
      <c r="WBQ254" s="373"/>
      <c r="WBR254" s="373"/>
      <c r="WBS254" s="320"/>
      <c r="WBT254" s="374"/>
      <c r="WBU254" s="374"/>
      <c r="WBV254" s="374"/>
      <c r="WBW254" s="395"/>
      <c r="WBX254" s="395"/>
      <c r="WBY254" s="395"/>
      <c r="WBZ254" s="395"/>
      <c r="WCA254" s="395"/>
      <c r="WCB254" s="395"/>
      <c r="WCC254" s="395"/>
      <c r="WCD254" s="395"/>
      <c r="WCE254" s="374"/>
      <c r="WCF254" s="373"/>
      <c r="WCG254" s="373"/>
      <c r="WCH254" s="373"/>
      <c r="WCI254" s="320"/>
      <c r="WCJ254" s="374"/>
      <c r="WCK254" s="374"/>
      <c r="WCL254" s="374"/>
      <c r="WCM254" s="395"/>
      <c r="WCN254" s="395"/>
      <c r="WCO254" s="395"/>
      <c r="WCP254" s="395"/>
      <c r="WCQ254" s="395"/>
      <c r="WCR254" s="395"/>
      <c r="WCS254" s="395"/>
      <c r="WCT254" s="395"/>
      <c r="WCU254" s="374"/>
      <c r="WCV254" s="373"/>
      <c r="WCW254" s="373"/>
      <c r="WCX254" s="373"/>
      <c r="WCY254" s="320"/>
      <c r="WCZ254" s="374"/>
      <c r="WDA254" s="374"/>
      <c r="WDB254" s="374"/>
      <c r="WDC254" s="395"/>
      <c r="WDD254" s="395"/>
      <c r="WDE254" s="395"/>
      <c r="WDF254" s="395"/>
      <c r="WDG254" s="395"/>
      <c r="WDH254" s="395"/>
      <c r="WDI254" s="395"/>
      <c r="WDJ254" s="395"/>
      <c r="WDK254" s="374"/>
      <c r="WDL254" s="373"/>
      <c r="WDM254" s="373"/>
      <c r="WDN254" s="373"/>
      <c r="WDO254" s="320"/>
      <c r="WDP254" s="374"/>
      <c r="WDQ254" s="374"/>
      <c r="WDR254" s="374"/>
      <c r="WDS254" s="395"/>
      <c r="WDT254" s="395"/>
      <c r="WDU254" s="395"/>
      <c r="WDV254" s="395"/>
      <c r="WDW254" s="395"/>
      <c r="WDX254" s="395"/>
      <c r="WDY254" s="395"/>
      <c r="WDZ254" s="395"/>
      <c r="WEA254" s="374"/>
      <c r="WEB254" s="373"/>
      <c r="WEC254" s="373"/>
      <c r="WED254" s="373"/>
      <c r="WEE254" s="320"/>
      <c r="WEF254" s="374"/>
      <c r="WEG254" s="374"/>
      <c r="WEH254" s="374"/>
      <c r="WEI254" s="395"/>
      <c r="WEJ254" s="395"/>
      <c r="WEK254" s="395"/>
      <c r="WEL254" s="395"/>
      <c r="WEM254" s="395"/>
      <c r="WEN254" s="395"/>
      <c r="WEO254" s="395"/>
      <c r="WEP254" s="395"/>
      <c r="WEQ254" s="374"/>
      <c r="WER254" s="373"/>
      <c r="WES254" s="373"/>
      <c r="WET254" s="373"/>
      <c r="WEU254" s="320"/>
      <c r="WEV254" s="374"/>
      <c r="WEW254" s="374"/>
      <c r="WEX254" s="374"/>
      <c r="WEY254" s="395"/>
      <c r="WEZ254" s="395"/>
      <c r="WFA254" s="395"/>
      <c r="WFB254" s="395"/>
      <c r="WFC254" s="395"/>
      <c r="WFD254" s="395"/>
      <c r="WFE254" s="395"/>
      <c r="WFF254" s="395"/>
      <c r="WFG254" s="374"/>
      <c r="WFH254" s="373"/>
      <c r="WFI254" s="373"/>
      <c r="WFJ254" s="373"/>
      <c r="WFK254" s="320"/>
      <c r="WFL254" s="374"/>
      <c r="WFM254" s="374"/>
      <c r="WFN254" s="374"/>
      <c r="WFO254" s="395"/>
      <c r="WFP254" s="395"/>
      <c r="WFQ254" s="395"/>
      <c r="WFR254" s="395"/>
      <c r="WFS254" s="395"/>
      <c r="WFT254" s="395"/>
      <c r="WFU254" s="395"/>
      <c r="WFV254" s="395"/>
      <c r="WFW254" s="374"/>
      <c r="WFX254" s="373"/>
      <c r="WFY254" s="373"/>
      <c r="WFZ254" s="373"/>
      <c r="WGA254" s="320"/>
      <c r="WGB254" s="374"/>
      <c r="WGC254" s="374"/>
      <c r="WGD254" s="374"/>
      <c r="WGE254" s="395"/>
      <c r="WGF254" s="395"/>
      <c r="WGG254" s="395"/>
      <c r="WGH254" s="395"/>
      <c r="WGI254" s="395"/>
      <c r="WGJ254" s="395"/>
      <c r="WGK254" s="395"/>
      <c r="WGL254" s="395"/>
      <c r="WGM254" s="374"/>
      <c r="WGN254" s="373"/>
      <c r="WGO254" s="373"/>
      <c r="WGP254" s="373"/>
      <c r="WGQ254" s="320"/>
      <c r="WGR254" s="374"/>
      <c r="WGS254" s="374"/>
      <c r="WGT254" s="374"/>
      <c r="WGU254" s="395"/>
      <c r="WGV254" s="395"/>
      <c r="WGW254" s="395"/>
      <c r="WGX254" s="395"/>
      <c r="WGY254" s="395"/>
      <c r="WGZ254" s="395"/>
      <c r="WHA254" s="395"/>
      <c r="WHB254" s="395"/>
      <c r="WHC254" s="374"/>
      <c r="WHD254" s="373"/>
      <c r="WHE254" s="373"/>
      <c r="WHF254" s="373"/>
      <c r="WHG254" s="320"/>
      <c r="WHH254" s="374"/>
      <c r="WHI254" s="374"/>
      <c r="WHJ254" s="374"/>
      <c r="WHK254" s="395"/>
      <c r="WHL254" s="395"/>
      <c r="WHM254" s="395"/>
      <c r="WHN254" s="395"/>
      <c r="WHO254" s="395"/>
      <c r="WHP254" s="395"/>
      <c r="WHQ254" s="395"/>
      <c r="WHR254" s="395"/>
      <c r="WHS254" s="374"/>
      <c r="WHT254" s="373"/>
      <c r="WHU254" s="373"/>
      <c r="WHV254" s="373"/>
      <c r="WHW254" s="320"/>
      <c r="WHX254" s="374"/>
      <c r="WHY254" s="374"/>
      <c r="WHZ254" s="374"/>
      <c r="WIA254" s="395"/>
      <c r="WIB254" s="395"/>
      <c r="WIC254" s="395"/>
      <c r="WID254" s="395"/>
      <c r="WIE254" s="395"/>
      <c r="WIF254" s="395"/>
      <c r="WIG254" s="395"/>
      <c r="WIH254" s="395"/>
      <c r="WII254" s="374"/>
      <c r="WIJ254" s="373"/>
      <c r="WIK254" s="373"/>
      <c r="WIL254" s="373"/>
      <c r="WIM254" s="320"/>
      <c r="WIN254" s="374"/>
      <c r="WIO254" s="374"/>
      <c r="WIP254" s="374"/>
      <c r="WIQ254" s="395"/>
      <c r="WIR254" s="395"/>
      <c r="WIS254" s="395"/>
      <c r="WIT254" s="395"/>
      <c r="WIU254" s="395"/>
      <c r="WIV254" s="395"/>
      <c r="WIW254" s="395"/>
      <c r="WIX254" s="395"/>
      <c r="WIY254" s="374"/>
      <c r="WIZ254" s="373"/>
      <c r="WJA254" s="373"/>
      <c r="WJB254" s="373"/>
      <c r="WJC254" s="320"/>
      <c r="WJD254" s="374"/>
      <c r="WJE254" s="374"/>
      <c r="WJF254" s="374"/>
      <c r="WJG254" s="395"/>
      <c r="WJH254" s="395"/>
      <c r="WJI254" s="395"/>
      <c r="WJJ254" s="395"/>
      <c r="WJK254" s="395"/>
      <c r="WJL254" s="395"/>
      <c r="WJM254" s="395"/>
      <c r="WJN254" s="395"/>
      <c r="WJO254" s="374"/>
      <c r="WJP254" s="373"/>
      <c r="WJQ254" s="373"/>
      <c r="WJR254" s="373"/>
      <c r="WJS254" s="320"/>
      <c r="WJT254" s="374"/>
      <c r="WJU254" s="374"/>
      <c r="WJV254" s="374"/>
      <c r="WJW254" s="395"/>
      <c r="WJX254" s="395"/>
      <c r="WJY254" s="395"/>
      <c r="WJZ254" s="395"/>
      <c r="WKA254" s="395"/>
      <c r="WKB254" s="395"/>
      <c r="WKC254" s="395"/>
      <c r="WKD254" s="395"/>
      <c r="WKE254" s="374"/>
      <c r="WKF254" s="373"/>
      <c r="WKG254" s="373"/>
      <c r="WKH254" s="373"/>
      <c r="WKI254" s="320"/>
      <c r="WKJ254" s="374"/>
      <c r="WKK254" s="374"/>
      <c r="WKL254" s="374"/>
      <c r="WKM254" s="395"/>
      <c r="WKN254" s="395"/>
      <c r="WKO254" s="395"/>
      <c r="WKP254" s="395"/>
      <c r="WKQ254" s="395"/>
      <c r="WKR254" s="395"/>
      <c r="WKS254" s="395"/>
      <c r="WKT254" s="395"/>
      <c r="WKU254" s="374"/>
      <c r="WKV254" s="373"/>
      <c r="WKW254" s="373"/>
      <c r="WKX254" s="373"/>
      <c r="WKY254" s="320"/>
      <c r="WKZ254" s="374"/>
      <c r="WLA254" s="374"/>
      <c r="WLB254" s="374"/>
      <c r="WLC254" s="395"/>
      <c r="WLD254" s="395"/>
      <c r="WLE254" s="395"/>
      <c r="WLF254" s="395"/>
      <c r="WLG254" s="395"/>
      <c r="WLH254" s="395"/>
      <c r="WLI254" s="395"/>
      <c r="WLJ254" s="395"/>
      <c r="WLK254" s="374"/>
      <c r="WLL254" s="373"/>
      <c r="WLM254" s="373"/>
      <c r="WLN254" s="373"/>
      <c r="WLO254" s="320"/>
      <c r="WLP254" s="374"/>
      <c r="WLQ254" s="374"/>
      <c r="WLR254" s="374"/>
      <c r="WLS254" s="395"/>
      <c r="WLT254" s="395"/>
      <c r="WLU254" s="395"/>
      <c r="WLV254" s="395"/>
      <c r="WLW254" s="395"/>
      <c r="WLX254" s="395"/>
      <c r="WLY254" s="395"/>
      <c r="WLZ254" s="395"/>
      <c r="WMA254" s="374"/>
      <c r="WMB254" s="373"/>
      <c r="WMC254" s="373"/>
      <c r="WMD254" s="373"/>
      <c r="WME254" s="320"/>
      <c r="WMF254" s="374"/>
      <c r="WMG254" s="374"/>
      <c r="WMH254" s="374"/>
      <c r="WMI254" s="395"/>
      <c r="WMJ254" s="395"/>
      <c r="WMK254" s="395"/>
      <c r="WML254" s="395"/>
      <c r="WMM254" s="395"/>
      <c r="WMN254" s="395"/>
      <c r="WMO254" s="395"/>
      <c r="WMP254" s="395"/>
      <c r="WMQ254" s="374"/>
      <c r="WMR254" s="373"/>
      <c r="WMS254" s="373"/>
      <c r="WMT254" s="373"/>
      <c r="WMU254" s="320"/>
      <c r="WMV254" s="374"/>
      <c r="WMW254" s="374"/>
      <c r="WMX254" s="374"/>
      <c r="WMY254" s="395"/>
      <c r="WMZ254" s="395"/>
      <c r="WNA254" s="395"/>
      <c r="WNB254" s="395"/>
      <c r="WNC254" s="395"/>
      <c r="WND254" s="395"/>
      <c r="WNE254" s="395"/>
      <c r="WNF254" s="395"/>
      <c r="WNG254" s="374"/>
      <c r="WNH254" s="373"/>
      <c r="WNI254" s="373"/>
      <c r="WNJ254" s="373"/>
      <c r="WNK254" s="320"/>
      <c r="WNL254" s="374"/>
      <c r="WNM254" s="374"/>
      <c r="WNN254" s="374"/>
      <c r="WNO254" s="395"/>
      <c r="WNP254" s="395"/>
      <c r="WNQ254" s="395"/>
      <c r="WNR254" s="395"/>
      <c r="WNS254" s="395"/>
      <c r="WNT254" s="395"/>
      <c r="WNU254" s="395"/>
      <c r="WNV254" s="395"/>
      <c r="WNW254" s="374"/>
      <c r="WNX254" s="373"/>
      <c r="WNY254" s="373"/>
      <c r="WNZ254" s="373"/>
      <c r="WOA254" s="320"/>
      <c r="WOB254" s="374"/>
      <c r="WOC254" s="374"/>
      <c r="WOD254" s="374"/>
      <c r="WOE254" s="395"/>
      <c r="WOF254" s="395"/>
      <c r="WOG254" s="395"/>
      <c r="WOH254" s="395"/>
      <c r="WOI254" s="395"/>
      <c r="WOJ254" s="395"/>
      <c r="WOK254" s="395"/>
      <c r="WOL254" s="395"/>
      <c r="WOM254" s="374"/>
      <c r="WON254" s="373"/>
      <c r="WOO254" s="373"/>
      <c r="WOP254" s="373"/>
      <c r="WOQ254" s="320"/>
      <c r="WOR254" s="374"/>
      <c r="WOS254" s="374"/>
      <c r="WOT254" s="374"/>
      <c r="WOU254" s="395"/>
      <c r="WOV254" s="395"/>
      <c r="WOW254" s="395"/>
      <c r="WOX254" s="395"/>
      <c r="WOY254" s="395"/>
      <c r="WOZ254" s="395"/>
      <c r="WPA254" s="395"/>
      <c r="WPB254" s="395"/>
      <c r="WPC254" s="374"/>
      <c r="WPD254" s="373"/>
      <c r="WPE254" s="373"/>
      <c r="WPF254" s="373"/>
      <c r="WPG254" s="320"/>
      <c r="WPH254" s="374"/>
      <c r="WPI254" s="374"/>
      <c r="WPJ254" s="374"/>
      <c r="WPK254" s="395"/>
      <c r="WPL254" s="395"/>
      <c r="WPM254" s="395"/>
      <c r="WPN254" s="395"/>
      <c r="WPO254" s="395"/>
      <c r="WPP254" s="395"/>
      <c r="WPQ254" s="395"/>
      <c r="WPR254" s="395"/>
      <c r="WPS254" s="374"/>
      <c r="WPT254" s="373"/>
      <c r="WPU254" s="373"/>
      <c r="WPV254" s="373"/>
      <c r="WPW254" s="320"/>
      <c r="WPX254" s="374"/>
      <c r="WPY254" s="374"/>
      <c r="WPZ254" s="374"/>
      <c r="WQA254" s="395"/>
      <c r="WQB254" s="395"/>
      <c r="WQC254" s="395"/>
      <c r="WQD254" s="395"/>
      <c r="WQE254" s="395"/>
      <c r="WQF254" s="395"/>
      <c r="WQG254" s="395"/>
      <c r="WQH254" s="395"/>
      <c r="WQI254" s="374"/>
      <c r="WQJ254" s="373"/>
      <c r="WQK254" s="373"/>
      <c r="WQL254" s="373"/>
      <c r="WQM254" s="320"/>
      <c r="WQN254" s="374"/>
      <c r="WQO254" s="374"/>
      <c r="WQP254" s="374"/>
      <c r="WQQ254" s="395"/>
      <c r="WQR254" s="395"/>
      <c r="WQS254" s="395"/>
      <c r="WQT254" s="395"/>
      <c r="WQU254" s="395"/>
      <c r="WQV254" s="395"/>
      <c r="WQW254" s="395"/>
      <c r="WQX254" s="395"/>
      <c r="WQY254" s="374"/>
      <c r="WQZ254" s="373"/>
      <c r="WRA254" s="373"/>
      <c r="WRB254" s="373"/>
      <c r="WRC254" s="320"/>
      <c r="WRD254" s="374"/>
      <c r="WRE254" s="374"/>
      <c r="WRF254" s="374"/>
      <c r="WRG254" s="395"/>
      <c r="WRH254" s="395"/>
      <c r="WRI254" s="395"/>
      <c r="WRJ254" s="395"/>
      <c r="WRK254" s="395"/>
      <c r="WRL254" s="395"/>
      <c r="WRM254" s="395"/>
      <c r="WRN254" s="395"/>
      <c r="WRO254" s="374"/>
      <c r="WRP254" s="373"/>
      <c r="WRQ254" s="373"/>
      <c r="WRR254" s="373"/>
      <c r="WRS254" s="320"/>
      <c r="WRT254" s="374"/>
      <c r="WRU254" s="374"/>
      <c r="WRV254" s="374"/>
      <c r="WRW254" s="395"/>
      <c r="WRX254" s="395"/>
      <c r="WRY254" s="395"/>
      <c r="WRZ254" s="395"/>
      <c r="WSA254" s="395"/>
      <c r="WSB254" s="395"/>
      <c r="WSC254" s="395"/>
      <c r="WSD254" s="395"/>
      <c r="WSE254" s="374"/>
      <c r="WSF254" s="373"/>
      <c r="WSG254" s="373"/>
      <c r="WSH254" s="373"/>
      <c r="WSI254" s="320"/>
      <c r="WSJ254" s="374"/>
      <c r="WSK254" s="374"/>
      <c r="WSL254" s="374"/>
      <c r="WSM254" s="395"/>
      <c r="WSN254" s="395"/>
      <c r="WSO254" s="395"/>
      <c r="WSP254" s="395"/>
      <c r="WSQ254" s="395"/>
      <c r="WSR254" s="395"/>
      <c r="WSS254" s="395"/>
      <c r="WST254" s="395"/>
      <c r="WSU254" s="374"/>
      <c r="WSV254" s="373"/>
      <c r="WSW254" s="373"/>
      <c r="WSX254" s="373"/>
      <c r="WSY254" s="320"/>
      <c r="WSZ254" s="374"/>
      <c r="WTA254" s="374"/>
      <c r="WTB254" s="374"/>
      <c r="WTC254" s="395"/>
      <c r="WTD254" s="395"/>
      <c r="WTE254" s="395"/>
      <c r="WTF254" s="395"/>
      <c r="WTG254" s="395"/>
      <c r="WTH254" s="395"/>
      <c r="WTI254" s="395"/>
      <c r="WTJ254" s="395"/>
      <c r="WTK254" s="374"/>
      <c r="WTL254" s="373"/>
      <c r="WTM254" s="373"/>
      <c r="WTN254" s="373"/>
      <c r="WTO254" s="320"/>
      <c r="WTP254" s="374"/>
      <c r="WTQ254" s="374"/>
      <c r="WTR254" s="374"/>
      <c r="WTS254" s="395"/>
      <c r="WTT254" s="395"/>
      <c r="WTU254" s="395"/>
      <c r="WTV254" s="395"/>
      <c r="WTW254" s="395"/>
      <c r="WTX254" s="395"/>
      <c r="WTY254" s="395"/>
      <c r="WTZ254" s="395"/>
      <c r="WUA254" s="374"/>
      <c r="WUB254" s="373"/>
      <c r="WUC254" s="373"/>
      <c r="WUD254" s="373"/>
      <c r="WUE254" s="320"/>
      <c r="WUF254" s="374"/>
      <c r="WUG254" s="374"/>
      <c r="WUH254" s="374"/>
      <c r="WUI254" s="395"/>
      <c r="WUJ254" s="395"/>
      <c r="WUK254" s="395"/>
      <c r="WUL254" s="395"/>
      <c r="WUM254" s="395"/>
      <c r="WUN254" s="395"/>
      <c r="WUO254" s="395"/>
      <c r="WUP254" s="395"/>
      <c r="WUQ254" s="374"/>
      <c r="WUR254" s="373"/>
      <c r="WUS254" s="373"/>
      <c r="WUT254" s="373"/>
      <c r="WUU254" s="320"/>
      <c r="WUV254" s="374"/>
      <c r="WUW254" s="374"/>
      <c r="WUX254" s="374"/>
      <c r="WUY254" s="395"/>
      <c r="WUZ254" s="395"/>
      <c r="WVA254" s="395"/>
      <c r="WVB254" s="395"/>
      <c r="WVC254" s="395"/>
      <c r="WVD254" s="395"/>
      <c r="WVE254" s="395"/>
      <c r="WVF254" s="395"/>
      <c r="WVG254" s="374"/>
      <c r="WVH254" s="373"/>
      <c r="WVI254" s="373"/>
      <c r="WVJ254" s="373"/>
      <c r="WVK254" s="320"/>
      <c r="WVL254" s="374"/>
      <c r="WVM254" s="374"/>
      <c r="WVN254" s="374"/>
      <c r="WVO254" s="395"/>
      <c r="WVP254" s="395"/>
      <c r="WVQ254" s="395"/>
      <c r="WVR254" s="395"/>
      <c r="WVS254" s="395"/>
      <c r="WVT254" s="395"/>
      <c r="WVU254" s="395"/>
      <c r="WVV254" s="395"/>
      <c r="WVW254" s="374"/>
      <c r="WVX254" s="373"/>
      <c r="WVY254" s="373"/>
      <c r="WVZ254" s="373"/>
      <c r="WWA254" s="320"/>
      <c r="WWB254" s="374"/>
      <c r="WWC254" s="374"/>
      <c r="WWD254" s="374"/>
      <c r="WWE254" s="395"/>
      <c r="WWF254" s="395"/>
      <c r="WWG254" s="395"/>
      <c r="WWH254" s="395"/>
      <c r="WWI254" s="395"/>
      <c r="WWJ254" s="395"/>
      <c r="WWK254" s="395"/>
      <c r="WWL254" s="395"/>
      <c r="WWM254" s="374"/>
      <c r="WWN254" s="373"/>
      <c r="WWO254" s="373"/>
      <c r="WWP254" s="373"/>
      <c r="WWQ254" s="320"/>
      <c r="WWR254" s="374"/>
      <c r="WWS254" s="374"/>
      <c r="WWT254" s="374"/>
      <c r="WWU254" s="395"/>
      <c r="WWV254" s="395"/>
      <c r="WWW254" s="395"/>
      <c r="WWX254" s="395"/>
      <c r="WWY254" s="395"/>
      <c r="WWZ254" s="395"/>
      <c r="WXA254" s="395"/>
      <c r="WXB254" s="395"/>
      <c r="WXC254" s="374"/>
      <c r="WXD254" s="373"/>
      <c r="WXE254" s="373"/>
      <c r="WXF254" s="373"/>
      <c r="WXG254" s="320"/>
      <c r="WXH254" s="374"/>
      <c r="WXI254" s="374"/>
      <c r="WXJ254" s="374"/>
      <c r="WXK254" s="395"/>
      <c r="WXL254" s="395"/>
      <c r="WXM254" s="395"/>
      <c r="WXN254" s="395"/>
      <c r="WXO254" s="395"/>
      <c r="WXP254" s="395"/>
      <c r="WXQ254" s="395"/>
      <c r="WXR254" s="395"/>
      <c r="WXS254" s="374"/>
      <c r="WXT254" s="373"/>
      <c r="WXU254" s="373"/>
      <c r="WXV254" s="373"/>
      <c r="WXW254" s="320"/>
      <c r="WXX254" s="374"/>
      <c r="WXY254" s="374"/>
      <c r="WXZ254" s="374"/>
      <c r="WYA254" s="395"/>
      <c r="WYB254" s="395"/>
      <c r="WYC254" s="395"/>
      <c r="WYD254" s="395"/>
      <c r="WYE254" s="395"/>
      <c r="WYF254" s="395"/>
      <c r="WYG254" s="395"/>
      <c r="WYH254" s="395"/>
      <c r="WYI254" s="374"/>
      <c r="WYJ254" s="373"/>
      <c r="WYK254" s="373"/>
      <c r="WYL254" s="373"/>
      <c r="WYM254" s="320"/>
      <c r="WYN254" s="374"/>
      <c r="WYO254" s="374"/>
      <c r="WYP254" s="374"/>
      <c r="WYQ254" s="395"/>
      <c r="WYR254" s="395"/>
      <c r="WYS254" s="395"/>
      <c r="WYT254" s="395"/>
      <c r="WYU254" s="395"/>
      <c r="WYV254" s="395"/>
      <c r="WYW254" s="395"/>
      <c r="WYX254" s="395"/>
      <c r="WYY254" s="374"/>
      <c r="WYZ254" s="373"/>
      <c r="WZA254" s="373"/>
      <c r="WZB254" s="373"/>
      <c r="WZC254" s="320"/>
      <c r="WZD254" s="374"/>
      <c r="WZE254" s="374"/>
      <c r="WZF254" s="374"/>
      <c r="WZG254" s="395"/>
      <c r="WZH254" s="395"/>
      <c r="WZI254" s="395"/>
      <c r="WZJ254" s="395"/>
      <c r="WZK254" s="395"/>
      <c r="WZL254" s="395"/>
      <c r="WZM254" s="395"/>
      <c r="WZN254" s="395"/>
      <c r="WZO254" s="374"/>
      <c r="WZP254" s="373"/>
      <c r="WZQ254" s="373"/>
      <c r="WZR254" s="373"/>
      <c r="WZS254" s="320"/>
      <c r="WZT254" s="374"/>
      <c r="WZU254" s="374"/>
      <c r="WZV254" s="374"/>
      <c r="WZW254" s="395"/>
      <c r="WZX254" s="395"/>
      <c r="WZY254" s="395"/>
      <c r="WZZ254" s="395"/>
      <c r="XAA254" s="395"/>
      <c r="XAB254" s="395"/>
      <c r="XAC254" s="395"/>
      <c r="XAD254" s="395"/>
      <c r="XAE254" s="374"/>
      <c r="XAF254" s="373"/>
      <c r="XAG254" s="373"/>
      <c r="XAH254" s="373"/>
      <c r="XAI254" s="320"/>
      <c r="XAJ254" s="374"/>
      <c r="XAK254" s="374"/>
      <c r="XAL254" s="374"/>
      <c r="XAM254" s="395"/>
      <c r="XAN254" s="395"/>
      <c r="XAO254" s="395"/>
      <c r="XAP254" s="395"/>
      <c r="XAQ254" s="395"/>
      <c r="XAR254" s="395"/>
      <c r="XAS254" s="395"/>
      <c r="XAT254" s="395"/>
      <c r="XAU254" s="374"/>
      <c r="XAV254" s="373"/>
      <c r="XAW254" s="373"/>
      <c r="XAX254" s="373"/>
      <c r="XAY254" s="320"/>
      <c r="XAZ254" s="374"/>
      <c r="XBA254" s="374"/>
      <c r="XBB254" s="374"/>
      <c r="XBC254" s="395"/>
      <c r="XBD254" s="395"/>
      <c r="XBE254" s="395"/>
      <c r="XBF254" s="395"/>
      <c r="XBG254" s="395"/>
      <c r="XBH254" s="395"/>
      <c r="XBI254" s="395"/>
      <c r="XBJ254" s="395"/>
      <c r="XBK254" s="374"/>
      <c r="XBL254" s="373"/>
      <c r="XBM254" s="373"/>
      <c r="XBN254" s="373"/>
      <c r="XBO254" s="320"/>
      <c r="XBP254" s="374"/>
      <c r="XBQ254" s="374"/>
      <c r="XBR254" s="374"/>
      <c r="XBS254" s="395"/>
      <c r="XBT254" s="395"/>
      <c r="XBU254" s="395"/>
      <c r="XBV254" s="395"/>
      <c r="XBW254" s="395"/>
      <c r="XBX254" s="395"/>
      <c r="XBY254" s="395"/>
      <c r="XBZ254" s="395"/>
      <c r="XCA254" s="374"/>
      <c r="XCB254" s="373"/>
      <c r="XCC254" s="373"/>
      <c r="XCD254" s="373"/>
      <c r="XCE254" s="320"/>
      <c r="XCF254" s="374"/>
      <c r="XCG254" s="374"/>
      <c r="XCH254" s="374"/>
      <c r="XCI254" s="395"/>
      <c r="XCJ254" s="395"/>
      <c r="XCK254" s="395"/>
      <c r="XCL254" s="395"/>
      <c r="XCM254" s="395"/>
      <c r="XCN254" s="395"/>
      <c r="XCO254" s="395"/>
      <c r="XCP254" s="395"/>
      <c r="XCQ254" s="374"/>
      <c r="XCR254" s="373"/>
      <c r="XCS254" s="373"/>
      <c r="XCT254" s="373"/>
      <c r="XCU254" s="320"/>
      <c r="XCV254" s="374"/>
      <c r="XCW254" s="374"/>
      <c r="XCX254" s="374"/>
      <c r="XCY254" s="395"/>
      <c r="XCZ254" s="395"/>
      <c r="XDA254" s="395"/>
      <c r="XDB254" s="395"/>
      <c r="XDC254" s="395"/>
      <c r="XDD254" s="395"/>
      <c r="XDE254" s="395"/>
      <c r="XDF254" s="395"/>
      <c r="XDG254" s="374"/>
      <c r="XDH254" s="373"/>
      <c r="XDI254" s="373"/>
      <c r="XDJ254" s="373"/>
      <c r="XDK254" s="320"/>
      <c r="XDL254" s="374"/>
      <c r="XDM254" s="374"/>
      <c r="XDN254" s="374"/>
      <c r="XDO254" s="395"/>
      <c r="XDP254" s="395"/>
      <c r="XDQ254" s="395"/>
      <c r="XDR254" s="395"/>
      <c r="XDS254" s="395"/>
      <c r="XDT254" s="395"/>
      <c r="XDU254" s="395"/>
      <c r="XDV254" s="395"/>
      <c r="XDW254" s="374"/>
      <c r="XDX254" s="373"/>
      <c r="XDY254" s="373"/>
      <c r="XDZ254" s="373"/>
      <c r="XEA254" s="320"/>
      <c r="XEB254" s="374"/>
      <c r="XEC254" s="374"/>
      <c r="XED254" s="374"/>
      <c r="XEE254" s="395"/>
      <c r="XEF254" s="395"/>
      <c r="XEG254" s="395"/>
      <c r="XEH254" s="395"/>
      <c r="XEI254" s="395"/>
      <c r="XEJ254" s="395"/>
      <c r="XEK254" s="395"/>
      <c r="XEL254" s="395"/>
      <c r="XEM254" s="374"/>
      <c r="XEN254" s="373"/>
      <c r="XEO254" s="373"/>
      <c r="XEP254" s="373"/>
      <c r="XEQ254" s="320"/>
      <c r="XER254" s="374"/>
      <c r="XES254" s="374"/>
      <c r="XET254" s="374"/>
      <c r="XEU254" s="395"/>
      <c r="XEV254" s="395"/>
      <c r="XEW254" s="395"/>
      <c r="XEX254" s="395"/>
      <c r="XEY254" s="395"/>
      <c r="XEZ254" s="395"/>
      <c r="XFA254" s="395"/>
      <c r="XFB254" s="395"/>
      <c r="XFC254" s="374"/>
    </row>
    <row r="255" spans="1:16383" s="325" customFormat="1" ht="19.5" customHeight="1">
      <c r="A255" s="310" t="s">
        <v>711</v>
      </c>
      <c r="B255" s="310"/>
      <c r="C255" s="310"/>
      <c r="D255" s="311" t="s">
        <v>712</v>
      </c>
      <c r="E255" s="312">
        <f>E257+E258+E259</f>
        <v>10234300</v>
      </c>
      <c r="F255" s="312">
        <f t="shared" ref="F255:O255" si="111">F257+F258+F259</f>
        <v>10234300</v>
      </c>
      <c r="G255" s="312">
        <f t="shared" si="111"/>
        <v>7521300</v>
      </c>
      <c r="H255" s="312">
        <f t="shared" si="111"/>
        <v>0</v>
      </c>
      <c r="I255" s="312">
        <f t="shared" si="111"/>
        <v>0</v>
      </c>
      <c r="J255" s="312">
        <f t="shared" si="111"/>
        <v>0</v>
      </c>
      <c r="K255" s="312">
        <f t="shared" si="111"/>
        <v>0</v>
      </c>
      <c r="L255" s="318">
        <f t="shared" ref="L255:L260" si="112">J255-O255</f>
        <v>0</v>
      </c>
      <c r="M255" s="312">
        <f t="shared" si="111"/>
        <v>0</v>
      </c>
      <c r="N255" s="312">
        <f t="shared" si="111"/>
        <v>0</v>
      </c>
      <c r="O255" s="312">
        <f t="shared" si="111"/>
        <v>0</v>
      </c>
      <c r="P255" s="312">
        <f>E255+J255</f>
        <v>10234300</v>
      </c>
      <c r="Q255" s="348"/>
      <c r="R255" s="322"/>
      <c r="S255" s="323"/>
      <c r="T255" s="323"/>
      <c r="U255" s="345"/>
      <c r="V255" s="323"/>
    </row>
    <row r="256" spans="1:16383" s="325" customFormat="1" ht="20.25" customHeight="1">
      <c r="A256" s="310" t="s">
        <v>713</v>
      </c>
      <c r="B256" s="310"/>
      <c r="C256" s="310"/>
      <c r="D256" s="315" t="s">
        <v>712</v>
      </c>
      <c r="E256" s="312"/>
      <c r="F256" s="312"/>
      <c r="G256" s="312"/>
      <c r="H256" s="312"/>
      <c r="I256" s="312"/>
      <c r="J256" s="312"/>
      <c r="K256" s="312"/>
      <c r="L256" s="318">
        <f t="shared" si="112"/>
        <v>0</v>
      </c>
      <c r="M256" s="312"/>
      <c r="N256" s="312"/>
      <c r="O256" s="312"/>
      <c r="P256" s="312"/>
      <c r="Q256" s="348"/>
      <c r="R256" s="322"/>
      <c r="S256" s="323"/>
      <c r="T256" s="323"/>
      <c r="U256" s="345"/>
      <c r="V256" s="323"/>
    </row>
    <row r="257" spans="1:22" s="325" customFormat="1" ht="18.75" customHeight="1">
      <c r="A257" s="316" t="s">
        <v>714</v>
      </c>
      <c r="B257" s="316" t="s">
        <v>337</v>
      </c>
      <c r="C257" s="316" t="s">
        <v>29</v>
      </c>
      <c r="D257" s="344" t="s">
        <v>715</v>
      </c>
      <c r="E257" s="318">
        <v>9734700</v>
      </c>
      <c r="F257" s="318">
        <f t="shared" ref="F257:F258" si="113">E257-I257</f>
        <v>9734700</v>
      </c>
      <c r="G257" s="318">
        <v>7521300</v>
      </c>
      <c r="H257" s="318">
        <v>0</v>
      </c>
      <c r="I257" s="318">
        <v>0</v>
      </c>
      <c r="J257" s="318">
        <v>0</v>
      </c>
      <c r="K257" s="318">
        <v>0</v>
      </c>
      <c r="L257" s="318">
        <f t="shared" si="112"/>
        <v>0</v>
      </c>
      <c r="M257" s="318">
        <v>0</v>
      </c>
      <c r="N257" s="318">
        <v>0</v>
      </c>
      <c r="O257" s="318">
        <v>0</v>
      </c>
      <c r="P257" s="318">
        <f>E257+J257</f>
        <v>9734700</v>
      </c>
      <c r="Q257" s="348"/>
      <c r="R257" s="322"/>
      <c r="S257" s="323"/>
      <c r="T257" s="323"/>
      <c r="U257" s="345"/>
      <c r="V257" s="323"/>
    </row>
    <row r="258" spans="1:22" s="325" customFormat="1" ht="60">
      <c r="A258" s="316" t="s">
        <v>716</v>
      </c>
      <c r="B258" s="316" t="s">
        <v>47</v>
      </c>
      <c r="C258" s="316" t="s">
        <v>179</v>
      </c>
      <c r="D258" s="317" t="s">
        <v>699</v>
      </c>
      <c r="E258" s="318">
        <v>217200</v>
      </c>
      <c r="F258" s="318">
        <f t="shared" si="113"/>
        <v>217200</v>
      </c>
      <c r="G258" s="318">
        <v>0</v>
      </c>
      <c r="H258" s="318">
        <v>0</v>
      </c>
      <c r="I258" s="318">
        <v>0</v>
      </c>
      <c r="J258" s="318">
        <v>0</v>
      </c>
      <c r="K258" s="318">
        <v>0</v>
      </c>
      <c r="L258" s="318">
        <f t="shared" si="112"/>
        <v>0</v>
      </c>
      <c r="M258" s="318">
        <v>0</v>
      </c>
      <c r="N258" s="318">
        <v>0</v>
      </c>
      <c r="O258" s="318">
        <v>0</v>
      </c>
      <c r="P258" s="318">
        <f t="shared" ref="P258" si="114">E258+J258</f>
        <v>217200</v>
      </c>
      <c r="Q258" s="348"/>
      <c r="R258" s="322"/>
      <c r="S258" s="323"/>
      <c r="T258" s="323"/>
      <c r="U258" s="345"/>
      <c r="V258" s="323"/>
    </row>
    <row r="259" spans="1:22" s="325" customFormat="1" ht="19.5" customHeight="1">
      <c r="A259" s="393" t="s">
        <v>717</v>
      </c>
      <c r="B259" s="391" t="s">
        <v>381</v>
      </c>
      <c r="C259" s="391"/>
      <c r="D259" s="397" t="s">
        <v>382</v>
      </c>
      <c r="E259" s="398">
        <f>E260</f>
        <v>282400</v>
      </c>
      <c r="F259" s="398">
        <f t="shared" ref="F259" si="115">F260</f>
        <v>282400</v>
      </c>
      <c r="G259" s="318">
        <v>0</v>
      </c>
      <c r="H259" s="318">
        <v>0</v>
      </c>
      <c r="I259" s="318">
        <v>0</v>
      </c>
      <c r="J259" s="318">
        <v>0</v>
      </c>
      <c r="K259" s="318">
        <v>0</v>
      </c>
      <c r="L259" s="318">
        <f t="shared" si="112"/>
        <v>0</v>
      </c>
      <c r="M259" s="318">
        <v>0</v>
      </c>
      <c r="N259" s="318">
        <v>0</v>
      </c>
      <c r="O259" s="318">
        <v>0</v>
      </c>
      <c r="P259" s="318">
        <f>J259+E259</f>
        <v>282400</v>
      </c>
      <c r="Q259" s="348"/>
      <c r="R259" s="322"/>
      <c r="S259" s="323"/>
      <c r="T259" s="323"/>
      <c r="U259" s="345"/>
      <c r="V259" s="323"/>
    </row>
    <row r="260" spans="1:22" s="325" customFormat="1" ht="30">
      <c r="A260" s="319" t="s">
        <v>718</v>
      </c>
      <c r="B260" s="319" t="s">
        <v>256</v>
      </c>
      <c r="C260" s="319" t="s">
        <v>176</v>
      </c>
      <c r="D260" s="333" t="s">
        <v>255</v>
      </c>
      <c r="E260" s="399">
        <v>282400</v>
      </c>
      <c r="F260" s="399">
        <f>E260-G260-H260</f>
        <v>282400</v>
      </c>
      <c r="G260" s="321">
        <v>0</v>
      </c>
      <c r="H260" s="321">
        <v>0</v>
      </c>
      <c r="I260" s="321">
        <v>0</v>
      </c>
      <c r="J260" s="321">
        <v>0</v>
      </c>
      <c r="K260" s="318">
        <v>0</v>
      </c>
      <c r="L260" s="318">
        <f t="shared" si="112"/>
        <v>0</v>
      </c>
      <c r="M260" s="321">
        <v>0</v>
      </c>
      <c r="N260" s="321">
        <v>0</v>
      </c>
      <c r="O260" s="321">
        <v>0</v>
      </c>
      <c r="P260" s="321">
        <f>J260+E260</f>
        <v>282400</v>
      </c>
      <c r="Q260" s="348"/>
      <c r="R260" s="322"/>
      <c r="S260" s="323"/>
      <c r="T260" s="323"/>
      <c r="U260" s="345"/>
      <c r="V260" s="323"/>
    </row>
    <row r="261" spans="1:22" s="314" customFormat="1" ht="16.5">
      <c r="A261" s="310" t="s">
        <v>559</v>
      </c>
      <c r="B261" s="310"/>
      <c r="C261" s="310"/>
      <c r="D261" s="311" t="s">
        <v>152</v>
      </c>
      <c r="E261" s="312">
        <f>E263+E264+E265</f>
        <v>7058900</v>
      </c>
      <c r="F261" s="312">
        <f t="shared" ref="F261:P261" si="116">F263+F264+F265</f>
        <v>7058900</v>
      </c>
      <c r="G261" s="312">
        <f t="shared" si="116"/>
        <v>3473500</v>
      </c>
      <c r="H261" s="312">
        <f t="shared" si="116"/>
        <v>0</v>
      </c>
      <c r="I261" s="312">
        <f t="shared" si="116"/>
        <v>0</v>
      </c>
      <c r="J261" s="312">
        <f t="shared" si="116"/>
        <v>3000000</v>
      </c>
      <c r="K261" s="312">
        <f t="shared" si="116"/>
        <v>3000000</v>
      </c>
      <c r="L261" s="312">
        <f t="shared" si="116"/>
        <v>0</v>
      </c>
      <c r="M261" s="312">
        <f t="shared" si="116"/>
        <v>0</v>
      </c>
      <c r="N261" s="312">
        <f t="shared" si="116"/>
        <v>0</v>
      </c>
      <c r="O261" s="312">
        <f t="shared" si="116"/>
        <v>0</v>
      </c>
      <c r="P261" s="312">
        <f t="shared" si="116"/>
        <v>10058900</v>
      </c>
      <c r="Q261" s="313"/>
      <c r="R261" s="313"/>
      <c r="S261" s="313"/>
      <c r="T261" s="313"/>
      <c r="U261" s="313"/>
    </row>
    <row r="262" spans="1:22" s="314" customFormat="1" ht="16.5">
      <c r="A262" s="310" t="s">
        <v>560</v>
      </c>
      <c r="B262" s="310"/>
      <c r="C262" s="310"/>
      <c r="D262" s="315" t="s">
        <v>152</v>
      </c>
      <c r="E262" s="312"/>
      <c r="F262" s="312"/>
      <c r="G262" s="312"/>
      <c r="H262" s="312"/>
      <c r="I262" s="312"/>
      <c r="J262" s="312"/>
      <c r="K262" s="312"/>
      <c r="L262" s="312">
        <f t="shared" ref="L262:L312" si="117">J262-O262</f>
        <v>0</v>
      </c>
      <c r="M262" s="312"/>
      <c r="N262" s="312"/>
      <c r="O262" s="312"/>
      <c r="P262" s="312"/>
      <c r="Q262" s="313"/>
      <c r="R262" s="313"/>
      <c r="S262" s="313"/>
      <c r="T262" s="313"/>
      <c r="U262" s="313"/>
    </row>
    <row r="263" spans="1:22" s="314" customFormat="1" ht="30">
      <c r="A263" s="316" t="s">
        <v>561</v>
      </c>
      <c r="B263" s="316" t="s">
        <v>337</v>
      </c>
      <c r="C263" s="316" t="s">
        <v>29</v>
      </c>
      <c r="D263" s="317" t="s">
        <v>248</v>
      </c>
      <c r="E263" s="318">
        <v>4990200</v>
      </c>
      <c r="F263" s="318">
        <f t="shared" ref="F263:F325" si="118">E263-I263</f>
        <v>4990200</v>
      </c>
      <c r="G263" s="318">
        <v>3473500</v>
      </c>
      <c r="H263" s="318">
        <v>0</v>
      </c>
      <c r="I263" s="318">
        <v>0</v>
      </c>
      <c r="J263" s="318">
        <v>0</v>
      </c>
      <c r="K263" s="318">
        <v>0</v>
      </c>
      <c r="L263" s="318">
        <f t="shared" si="117"/>
        <v>0</v>
      </c>
      <c r="M263" s="318">
        <v>0</v>
      </c>
      <c r="N263" s="318">
        <f>J263</f>
        <v>0</v>
      </c>
      <c r="O263" s="318">
        <f>N263</f>
        <v>0</v>
      </c>
      <c r="P263" s="318">
        <f t="shared" ref="P263:P315" si="119">J263+E263</f>
        <v>4990200</v>
      </c>
      <c r="Q263" s="313"/>
      <c r="R263" s="313"/>
      <c r="S263" s="313"/>
      <c r="T263" s="313"/>
      <c r="U263" s="313"/>
    </row>
    <row r="264" spans="1:22" s="328" customFormat="1" ht="21" customHeight="1">
      <c r="A264" s="316" t="s">
        <v>562</v>
      </c>
      <c r="B264" s="316" t="s">
        <v>172</v>
      </c>
      <c r="C264" s="316" t="s">
        <v>214</v>
      </c>
      <c r="D264" s="317" t="s">
        <v>557</v>
      </c>
      <c r="E264" s="318">
        <f>додаток7!H114+додаток7!H115+додаток7!H116</f>
        <v>2068700</v>
      </c>
      <c r="F264" s="318">
        <f t="shared" si="118"/>
        <v>2068700</v>
      </c>
      <c r="G264" s="318">
        <v>0</v>
      </c>
      <c r="H264" s="318">
        <v>0</v>
      </c>
      <c r="I264" s="318">
        <v>0</v>
      </c>
      <c r="J264" s="318">
        <v>0</v>
      </c>
      <c r="K264" s="318">
        <v>0</v>
      </c>
      <c r="L264" s="318">
        <f t="shared" si="117"/>
        <v>0</v>
      </c>
      <c r="M264" s="318">
        <v>0</v>
      </c>
      <c r="N264" s="318">
        <v>0</v>
      </c>
      <c r="O264" s="318">
        <v>0</v>
      </c>
      <c r="P264" s="318">
        <f t="shared" si="119"/>
        <v>2068700</v>
      </c>
      <c r="Q264" s="326"/>
      <c r="R264" s="327"/>
      <c r="S264" s="327"/>
      <c r="T264" s="324"/>
      <c r="U264" s="327"/>
    </row>
    <row r="265" spans="1:22" s="328" customFormat="1" ht="21" customHeight="1">
      <c r="A265" s="316" t="s">
        <v>961</v>
      </c>
      <c r="B265" s="316" t="s">
        <v>430</v>
      </c>
      <c r="C265" s="316" t="s">
        <v>48</v>
      </c>
      <c r="D265" s="344" t="s">
        <v>316</v>
      </c>
      <c r="E265" s="318">
        <v>0</v>
      </c>
      <c r="F265" s="318">
        <f t="shared" si="118"/>
        <v>0</v>
      </c>
      <c r="G265" s="318">
        <v>0</v>
      </c>
      <c r="H265" s="318">
        <v>0</v>
      </c>
      <c r="I265" s="318">
        <v>0</v>
      </c>
      <c r="J265" s="318">
        <f>додаток6!F28</f>
        <v>3000000</v>
      </c>
      <c r="K265" s="318">
        <f>J265</f>
        <v>3000000</v>
      </c>
      <c r="L265" s="318">
        <v>0</v>
      </c>
      <c r="M265" s="318">
        <v>0</v>
      </c>
      <c r="N265" s="318">
        <v>0</v>
      </c>
      <c r="O265" s="318">
        <v>0</v>
      </c>
      <c r="P265" s="318">
        <f t="shared" si="119"/>
        <v>3000000</v>
      </c>
      <c r="Q265" s="326"/>
      <c r="R265" s="327"/>
      <c r="S265" s="327"/>
      <c r="T265" s="324"/>
      <c r="U265" s="327"/>
    </row>
    <row r="266" spans="1:22" s="314" customFormat="1" ht="16.5">
      <c r="A266" s="310" t="s">
        <v>534</v>
      </c>
      <c r="B266" s="310"/>
      <c r="C266" s="310"/>
      <c r="D266" s="311" t="s">
        <v>153</v>
      </c>
      <c r="E266" s="312">
        <f>E268+E270</f>
        <v>8678900</v>
      </c>
      <c r="F266" s="312">
        <f>E266-I266</f>
        <v>8678900</v>
      </c>
      <c r="G266" s="312">
        <f t="shared" ref="G266:O266" si="120">G268+G270</f>
        <v>2273500</v>
      </c>
      <c r="H266" s="312">
        <f t="shared" si="120"/>
        <v>0</v>
      </c>
      <c r="I266" s="312">
        <f t="shared" si="120"/>
        <v>0</v>
      </c>
      <c r="J266" s="312">
        <f t="shared" si="120"/>
        <v>0</v>
      </c>
      <c r="K266" s="312">
        <f t="shared" si="120"/>
        <v>0</v>
      </c>
      <c r="L266" s="312">
        <f t="shared" si="117"/>
        <v>0</v>
      </c>
      <c r="M266" s="312">
        <f t="shared" si="120"/>
        <v>0</v>
      </c>
      <c r="N266" s="312">
        <f t="shared" si="120"/>
        <v>0</v>
      </c>
      <c r="O266" s="312">
        <f t="shared" si="120"/>
        <v>0</v>
      </c>
      <c r="P266" s="312">
        <f>J266+E266</f>
        <v>8678900</v>
      </c>
      <c r="Q266" s="337"/>
      <c r="R266" s="313"/>
      <c r="S266" s="313"/>
      <c r="T266" s="313"/>
      <c r="U266" s="313"/>
    </row>
    <row r="267" spans="1:22" s="314" customFormat="1" ht="16.5">
      <c r="A267" s="310" t="s">
        <v>535</v>
      </c>
      <c r="B267" s="310"/>
      <c r="C267" s="310"/>
      <c r="D267" s="315" t="s">
        <v>153</v>
      </c>
      <c r="E267" s="312"/>
      <c r="F267" s="312"/>
      <c r="G267" s="312"/>
      <c r="H267" s="312"/>
      <c r="I267" s="312"/>
      <c r="J267" s="312"/>
      <c r="K267" s="312"/>
      <c r="L267" s="312">
        <f t="shared" si="117"/>
        <v>0</v>
      </c>
      <c r="M267" s="312"/>
      <c r="N267" s="312"/>
      <c r="O267" s="312"/>
      <c r="P267" s="312"/>
      <c r="Q267" s="313"/>
      <c r="R267" s="313"/>
      <c r="S267" s="313"/>
      <c r="T267" s="313"/>
      <c r="U267" s="313"/>
    </row>
    <row r="268" spans="1:22" s="314" customFormat="1" ht="15.75" customHeight="1">
      <c r="A268" s="316" t="s">
        <v>536</v>
      </c>
      <c r="B268" s="316" t="s">
        <v>337</v>
      </c>
      <c r="C268" s="316" t="s">
        <v>29</v>
      </c>
      <c r="D268" s="317" t="s">
        <v>249</v>
      </c>
      <c r="E268" s="318">
        <v>2906200</v>
      </c>
      <c r="F268" s="318">
        <f t="shared" ref="F268" si="121">E268-I268</f>
        <v>2906200</v>
      </c>
      <c r="G268" s="318">
        <v>2273500</v>
      </c>
      <c r="H268" s="318">
        <v>0</v>
      </c>
      <c r="I268" s="318">
        <v>0</v>
      </c>
      <c r="J268" s="318">
        <v>0</v>
      </c>
      <c r="K268" s="318">
        <v>0</v>
      </c>
      <c r="L268" s="318">
        <f t="shared" si="117"/>
        <v>0</v>
      </c>
      <c r="M268" s="318">
        <v>0</v>
      </c>
      <c r="N268" s="318">
        <f>J268</f>
        <v>0</v>
      </c>
      <c r="O268" s="318">
        <f>N268</f>
        <v>0</v>
      </c>
      <c r="P268" s="318">
        <f>J268+E268</f>
        <v>2906200</v>
      </c>
      <c r="Q268" s="313"/>
      <c r="R268" s="313"/>
      <c r="S268" s="313"/>
      <c r="T268" s="313"/>
      <c r="U268" s="313"/>
    </row>
    <row r="269" spans="1:22" s="336" customFormat="1" ht="16.5">
      <c r="A269" s="319" t="s">
        <v>576</v>
      </c>
      <c r="B269" s="319" t="s">
        <v>575</v>
      </c>
      <c r="C269" s="319"/>
      <c r="D269" s="347" t="s">
        <v>573</v>
      </c>
      <c r="E269" s="321">
        <f>E270</f>
        <v>5772700</v>
      </c>
      <c r="F269" s="321">
        <f t="shared" ref="F269:O269" si="122">F270</f>
        <v>5772700</v>
      </c>
      <c r="G269" s="321">
        <f t="shared" si="122"/>
        <v>0</v>
      </c>
      <c r="H269" s="321">
        <f t="shared" si="122"/>
        <v>0</v>
      </c>
      <c r="I269" s="321">
        <f t="shared" si="122"/>
        <v>0</v>
      </c>
      <c r="J269" s="321">
        <f t="shared" si="122"/>
        <v>0</v>
      </c>
      <c r="K269" s="321">
        <f t="shared" si="122"/>
        <v>0</v>
      </c>
      <c r="L269" s="321">
        <f t="shared" si="122"/>
        <v>0</v>
      </c>
      <c r="M269" s="321">
        <f t="shared" si="122"/>
        <v>0</v>
      </c>
      <c r="N269" s="321">
        <f t="shared" si="122"/>
        <v>0</v>
      </c>
      <c r="O269" s="321">
        <f t="shared" si="122"/>
        <v>0</v>
      </c>
      <c r="P269" s="321">
        <f>J269+E269</f>
        <v>5772700</v>
      </c>
      <c r="Q269" s="335"/>
      <c r="R269" s="335"/>
      <c r="S269" s="335"/>
      <c r="T269" s="335"/>
      <c r="U269" s="335"/>
    </row>
    <row r="270" spans="1:22" s="314" customFormat="1" ht="16.5">
      <c r="A270" s="316" t="s">
        <v>578</v>
      </c>
      <c r="B270" s="316" t="s">
        <v>577</v>
      </c>
      <c r="C270" s="316" t="s">
        <v>216</v>
      </c>
      <c r="D270" s="344" t="s">
        <v>574</v>
      </c>
      <c r="E270" s="318">
        <v>5772700</v>
      </c>
      <c r="F270" s="318">
        <f>E270-I270</f>
        <v>5772700</v>
      </c>
      <c r="G270" s="318">
        <v>0</v>
      </c>
      <c r="H270" s="318">
        <v>0</v>
      </c>
      <c r="I270" s="318">
        <v>0</v>
      </c>
      <c r="J270" s="318">
        <v>0</v>
      </c>
      <c r="K270" s="318">
        <v>0</v>
      </c>
      <c r="L270" s="318">
        <f t="shared" si="117"/>
        <v>0</v>
      </c>
      <c r="M270" s="318">
        <v>0</v>
      </c>
      <c r="N270" s="318">
        <v>0</v>
      </c>
      <c r="O270" s="318">
        <v>0</v>
      </c>
      <c r="P270" s="318">
        <f>J270+E270</f>
        <v>5772700</v>
      </c>
      <c r="Q270" s="313"/>
      <c r="R270" s="313"/>
      <c r="S270" s="313"/>
      <c r="T270" s="313"/>
      <c r="U270" s="313"/>
    </row>
    <row r="271" spans="1:22" s="314" customFormat="1" ht="16.5">
      <c r="A271" s="310" t="s">
        <v>276</v>
      </c>
      <c r="B271" s="310"/>
      <c r="C271" s="310"/>
      <c r="D271" s="311" t="s">
        <v>150</v>
      </c>
      <c r="E271" s="312">
        <f>E273+E274+E275+E276+E277+E278+E279+E280+E281+E284+E285</f>
        <v>239337200</v>
      </c>
      <c r="F271" s="312">
        <f t="shared" si="118"/>
        <v>239337200</v>
      </c>
      <c r="G271" s="312">
        <f t="shared" ref="G271:O271" si="123">G273+G274+G275+G276+G277+G278+G279+G280+G281+G284+G285</f>
        <v>117318910</v>
      </c>
      <c r="H271" s="312">
        <f t="shared" si="123"/>
        <v>9286955</v>
      </c>
      <c r="I271" s="312">
        <f t="shared" si="123"/>
        <v>0</v>
      </c>
      <c r="J271" s="312">
        <f>J274+J277+J278+J279</f>
        <v>11947700</v>
      </c>
      <c r="K271" s="312">
        <f>K274+K277+K278+K279</f>
        <v>0</v>
      </c>
      <c r="L271" s="312">
        <f t="shared" si="117"/>
        <v>11070700</v>
      </c>
      <c r="M271" s="312">
        <f t="shared" si="123"/>
        <v>6430600</v>
      </c>
      <c r="N271" s="312">
        <f t="shared" si="123"/>
        <v>87800</v>
      </c>
      <c r="O271" s="312">
        <f t="shared" si="123"/>
        <v>877000</v>
      </c>
      <c r="P271" s="312">
        <f t="shared" si="119"/>
        <v>251284900</v>
      </c>
      <c r="Q271" s="313"/>
      <c r="R271" s="313"/>
      <c r="S271" s="313"/>
      <c r="T271" s="313"/>
      <c r="U271" s="313"/>
    </row>
    <row r="272" spans="1:22" s="314" customFormat="1" ht="16.5">
      <c r="A272" s="310" t="s">
        <v>280</v>
      </c>
      <c r="B272" s="310"/>
      <c r="C272" s="310"/>
      <c r="D272" s="315" t="s">
        <v>150</v>
      </c>
      <c r="E272" s="312"/>
      <c r="F272" s="312"/>
      <c r="G272" s="312"/>
      <c r="H272" s="312"/>
      <c r="I272" s="312"/>
      <c r="J272" s="312"/>
      <c r="K272" s="312"/>
      <c r="L272" s="312">
        <f t="shared" si="117"/>
        <v>0</v>
      </c>
      <c r="M272" s="312"/>
      <c r="N272" s="312"/>
      <c r="O272" s="312"/>
      <c r="P272" s="312"/>
      <c r="Q272" s="337"/>
      <c r="R272" s="313"/>
      <c r="S272" s="313"/>
      <c r="T272" s="313"/>
      <c r="U272" s="313"/>
    </row>
    <row r="273" spans="1:21" s="314" customFormat="1" ht="16.5">
      <c r="A273" s="316" t="s">
        <v>342</v>
      </c>
      <c r="B273" s="316" t="s">
        <v>337</v>
      </c>
      <c r="C273" s="316" t="s">
        <v>29</v>
      </c>
      <c r="D273" s="317" t="s">
        <v>245</v>
      </c>
      <c r="E273" s="318">
        <v>4684900</v>
      </c>
      <c r="F273" s="318">
        <f t="shared" si="118"/>
        <v>4684900</v>
      </c>
      <c r="G273" s="318">
        <v>3314700</v>
      </c>
      <c r="H273" s="318">
        <v>0</v>
      </c>
      <c r="I273" s="318">
        <v>0</v>
      </c>
      <c r="J273" s="318">
        <v>0</v>
      </c>
      <c r="K273" s="318">
        <v>0</v>
      </c>
      <c r="L273" s="318">
        <f t="shared" si="117"/>
        <v>0</v>
      </c>
      <c r="M273" s="318">
        <v>0</v>
      </c>
      <c r="N273" s="318">
        <f>J273</f>
        <v>0</v>
      </c>
      <c r="O273" s="318">
        <f>N273</f>
        <v>0</v>
      </c>
      <c r="P273" s="318">
        <f t="shared" si="119"/>
        <v>4684900</v>
      </c>
      <c r="Q273" s="313"/>
      <c r="R273" s="313"/>
      <c r="S273" s="313"/>
      <c r="T273" s="313"/>
      <c r="U273" s="313"/>
    </row>
    <row r="274" spans="1:21" s="328" customFormat="1" ht="45">
      <c r="A274" s="316" t="s">
        <v>407</v>
      </c>
      <c r="B274" s="316" t="s">
        <v>384</v>
      </c>
      <c r="C274" s="316" t="s">
        <v>181</v>
      </c>
      <c r="D274" s="317" t="s">
        <v>431</v>
      </c>
      <c r="E274" s="318">
        <v>101154900</v>
      </c>
      <c r="F274" s="318">
        <f t="shared" si="118"/>
        <v>101154900</v>
      </c>
      <c r="G274" s="318">
        <v>78362560</v>
      </c>
      <c r="H274" s="318">
        <v>3396515</v>
      </c>
      <c r="I274" s="318">
        <v>0</v>
      </c>
      <c r="J274" s="318">
        <v>5800500</v>
      </c>
      <c r="K274" s="318">
        <v>0</v>
      </c>
      <c r="L274" s="318">
        <f t="shared" si="117"/>
        <v>5800500</v>
      </c>
      <c r="M274" s="318">
        <v>4621900</v>
      </c>
      <c r="N274" s="318">
        <v>18500</v>
      </c>
      <c r="O274" s="318">
        <v>0</v>
      </c>
      <c r="P274" s="318">
        <f t="shared" si="119"/>
        <v>106955400</v>
      </c>
      <c r="Q274" s="337"/>
      <c r="R274" s="327"/>
      <c r="S274" s="327"/>
      <c r="T274" s="324"/>
      <c r="U274" s="327"/>
    </row>
    <row r="275" spans="1:21" s="314" customFormat="1" ht="16.5">
      <c r="A275" s="316" t="s">
        <v>399</v>
      </c>
      <c r="B275" s="316" t="s">
        <v>400</v>
      </c>
      <c r="C275" s="316" t="s">
        <v>197</v>
      </c>
      <c r="D275" s="317" t="s">
        <v>401</v>
      </c>
      <c r="E275" s="318">
        <v>47822000</v>
      </c>
      <c r="F275" s="318">
        <f t="shared" si="118"/>
        <v>47822000</v>
      </c>
      <c r="G275" s="318">
        <v>0</v>
      </c>
      <c r="H275" s="318">
        <v>0</v>
      </c>
      <c r="I275" s="318">
        <v>0</v>
      </c>
      <c r="J275" s="318">
        <v>0</v>
      </c>
      <c r="K275" s="318">
        <v>0</v>
      </c>
      <c r="L275" s="318">
        <f t="shared" si="117"/>
        <v>0</v>
      </c>
      <c r="M275" s="318">
        <v>0</v>
      </c>
      <c r="N275" s="318">
        <v>0</v>
      </c>
      <c r="O275" s="318">
        <v>0</v>
      </c>
      <c r="P275" s="318">
        <f t="shared" si="119"/>
        <v>47822000</v>
      </c>
      <c r="Q275" s="313"/>
      <c r="R275" s="313"/>
      <c r="S275" s="313"/>
      <c r="T275" s="313"/>
      <c r="U275" s="313"/>
    </row>
    <row r="276" spans="1:21" s="314" customFormat="1" ht="30">
      <c r="A276" s="316" t="s">
        <v>402</v>
      </c>
      <c r="B276" s="316" t="s">
        <v>196</v>
      </c>
      <c r="C276" s="316" t="s">
        <v>199</v>
      </c>
      <c r="D276" s="317" t="s">
        <v>403</v>
      </c>
      <c r="E276" s="318">
        <v>5618200</v>
      </c>
      <c r="F276" s="318">
        <f t="shared" si="118"/>
        <v>5618200</v>
      </c>
      <c r="G276" s="318">
        <v>0</v>
      </c>
      <c r="H276" s="318">
        <v>0</v>
      </c>
      <c r="I276" s="318">
        <v>0</v>
      </c>
      <c r="J276" s="318">
        <v>0</v>
      </c>
      <c r="K276" s="318">
        <v>0</v>
      </c>
      <c r="L276" s="318">
        <f t="shared" si="117"/>
        <v>0</v>
      </c>
      <c r="M276" s="318">
        <v>0</v>
      </c>
      <c r="N276" s="318">
        <v>0</v>
      </c>
      <c r="O276" s="318">
        <v>0</v>
      </c>
      <c r="P276" s="318">
        <f t="shared" si="119"/>
        <v>5618200</v>
      </c>
      <c r="Q276" s="313"/>
      <c r="R276" s="313"/>
      <c r="S276" s="313"/>
      <c r="T276" s="313"/>
      <c r="U276" s="313"/>
    </row>
    <row r="277" spans="1:21" s="314" customFormat="1" ht="16.5">
      <c r="A277" s="316" t="s">
        <v>404</v>
      </c>
      <c r="B277" s="316" t="s">
        <v>198</v>
      </c>
      <c r="C277" s="316" t="s">
        <v>201</v>
      </c>
      <c r="D277" s="317" t="s">
        <v>664</v>
      </c>
      <c r="E277" s="318">
        <v>31316180</v>
      </c>
      <c r="F277" s="318">
        <f t="shared" si="118"/>
        <v>31316180</v>
      </c>
      <c r="G277" s="318">
        <v>20077800</v>
      </c>
      <c r="H277" s="318">
        <v>4059990</v>
      </c>
      <c r="I277" s="318">
        <v>0</v>
      </c>
      <c r="J277" s="318">
        <v>135300</v>
      </c>
      <c r="K277" s="318">
        <v>0</v>
      </c>
      <c r="L277" s="318">
        <f t="shared" si="117"/>
        <v>135300</v>
      </c>
      <c r="M277" s="318">
        <v>0</v>
      </c>
      <c r="N277" s="318">
        <v>0</v>
      </c>
      <c r="O277" s="318">
        <v>0</v>
      </c>
      <c r="P277" s="318">
        <f t="shared" si="119"/>
        <v>31451480</v>
      </c>
      <c r="Q277" s="313"/>
      <c r="R277" s="313"/>
      <c r="S277" s="313"/>
      <c r="T277" s="313"/>
      <c r="U277" s="313"/>
    </row>
    <row r="278" spans="1:21" s="314" customFormat="1" ht="16.5" customHeight="1">
      <c r="A278" s="316" t="s">
        <v>662</v>
      </c>
      <c r="B278" s="316" t="s">
        <v>405</v>
      </c>
      <c r="C278" s="316" t="s">
        <v>201</v>
      </c>
      <c r="D278" s="317" t="s">
        <v>665</v>
      </c>
      <c r="E278" s="318">
        <f>16691340+1000000</f>
        <v>17691340</v>
      </c>
      <c r="F278" s="318">
        <f t="shared" si="118"/>
        <v>17691340</v>
      </c>
      <c r="G278" s="318">
        <f>11177250+819700</f>
        <v>11996950</v>
      </c>
      <c r="H278" s="318">
        <v>875630</v>
      </c>
      <c r="I278" s="318">
        <v>0</v>
      </c>
      <c r="J278" s="318">
        <v>5693300</v>
      </c>
      <c r="K278" s="318">
        <v>0</v>
      </c>
      <c r="L278" s="318">
        <v>4816300</v>
      </c>
      <c r="M278" s="318">
        <v>1650000</v>
      </c>
      <c r="N278" s="318">
        <v>60000</v>
      </c>
      <c r="O278" s="318">
        <v>877000</v>
      </c>
      <c r="P278" s="318">
        <f t="shared" si="119"/>
        <v>23384640</v>
      </c>
      <c r="Q278" s="337"/>
      <c r="R278" s="313"/>
      <c r="S278" s="313"/>
      <c r="T278" s="313"/>
      <c r="U278" s="313"/>
    </row>
    <row r="279" spans="1:21" s="314" customFormat="1" ht="30.75" customHeight="1">
      <c r="A279" s="316" t="s">
        <v>406</v>
      </c>
      <c r="B279" s="316" t="s">
        <v>200</v>
      </c>
      <c r="C279" s="316" t="s">
        <v>203</v>
      </c>
      <c r="D279" s="317" t="s">
        <v>666</v>
      </c>
      <c r="E279" s="318">
        <v>11835990</v>
      </c>
      <c r="F279" s="318">
        <f t="shared" si="118"/>
        <v>11835990</v>
      </c>
      <c r="G279" s="318">
        <v>2439100</v>
      </c>
      <c r="H279" s="318">
        <v>915800</v>
      </c>
      <c r="I279" s="318">
        <v>0</v>
      </c>
      <c r="J279" s="318">
        <v>318600</v>
      </c>
      <c r="K279" s="318">
        <v>0</v>
      </c>
      <c r="L279" s="318">
        <f t="shared" si="117"/>
        <v>318600</v>
      </c>
      <c r="M279" s="318">
        <v>158700</v>
      </c>
      <c r="N279" s="318">
        <v>9300</v>
      </c>
      <c r="O279" s="318">
        <v>0</v>
      </c>
      <c r="P279" s="318">
        <f t="shared" si="119"/>
        <v>12154590</v>
      </c>
      <c r="Q279" s="337"/>
      <c r="R279" s="313"/>
      <c r="S279" s="313"/>
      <c r="T279" s="313"/>
      <c r="U279" s="313"/>
    </row>
    <row r="280" spans="1:21" s="314" customFormat="1" ht="16.5">
      <c r="A280" s="316" t="s">
        <v>408</v>
      </c>
      <c r="B280" s="316" t="s">
        <v>202</v>
      </c>
      <c r="C280" s="316" t="s">
        <v>204</v>
      </c>
      <c r="D280" s="317" t="s">
        <v>409</v>
      </c>
      <c r="E280" s="318">
        <v>215000</v>
      </c>
      <c r="F280" s="318">
        <f t="shared" si="118"/>
        <v>215000</v>
      </c>
      <c r="G280" s="318">
        <v>0</v>
      </c>
      <c r="H280" s="318">
        <v>0</v>
      </c>
      <c r="I280" s="318">
        <v>0</v>
      </c>
      <c r="J280" s="318">
        <v>0</v>
      </c>
      <c r="K280" s="318">
        <v>0</v>
      </c>
      <c r="L280" s="318">
        <f t="shared" si="117"/>
        <v>0</v>
      </c>
      <c r="M280" s="318">
        <v>0</v>
      </c>
      <c r="N280" s="318">
        <v>0</v>
      </c>
      <c r="O280" s="318">
        <v>0</v>
      </c>
      <c r="P280" s="318">
        <f t="shared" si="119"/>
        <v>215000</v>
      </c>
      <c r="Q280" s="313"/>
      <c r="R280" s="313"/>
      <c r="S280" s="313"/>
      <c r="T280" s="313"/>
      <c r="U280" s="313"/>
    </row>
    <row r="281" spans="1:21" s="314" customFormat="1" ht="16.5">
      <c r="A281" s="316" t="s">
        <v>410</v>
      </c>
      <c r="B281" s="316" t="s">
        <v>411</v>
      </c>
      <c r="C281" s="316"/>
      <c r="D281" s="344" t="s">
        <v>412</v>
      </c>
      <c r="E281" s="318">
        <f>E282+E283</f>
        <v>18285990</v>
      </c>
      <c r="F281" s="318">
        <f t="shared" ref="F281:P281" si="124">F282+F283</f>
        <v>18285990</v>
      </c>
      <c r="G281" s="318">
        <f t="shared" si="124"/>
        <v>1127800</v>
      </c>
      <c r="H281" s="318">
        <f t="shared" si="124"/>
        <v>39020</v>
      </c>
      <c r="I281" s="318">
        <f t="shared" si="124"/>
        <v>0</v>
      </c>
      <c r="J281" s="318">
        <f t="shared" si="124"/>
        <v>0</v>
      </c>
      <c r="K281" s="318">
        <v>0</v>
      </c>
      <c r="L281" s="318">
        <f t="shared" si="124"/>
        <v>0</v>
      </c>
      <c r="M281" s="318">
        <f t="shared" si="124"/>
        <v>0</v>
      </c>
      <c r="N281" s="318">
        <f t="shared" si="124"/>
        <v>0</v>
      </c>
      <c r="O281" s="318">
        <f t="shared" si="124"/>
        <v>0</v>
      </c>
      <c r="P281" s="318">
        <f t="shared" si="124"/>
        <v>18285990</v>
      </c>
      <c r="Q281" s="313"/>
      <c r="R281" s="313"/>
      <c r="S281" s="313"/>
      <c r="T281" s="313"/>
      <c r="U281" s="313"/>
    </row>
    <row r="282" spans="1:21" s="336" customFormat="1" ht="30">
      <c r="A282" s="319" t="s">
        <v>780</v>
      </c>
      <c r="B282" s="319" t="s">
        <v>781</v>
      </c>
      <c r="C282" s="319" t="s">
        <v>205</v>
      </c>
      <c r="D282" s="333" t="s">
        <v>782</v>
      </c>
      <c r="E282" s="321">
        <v>3360730</v>
      </c>
      <c r="F282" s="321">
        <f>E282-I282</f>
        <v>3360730</v>
      </c>
      <c r="G282" s="321">
        <v>1127800</v>
      </c>
      <c r="H282" s="321">
        <v>39020</v>
      </c>
      <c r="I282" s="321">
        <v>0</v>
      </c>
      <c r="J282" s="321">
        <v>0</v>
      </c>
      <c r="K282" s="318">
        <v>0</v>
      </c>
      <c r="L282" s="321">
        <v>0</v>
      </c>
      <c r="M282" s="321">
        <v>0</v>
      </c>
      <c r="N282" s="321">
        <v>0</v>
      </c>
      <c r="O282" s="321">
        <v>0</v>
      </c>
      <c r="P282" s="321">
        <f t="shared" si="119"/>
        <v>3360730</v>
      </c>
      <c r="Q282" s="335"/>
      <c r="R282" s="335"/>
      <c r="S282" s="335"/>
      <c r="T282" s="335"/>
      <c r="U282" s="335"/>
    </row>
    <row r="283" spans="1:21" s="336" customFormat="1" ht="16.5">
      <c r="A283" s="319" t="s">
        <v>783</v>
      </c>
      <c r="B283" s="319" t="s">
        <v>784</v>
      </c>
      <c r="C283" s="319" t="s">
        <v>205</v>
      </c>
      <c r="D283" s="333" t="s">
        <v>785</v>
      </c>
      <c r="E283" s="321">
        <v>14925260</v>
      </c>
      <c r="F283" s="321">
        <f>E283-I283</f>
        <v>14925260</v>
      </c>
      <c r="G283" s="321">
        <v>0</v>
      </c>
      <c r="H283" s="321">
        <v>0</v>
      </c>
      <c r="I283" s="321">
        <v>0</v>
      </c>
      <c r="J283" s="321">
        <v>0</v>
      </c>
      <c r="K283" s="318">
        <v>0</v>
      </c>
      <c r="L283" s="321">
        <v>0</v>
      </c>
      <c r="M283" s="321">
        <v>0</v>
      </c>
      <c r="N283" s="321">
        <v>0</v>
      </c>
      <c r="O283" s="321">
        <v>0</v>
      </c>
      <c r="P283" s="321">
        <f t="shared" si="119"/>
        <v>14925260</v>
      </c>
      <c r="Q283" s="335"/>
      <c r="R283" s="335"/>
      <c r="S283" s="335"/>
      <c r="T283" s="335"/>
      <c r="U283" s="335"/>
    </row>
    <row r="284" spans="1:21" s="328" customFormat="1" ht="15">
      <c r="A284" s="316" t="s">
        <v>638</v>
      </c>
      <c r="B284" s="316" t="s">
        <v>438</v>
      </c>
      <c r="C284" s="316" t="s">
        <v>209</v>
      </c>
      <c r="D284" s="317" t="s">
        <v>652</v>
      </c>
      <c r="E284" s="318">
        <v>190700</v>
      </c>
      <c r="F284" s="318">
        <f t="shared" si="118"/>
        <v>190700</v>
      </c>
      <c r="G284" s="318">
        <v>0</v>
      </c>
      <c r="H284" s="318">
        <v>0</v>
      </c>
      <c r="I284" s="318">
        <v>0</v>
      </c>
      <c r="J284" s="318">
        <v>0</v>
      </c>
      <c r="K284" s="318">
        <v>0</v>
      </c>
      <c r="L284" s="318">
        <f t="shared" si="117"/>
        <v>0</v>
      </c>
      <c r="M284" s="318">
        <v>0</v>
      </c>
      <c r="N284" s="318">
        <f>J284</f>
        <v>0</v>
      </c>
      <c r="O284" s="318">
        <f>N284</f>
        <v>0</v>
      </c>
      <c r="P284" s="318">
        <f t="shared" si="119"/>
        <v>190700</v>
      </c>
      <c r="Q284" s="337"/>
      <c r="R284" s="327"/>
      <c r="S284" s="327"/>
      <c r="T284" s="324"/>
      <c r="U284" s="327"/>
    </row>
    <row r="285" spans="1:21" s="314" customFormat="1" ht="16.5">
      <c r="A285" s="316" t="s">
        <v>434</v>
      </c>
      <c r="B285" s="316" t="s">
        <v>432</v>
      </c>
      <c r="C285" s="316" t="s">
        <v>212</v>
      </c>
      <c r="D285" s="317" t="s">
        <v>433</v>
      </c>
      <c r="E285" s="318">
        <v>522000</v>
      </c>
      <c r="F285" s="318">
        <f t="shared" si="118"/>
        <v>522000</v>
      </c>
      <c r="G285" s="318">
        <v>0</v>
      </c>
      <c r="H285" s="318">
        <v>0</v>
      </c>
      <c r="I285" s="318">
        <v>0</v>
      </c>
      <c r="J285" s="318">
        <v>0</v>
      </c>
      <c r="K285" s="318">
        <v>0</v>
      </c>
      <c r="L285" s="318">
        <f t="shared" si="117"/>
        <v>0</v>
      </c>
      <c r="M285" s="318">
        <v>0</v>
      </c>
      <c r="N285" s="318">
        <v>0</v>
      </c>
      <c r="O285" s="318">
        <v>0</v>
      </c>
      <c r="P285" s="318">
        <f t="shared" si="119"/>
        <v>522000</v>
      </c>
      <c r="Q285" s="313"/>
      <c r="R285" s="313"/>
      <c r="S285" s="313"/>
      <c r="T285" s="313"/>
      <c r="U285" s="313"/>
    </row>
    <row r="286" spans="1:21" s="314" customFormat="1" ht="16.5">
      <c r="A286" s="310" t="s">
        <v>537</v>
      </c>
      <c r="B286" s="310"/>
      <c r="C286" s="310"/>
      <c r="D286" s="311" t="s">
        <v>154</v>
      </c>
      <c r="E286" s="312">
        <f>E288+E289+E291</f>
        <v>78049060</v>
      </c>
      <c r="F286" s="312">
        <f t="shared" si="118"/>
        <v>78049060</v>
      </c>
      <c r="G286" s="312">
        <f t="shared" ref="G286:O286" si="125">G288+G289+G291</f>
        <v>9310300</v>
      </c>
      <c r="H286" s="312">
        <f t="shared" si="125"/>
        <v>518490</v>
      </c>
      <c r="I286" s="312">
        <f t="shared" si="125"/>
        <v>0</v>
      </c>
      <c r="J286" s="312">
        <f t="shared" si="125"/>
        <v>0</v>
      </c>
      <c r="K286" s="312">
        <f t="shared" si="125"/>
        <v>0</v>
      </c>
      <c r="L286" s="312">
        <f t="shared" si="117"/>
        <v>0</v>
      </c>
      <c r="M286" s="312">
        <f t="shared" si="125"/>
        <v>0</v>
      </c>
      <c r="N286" s="312">
        <f t="shared" si="125"/>
        <v>0</v>
      </c>
      <c r="O286" s="312">
        <f t="shared" si="125"/>
        <v>0</v>
      </c>
      <c r="P286" s="312">
        <f t="shared" si="119"/>
        <v>78049060</v>
      </c>
      <c r="Q286" s="337"/>
      <c r="R286" s="313"/>
      <c r="S286" s="313"/>
      <c r="T286" s="313"/>
      <c r="U286" s="313"/>
    </row>
    <row r="287" spans="1:21" s="314" customFormat="1" ht="16.5">
      <c r="A287" s="310" t="s">
        <v>538</v>
      </c>
      <c r="B287" s="310"/>
      <c r="C287" s="310"/>
      <c r="D287" s="315" t="s">
        <v>154</v>
      </c>
      <c r="E287" s="312"/>
      <c r="F287" s="312"/>
      <c r="G287" s="312"/>
      <c r="H287" s="312"/>
      <c r="I287" s="312"/>
      <c r="J287" s="312"/>
      <c r="K287" s="312"/>
      <c r="L287" s="312"/>
      <c r="M287" s="312"/>
      <c r="N287" s="312"/>
      <c r="O287" s="312"/>
      <c r="P287" s="312"/>
      <c r="Q287" s="337"/>
      <c r="R287" s="313"/>
      <c r="S287" s="313"/>
      <c r="T287" s="313"/>
      <c r="U287" s="313"/>
    </row>
    <row r="288" spans="1:21" s="314" customFormat="1" ht="45">
      <c r="A288" s="316" t="s">
        <v>539</v>
      </c>
      <c r="B288" s="316" t="s">
        <v>337</v>
      </c>
      <c r="C288" s="316" t="s">
        <v>29</v>
      </c>
      <c r="D288" s="317" t="s">
        <v>250</v>
      </c>
      <c r="E288" s="318">
        <v>12715200</v>
      </c>
      <c r="F288" s="318">
        <f t="shared" si="118"/>
        <v>12715200</v>
      </c>
      <c r="G288" s="318">
        <v>9310300</v>
      </c>
      <c r="H288" s="318">
        <v>360200</v>
      </c>
      <c r="I288" s="318">
        <v>0</v>
      </c>
      <c r="J288" s="318">
        <v>0</v>
      </c>
      <c r="K288" s="318">
        <v>0</v>
      </c>
      <c r="L288" s="318">
        <f t="shared" si="117"/>
        <v>0</v>
      </c>
      <c r="M288" s="318">
        <v>0</v>
      </c>
      <c r="N288" s="318">
        <f>J288</f>
        <v>0</v>
      </c>
      <c r="O288" s="318">
        <f>N288</f>
        <v>0</v>
      </c>
      <c r="P288" s="318">
        <f t="shared" si="119"/>
        <v>12715200</v>
      </c>
      <c r="Q288" s="313"/>
      <c r="R288" s="313"/>
      <c r="S288" s="313"/>
      <c r="T288" s="313"/>
      <c r="U288" s="313"/>
    </row>
    <row r="289" spans="1:21" s="314" customFormat="1" ht="30">
      <c r="A289" s="316" t="s">
        <v>540</v>
      </c>
      <c r="B289" s="316" t="s">
        <v>207</v>
      </c>
      <c r="C289" s="316"/>
      <c r="D289" s="317" t="s">
        <v>439</v>
      </c>
      <c r="E289" s="318">
        <f>E290</f>
        <v>15709400</v>
      </c>
      <c r="F289" s="318">
        <f t="shared" ref="F289:P289" si="126">F290</f>
        <v>15709400</v>
      </c>
      <c r="G289" s="318">
        <f t="shared" si="126"/>
        <v>0</v>
      </c>
      <c r="H289" s="318">
        <f t="shared" si="126"/>
        <v>0</v>
      </c>
      <c r="I289" s="318">
        <f t="shared" si="126"/>
        <v>0</v>
      </c>
      <c r="J289" s="318">
        <f t="shared" si="126"/>
        <v>0</v>
      </c>
      <c r="K289" s="318">
        <f t="shared" si="126"/>
        <v>0</v>
      </c>
      <c r="L289" s="318">
        <f t="shared" si="126"/>
        <v>0</v>
      </c>
      <c r="M289" s="318">
        <f t="shared" si="126"/>
        <v>0</v>
      </c>
      <c r="N289" s="318">
        <f t="shared" si="126"/>
        <v>0</v>
      </c>
      <c r="O289" s="318">
        <f t="shared" si="126"/>
        <v>0</v>
      </c>
      <c r="P289" s="318">
        <f t="shared" si="126"/>
        <v>15709400</v>
      </c>
      <c r="Q289" s="400"/>
      <c r="R289" s="313"/>
      <c r="S289" s="313"/>
      <c r="T289" s="313"/>
      <c r="U289" s="313"/>
    </row>
    <row r="290" spans="1:21" s="336" customFormat="1" ht="30">
      <c r="A290" s="319" t="s">
        <v>645</v>
      </c>
      <c r="B290" s="319" t="s">
        <v>639</v>
      </c>
      <c r="C290" s="319" t="s">
        <v>209</v>
      </c>
      <c r="D290" s="333" t="s">
        <v>643</v>
      </c>
      <c r="E290" s="321">
        <v>15709400</v>
      </c>
      <c r="F290" s="321">
        <f t="shared" ref="F290" si="127">E290-I290</f>
        <v>15709400</v>
      </c>
      <c r="G290" s="321">
        <v>0</v>
      </c>
      <c r="H290" s="321">
        <v>0</v>
      </c>
      <c r="I290" s="321">
        <v>0</v>
      </c>
      <c r="J290" s="321">
        <v>0</v>
      </c>
      <c r="K290" s="321">
        <v>0</v>
      </c>
      <c r="L290" s="321">
        <f t="shared" si="117"/>
        <v>0</v>
      </c>
      <c r="M290" s="321">
        <v>0</v>
      </c>
      <c r="N290" s="321">
        <v>0</v>
      </c>
      <c r="O290" s="321">
        <v>0</v>
      </c>
      <c r="P290" s="321">
        <f t="shared" si="119"/>
        <v>15709400</v>
      </c>
      <c r="Q290" s="401"/>
      <c r="R290" s="335"/>
      <c r="S290" s="335"/>
      <c r="T290" s="335"/>
      <c r="U290" s="335"/>
    </row>
    <row r="291" spans="1:21" s="328" customFormat="1" ht="16.5">
      <c r="A291" s="316" t="s">
        <v>626</v>
      </c>
      <c r="B291" s="316" t="s">
        <v>438</v>
      </c>
      <c r="C291" s="316" t="s">
        <v>209</v>
      </c>
      <c r="D291" s="317" t="s">
        <v>652</v>
      </c>
      <c r="E291" s="318">
        <v>49624460</v>
      </c>
      <c r="F291" s="318">
        <f t="shared" si="118"/>
        <v>49624460</v>
      </c>
      <c r="G291" s="318">
        <v>0</v>
      </c>
      <c r="H291" s="318">
        <v>158290</v>
      </c>
      <c r="I291" s="318">
        <v>0</v>
      </c>
      <c r="J291" s="318">
        <v>0</v>
      </c>
      <c r="K291" s="318">
        <v>0</v>
      </c>
      <c r="L291" s="318">
        <f t="shared" si="117"/>
        <v>0</v>
      </c>
      <c r="M291" s="318">
        <v>0</v>
      </c>
      <c r="N291" s="318">
        <f>J291</f>
        <v>0</v>
      </c>
      <c r="O291" s="318">
        <f>N291</f>
        <v>0</v>
      </c>
      <c r="P291" s="318">
        <f t="shared" si="119"/>
        <v>49624460</v>
      </c>
      <c r="Q291" s="313"/>
      <c r="R291" s="327"/>
      <c r="S291" s="327"/>
      <c r="T291" s="324"/>
      <c r="U291" s="327"/>
    </row>
    <row r="292" spans="1:21" s="314" customFormat="1" ht="16.5">
      <c r="A292" s="310" t="s">
        <v>541</v>
      </c>
      <c r="B292" s="310"/>
      <c r="C292" s="310"/>
      <c r="D292" s="311" t="s">
        <v>155</v>
      </c>
      <c r="E292" s="312">
        <f>E294+E295+E297</f>
        <v>79488300</v>
      </c>
      <c r="F292" s="312">
        <f t="shared" si="118"/>
        <v>79488300</v>
      </c>
      <c r="G292" s="312">
        <f t="shared" ref="G292:O292" si="128">G294+G295+G297</f>
        <v>9102200</v>
      </c>
      <c r="H292" s="312">
        <f t="shared" si="128"/>
        <v>642400</v>
      </c>
      <c r="I292" s="312">
        <f t="shared" si="128"/>
        <v>0</v>
      </c>
      <c r="J292" s="312">
        <f t="shared" si="128"/>
        <v>0</v>
      </c>
      <c r="K292" s="312">
        <f t="shared" si="128"/>
        <v>0</v>
      </c>
      <c r="L292" s="312">
        <f t="shared" si="117"/>
        <v>0</v>
      </c>
      <c r="M292" s="312">
        <f t="shared" si="128"/>
        <v>0</v>
      </c>
      <c r="N292" s="312">
        <f t="shared" si="128"/>
        <v>0</v>
      </c>
      <c r="O292" s="312">
        <f t="shared" si="128"/>
        <v>0</v>
      </c>
      <c r="P292" s="312">
        <f t="shared" si="119"/>
        <v>79488300</v>
      </c>
      <c r="Q292" s="337"/>
      <c r="R292" s="313"/>
      <c r="S292" s="313"/>
      <c r="T292" s="313"/>
      <c r="U292" s="313"/>
    </row>
    <row r="293" spans="1:21" s="314" customFormat="1" ht="16.5">
      <c r="A293" s="310" t="s">
        <v>542</v>
      </c>
      <c r="B293" s="310"/>
      <c r="C293" s="310"/>
      <c r="D293" s="315" t="s">
        <v>155</v>
      </c>
      <c r="E293" s="312"/>
      <c r="F293" s="312"/>
      <c r="G293" s="312"/>
      <c r="H293" s="312"/>
      <c r="I293" s="312"/>
      <c r="J293" s="312"/>
      <c r="K293" s="312"/>
      <c r="L293" s="312"/>
      <c r="M293" s="312"/>
      <c r="N293" s="312"/>
      <c r="O293" s="312"/>
      <c r="P293" s="312"/>
      <c r="Q293" s="337"/>
      <c r="R293" s="313"/>
      <c r="S293" s="313"/>
      <c r="T293" s="313"/>
      <c r="U293" s="313"/>
    </row>
    <row r="294" spans="1:21" s="314" customFormat="1" ht="45">
      <c r="A294" s="316" t="s">
        <v>543</v>
      </c>
      <c r="B294" s="316" t="s">
        <v>337</v>
      </c>
      <c r="C294" s="316" t="s">
        <v>29</v>
      </c>
      <c r="D294" s="317" t="s">
        <v>250</v>
      </c>
      <c r="E294" s="318">
        <v>12769100</v>
      </c>
      <c r="F294" s="318">
        <f t="shared" si="118"/>
        <v>12769100</v>
      </c>
      <c r="G294" s="318">
        <v>9102200</v>
      </c>
      <c r="H294" s="318">
        <v>642400</v>
      </c>
      <c r="I294" s="318">
        <v>0</v>
      </c>
      <c r="J294" s="318">
        <v>0</v>
      </c>
      <c r="K294" s="318">
        <v>0</v>
      </c>
      <c r="L294" s="318">
        <f t="shared" si="117"/>
        <v>0</v>
      </c>
      <c r="M294" s="318">
        <v>0</v>
      </c>
      <c r="N294" s="318">
        <f>J294</f>
        <v>0</v>
      </c>
      <c r="O294" s="318">
        <f>N294</f>
        <v>0</v>
      </c>
      <c r="P294" s="318">
        <f t="shared" si="119"/>
        <v>12769100</v>
      </c>
      <c r="Q294" s="313"/>
      <c r="R294" s="313"/>
      <c r="S294" s="313"/>
      <c r="T294" s="313"/>
      <c r="U294" s="313"/>
    </row>
    <row r="295" spans="1:21" s="314" customFormat="1" ht="30">
      <c r="A295" s="316" t="s">
        <v>544</v>
      </c>
      <c r="B295" s="316" t="s">
        <v>207</v>
      </c>
      <c r="C295" s="316" t="s">
        <v>209</v>
      </c>
      <c r="D295" s="317" t="s">
        <v>439</v>
      </c>
      <c r="E295" s="318">
        <f>E296</f>
        <v>12952800</v>
      </c>
      <c r="F295" s="318">
        <f t="shared" ref="F295" si="129">F296</f>
        <v>12952800</v>
      </c>
      <c r="G295" s="318">
        <f t="shared" ref="G295" si="130">G296</f>
        <v>0</v>
      </c>
      <c r="H295" s="318">
        <f t="shared" ref="H295" si="131">H296</f>
        <v>0</v>
      </c>
      <c r="I295" s="318">
        <f t="shared" ref="I295" si="132">I296</f>
        <v>0</v>
      </c>
      <c r="J295" s="318">
        <f t="shared" ref="J295" si="133">J296</f>
        <v>0</v>
      </c>
      <c r="K295" s="318">
        <f t="shared" ref="K295" si="134">K296</f>
        <v>0</v>
      </c>
      <c r="L295" s="318">
        <f t="shared" ref="L295" si="135">L296</f>
        <v>0</v>
      </c>
      <c r="M295" s="318">
        <f t="shared" ref="M295" si="136">M296</f>
        <v>0</v>
      </c>
      <c r="N295" s="318">
        <f t="shared" ref="N295" si="137">N296</f>
        <v>0</v>
      </c>
      <c r="O295" s="318">
        <f t="shared" ref="O295" si="138">O296</f>
        <v>0</v>
      </c>
      <c r="P295" s="318">
        <f t="shared" ref="P295" si="139">P296</f>
        <v>12952800</v>
      </c>
      <c r="Q295" s="400"/>
      <c r="R295" s="313"/>
      <c r="S295" s="313"/>
      <c r="T295" s="313"/>
      <c r="U295" s="313"/>
    </row>
    <row r="296" spans="1:21" s="314" customFormat="1" ht="30">
      <c r="A296" s="316" t="s">
        <v>646</v>
      </c>
      <c r="B296" s="319" t="s">
        <v>639</v>
      </c>
      <c r="C296" s="319" t="s">
        <v>209</v>
      </c>
      <c r="D296" s="333" t="s">
        <v>643</v>
      </c>
      <c r="E296" s="321">
        <v>12952800</v>
      </c>
      <c r="F296" s="321">
        <f t="shared" ref="F296" si="140">E296-I296</f>
        <v>12952800</v>
      </c>
      <c r="G296" s="321">
        <v>0</v>
      </c>
      <c r="H296" s="321">
        <v>0</v>
      </c>
      <c r="I296" s="321">
        <v>0</v>
      </c>
      <c r="J296" s="321">
        <v>0</v>
      </c>
      <c r="K296" s="321">
        <v>0</v>
      </c>
      <c r="L296" s="321">
        <f t="shared" ref="L296" si="141">J296-O296</f>
        <v>0</v>
      </c>
      <c r="M296" s="321">
        <v>0</v>
      </c>
      <c r="N296" s="321">
        <v>0</v>
      </c>
      <c r="O296" s="321">
        <v>0</v>
      </c>
      <c r="P296" s="321">
        <f t="shared" ref="P296" si="142">J296+E296</f>
        <v>12952800</v>
      </c>
      <c r="Q296" s="400"/>
      <c r="R296" s="313"/>
      <c r="S296" s="313"/>
      <c r="T296" s="313"/>
      <c r="U296" s="313"/>
    </row>
    <row r="297" spans="1:21" s="328" customFormat="1" ht="16.5">
      <c r="A297" s="316" t="s">
        <v>625</v>
      </c>
      <c r="B297" s="316" t="s">
        <v>438</v>
      </c>
      <c r="C297" s="316" t="s">
        <v>209</v>
      </c>
      <c r="D297" s="317" t="s">
        <v>652</v>
      </c>
      <c r="E297" s="318">
        <v>53766400</v>
      </c>
      <c r="F297" s="318">
        <f t="shared" si="118"/>
        <v>53766400</v>
      </c>
      <c r="G297" s="318">
        <v>0</v>
      </c>
      <c r="H297" s="318"/>
      <c r="I297" s="318">
        <v>0</v>
      </c>
      <c r="J297" s="318">
        <v>0</v>
      </c>
      <c r="K297" s="318">
        <v>0</v>
      </c>
      <c r="L297" s="318">
        <f t="shared" si="117"/>
        <v>0</v>
      </c>
      <c r="M297" s="318">
        <v>0</v>
      </c>
      <c r="N297" s="318">
        <f>J297</f>
        <v>0</v>
      </c>
      <c r="O297" s="318">
        <f>N297</f>
        <v>0</v>
      </c>
      <c r="P297" s="318">
        <f t="shared" si="119"/>
        <v>53766400</v>
      </c>
      <c r="Q297" s="313"/>
      <c r="R297" s="327"/>
      <c r="S297" s="327"/>
      <c r="T297" s="324"/>
      <c r="U297" s="327"/>
    </row>
    <row r="298" spans="1:21" s="314" customFormat="1" ht="16.5">
      <c r="A298" s="310" t="s">
        <v>545</v>
      </c>
      <c r="B298" s="310"/>
      <c r="C298" s="310"/>
      <c r="D298" s="311" t="s">
        <v>156</v>
      </c>
      <c r="E298" s="312">
        <f>E300+E301+E303</f>
        <v>72073600</v>
      </c>
      <c r="F298" s="312">
        <f t="shared" si="118"/>
        <v>72073600</v>
      </c>
      <c r="G298" s="312">
        <f t="shared" ref="G298:O298" si="143">G300+G301+G303</f>
        <v>9288800</v>
      </c>
      <c r="H298" s="312">
        <f t="shared" si="143"/>
        <v>832200</v>
      </c>
      <c r="I298" s="312">
        <f t="shared" si="143"/>
        <v>0</v>
      </c>
      <c r="J298" s="312">
        <f t="shared" si="143"/>
        <v>0</v>
      </c>
      <c r="K298" s="312">
        <f t="shared" si="143"/>
        <v>0</v>
      </c>
      <c r="L298" s="312">
        <f t="shared" si="117"/>
        <v>0</v>
      </c>
      <c r="M298" s="312">
        <f t="shared" si="143"/>
        <v>0</v>
      </c>
      <c r="N298" s="312">
        <f t="shared" si="143"/>
        <v>0</v>
      </c>
      <c r="O298" s="312">
        <f t="shared" si="143"/>
        <v>0</v>
      </c>
      <c r="P298" s="312">
        <f t="shared" si="119"/>
        <v>72073600</v>
      </c>
      <c r="Q298" s="337"/>
      <c r="R298" s="313"/>
      <c r="S298" s="313"/>
      <c r="T298" s="313"/>
      <c r="U298" s="313"/>
    </row>
    <row r="299" spans="1:21" s="314" customFormat="1" ht="16.5">
      <c r="A299" s="310" t="s">
        <v>546</v>
      </c>
      <c r="B299" s="310"/>
      <c r="C299" s="310"/>
      <c r="D299" s="315" t="s">
        <v>156</v>
      </c>
      <c r="E299" s="312"/>
      <c r="F299" s="312"/>
      <c r="G299" s="312"/>
      <c r="H299" s="312"/>
      <c r="I299" s="312"/>
      <c r="J299" s="312"/>
      <c r="K299" s="312"/>
      <c r="L299" s="312"/>
      <c r="M299" s="312"/>
      <c r="N299" s="312"/>
      <c r="O299" s="312"/>
      <c r="P299" s="312"/>
      <c r="Q299" s="337"/>
      <c r="R299" s="313"/>
      <c r="S299" s="313"/>
      <c r="T299" s="313"/>
      <c r="U299" s="313"/>
    </row>
    <row r="300" spans="1:21" s="314" customFormat="1" ht="45">
      <c r="A300" s="316" t="s">
        <v>547</v>
      </c>
      <c r="B300" s="316" t="s">
        <v>337</v>
      </c>
      <c r="C300" s="316" t="s">
        <v>29</v>
      </c>
      <c r="D300" s="317" t="s">
        <v>250</v>
      </c>
      <c r="E300" s="318">
        <v>13148900</v>
      </c>
      <c r="F300" s="318">
        <f t="shared" si="118"/>
        <v>13148900</v>
      </c>
      <c r="G300" s="318">
        <v>9288800</v>
      </c>
      <c r="H300" s="318">
        <v>791200</v>
      </c>
      <c r="I300" s="318">
        <v>0</v>
      </c>
      <c r="J300" s="318">
        <v>0</v>
      </c>
      <c r="K300" s="318">
        <v>0</v>
      </c>
      <c r="L300" s="318">
        <f t="shared" si="117"/>
        <v>0</v>
      </c>
      <c r="M300" s="318">
        <v>0</v>
      </c>
      <c r="N300" s="318">
        <f>J300</f>
        <v>0</v>
      </c>
      <c r="O300" s="318">
        <f>N300</f>
        <v>0</v>
      </c>
      <c r="P300" s="318">
        <f t="shared" si="119"/>
        <v>13148900</v>
      </c>
      <c r="Q300" s="337"/>
      <c r="R300" s="313"/>
      <c r="S300" s="313"/>
      <c r="T300" s="313"/>
      <c r="U300" s="313"/>
    </row>
    <row r="301" spans="1:21" s="314" customFormat="1" ht="30">
      <c r="A301" s="316" t="s">
        <v>548</v>
      </c>
      <c r="B301" s="316" t="s">
        <v>207</v>
      </c>
      <c r="C301" s="316" t="s">
        <v>209</v>
      </c>
      <c r="D301" s="317" t="s">
        <v>439</v>
      </c>
      <c r="E301" s="318">
        <f>E302</f>
        <v>10027700</v>
      </c>
      <c r="F301" s="318">
        <f t="shared" ref="F301" si="144">F302</f>
        <v>10027700</v>
      </c>
      <c r="G301" s="318">
        <f t="shared" ref="G301" si="145">G302</f>
        <v>0</v>
      </c>
      <c r="H301" s="318">
        <f t="shared" ref="H301" si="146">H302</f>
        <v>0</v>
      </c>
      <c r="I301" s="318">
        <f t="shared" ref="I301" si="147">I302</f>
        <v>0</v>
      </c>
      <c r="J301" s="318">
        <f t="shared" ref="J301" si="148">J302</f>
        <v>0</v>
      </c>
      <c r="K301" s="318">
        <f t="shared" ref="K301" si="149">K302</f>
        <v>0</v>
      </c>
      <c r="L301" s="318">
        <f t="shared" ref="L301" si="150">L302</f>
        <v>0</v>
      </c>
      <c r="M301" s="318">
        <f t="shared" ref="M301" si="151">M302</f>
        <v>0</v>
      </c>
      <c r="N301" s="318">
        <f t="shared" ref="N301" si="152">N302</f>
        <v>0</v>
      </c>
      <c r="O301" s="318">
        <f t="shared" ref="O301" si="153">O302</f>
        <v>0</v>
      </c>
      <c r="P301" s="318">
        <f t="shared" ref="P301" si="154">P302</f>
        <v>10027700</v>
      </c>
      <c r="Q301" s="400"/>
      <c r="R301" s="313"/>
      <c r="S301" s="313"/>
      <c r="T301" s="313"/>
      <c r="U301" s="313"/>
    </row>
    <row r="302" spans="1:21" s="314" customFormat="1" ht="30">
      <c r="A302" s="316" t="s">
        <v>647</v>
      </c>
      <c r="B302" s="319" t="s">
        <v>639</v>
      </c>
      <c r="C302" s="319" t="s">
        <v>209</v>
      </c>
      <c r="D302" s="333" t="s">
        <v>643</v>
      </c>
      <c r="E302" s="321">
        <v>10027700</v>
      </c>
      <c r="F302" s="321">
        <f t="shared" ref="F302" si="155">E302-I302</f>
        <v>10027700</v>
      </c>
      <c r="G302" s="321">
        <v>0</v>
      </c>
      <c r="H302" s="321">
        <v>0</v>
      </c>
      <c r="I302" s="321">
        <v>0</v>
      </c>
      <c r="J302" s="321">
        <v>0</v>
      </c>
      <c r="K302" s="321">
        <v>0</v>
      </c>
      <c r="L302" s="321">
        <f t="shared" ref="L302" si="156">J302-O302</f>
        <v>0</v>
      </c>
      <c r="M302" s="321">
        <v>0</v>
      </c>
      <c r="N302" s="321">
        <v>0</v>
      </c>
      <c r="O302" s="321">
        <v>0</v>
      </c>
      <c r="P302" s="321">
        <f t="shared" ref="P302" si="157">J302+E302</f>
        <v>10027700</v>
      </c>
      <c r="Q302" s="400"/>
      <c r="R302" s="313"/>
      <c r="S302" s="313"/>
      <c r="T302" s="313"/>
      <c r="U302" s="313"/>
    </row>
    <row r="303" spans="1:21" s="328" customFormat="1" ht="16.5">
      <c r="A303" s="316" t="s">
        <v>624</v>
      </c>
      <c r="B303" s="316" t="s">
        <v>438</v>
      </c>
      <c r="C303" s="316" t="s">
        <v>209</v>
      </c>
      <c r="D303" s="317" t="s">
        <v>652</v>
      </c>
      <c r="E303" s="318">
        <v>48897000</v>
      </c>
      <c r="F303" s="318">
        <f t="shared" si="118"/>
        <v>48897000</v>
      </c>
      <c r="G303" s="318">
        <v>0</v>
      </c>
      <c r="H303" s="318">
        <v>41000</v>
      </c>
      <c r="I303" s="318">
        <v>0</v>
      </c>
      <c r="J303" s="318">
        <v>0</v>
      </c>
      <c r="K303" s="318"/>
      <c r="L303" s="318">
        <f t="shared" si="117"/>
        <v>0</v>
      </c>
      <c r="M303" s="318">
        <v>0</v>
      </c>
      <c r="N303" s="318">
        <f>J303</f>
        <v>0</v>
      </c>
      <c r="O303" s="318">
        <f>N303</f>
        <v>0</v>
      </c>
      <c r="P303" s="318">
        <f t="shared" si="119"/>
        <v>48897000</v>
      </c>
      <c r="Q303" s="313"/>
      <c r="R303" s="327"/>
      <c r="S303" s="327"/>
      <c r="T303" s="324"/>
      <c r="U303" s="327"/>
    </row>
    <row r="304" spans="1:21" s="314" customFormat="1" ht="16.5">
      <c r="A304" s="310" t="s">
        <v>549</v>
      </c>
      <c r="B304" s="310"/>
      <c r="C304" s="310"/>
      <c r="D304" s="311" t="s">
        <v>157</v>
      </c>
      <c r="E304" s="312">
        <f>E306+E307+E309</f>
        <v>68909900</v>
      </c>
      <c r="F304" s="312">
        <f t="shared" ref="F304:P304" si="158">F306+F307+F309</f>
        <v>68909900</v>
      </c>
      <c r="G304" s="312">
        <f t="shared" si="158"/>
        <v>9439200</v>
      </c>
      <c r="H304" s="312">
        <f t="shared" si="158"/>
        <v>692600</v>
      </c>
      <c r="I304" s="312">
        <f t="shared" si="158"/>
        <v>0</v>
      </c>
      <c r="J304" s="312">
        <f t="shared" si="158"/>
        <v>230400</v>
      </c>
      <c r="K304" s="312">
        <f t="shared" si="158"/>
        <v>0</v>
      </c>
      <c r="L304" s="312">
        <f t="shared" si="158"/>
        <v>200400</v>
      </c>
      <c r="M304" s="312">
        <f t="shared" si="158"/>
        <v>0</v>
      </c>
      <c r="N304" s="312">
        <f t="shared" si="158"/>
        <v>77000</v>
      </c>
      <c r="O304" s="312">
        <f t="shared" si="158"/>
        <v>30000</v>
      </c>
      <c r="P304" s="312">
        <f t="shared" si="158"/>
        <v>69140300</v>
      </c>
      <c r="Q304" s="313"/>
      <c r="R304" s="313"/>
      <c r="S304" s="313"/>
      <c r="T304" s="313"/>
      <c r="U304" s="313"/>
    </row>
    <row r="305" spans="1:21" s="314" customFormat="1" ht="16.5">
      <c r="A305" s="310" t="s">
        <v>550</v>
      </c>
      <c r="B305" s="310"/>
      <c r="C305" s="310"/>
      <c r="D305" s="315" t="s">
        <v>157</v>
      </c>
      <c r="E305" s="312"/>
      <c r="F305" s="312"/>
      <c r="G305" s="312"/>
      <c r="H305" s="312"/>
      <c r="I305" s="312"/>
      <c r="J305" s="312"/>
      <c r="K305" s="312"/>
      <c r="L305" s="312"/>
      <c r="M305" s="312"/>
      <c r="N305" s="312"/>
      <c r="O305" s="312"/>
      <c r="P305" s="312"/>
      <c r="Q305" s="313"/>
      <c r="R305" s="313"/>
      <c r="S305" s="313"/>
      <c r="T305" s="313"/>
      <c r="U305" s="313"/>
    </row>
    <row r="306" spans="1:21" s="314" customFormat="1" ht="45">
      <c r="A306" s="316" t="s">
        <v>551</v>
      </c>
      <c r="B306" s="316" t="s">
        <v>337</v>
      </c>
      <c r="C306" s="316" t="s">
        <v>29</v>
      </c>
      <c r="D306" s="317" t="s">
        <v>250</v>
      </c>
      <c r="E306" s="318">
        <v>13438400</v>
      </c>
      <c r="F306" s="318">
        <f t="shared" si="118"/>
        <v>13438400</v>
      </c>
      <c r="G306" s="318">
        <v>9439200</v>
      </c>
      <c r="H306" s="318">
        <v>692600</v>
      </c>
      <c r="I306" s="318">
        <v>0</v>
      </c>
      <c r="J306" s="318">
        <v>230400</v>
      </c>
      <c r="K306" s="318">
        <v>0</v>
      </c>
      <c r="L306" s="318">
        <f>J306-O306</f>
        <v>200400</v>
      </c>
      <c r="M306" s="318">
        <v>0</v>
      </c>
      <c r="N306" s="318">
        <v>77000</v>
      </c>
      <c r="O306" s="318">
        <v>30000</v>
      </c>
      <c r="P306" s="318">
        <f t="shared" si="119"/>
        <v>13668800</v>
      </c>
      <c r="Q306" s="337"/>
      <c r="R306" s="313"/>
      <c r="S306" s="313"/>
      <c r="T306" s="313"/>
      <c r="U306" s="313"/>
    </row>
    <row r="307" spans="1:21" s="314" customFormat="1" ht="30">
      <c r="A307" s="316" t="s">
        <v>552</v>
      </c>
      <c r="B307" s="316" t="s">
        <v>207</v>
      </c>
      <c r="C307" s="316" t="s">
        <v>209</v>
      </c>
      <c r="D307" s="317" t="s">
        <v>439</v>
      </c>
      <c r="E307" s="318">
        <f>E308</f>
        <v>12812100</v>
      </c>
      <c r="F307" s="318">
        <f t="shared" ref="F307" si="159">F308</f>
        <v>12812100</v>
      </c>
      <c r="G307" s="318">
        <f t="shared" ref="G307" si="160">G308</f>
        <v>0</v>
      </c>
      <c r="H307" s="318">
        <f t="shared" ref="H307" si="161">H308</f>
        <v>0</v>
      </c>
      <c r="I307" s="318">
        <f t="shared" ref="I307" si="162">I308</f>
        <v>0</v>
      </c>
      <c r="J307" s="318">
        <f t="shared" ref="J307" si="163">J308</f>
        <v>0</v>
      </c>
      <c r="K307" s="318">
        <v>0</v>
      </c>
      <c r="L307" s="318">
        <f t="shared" ref="L307" si="164">L308</f>
        <v>0</v>
      </c>
      <c r="M307" s="318">
        <f t="shared" ref="M307" si="165">M308</f>
        <v>0</v>
      </c>
      <c r="N307" s="318">
        <f t="shared" ref="N307" si="166">N308</f>
        <v>0</v>
      </c>
      <c r="O307" s="318">
        <f t="shared" ref="O307" si="167">O308</f>
        <v>0</v>
      </c>
      <c r="P307" s="318">
        <f t="shared" ref="P307" si="168">P308</f>
        <v>12812100</v>
      </c>
      <c r="Q307" s="400"/>
      <c r="R307" s="313"/>
      <c r="S307" s="313"/>
      <c r="T307" s="313"/>
      <c r="U307" s="313"/>
    </row>
    <row r="308" spans="1:21" s="314" customFormat="1" ht="30">
      <c r="A308" s="316" t="s">
        <v>648</v>
      </c>
      <c r="B308" s="319" t="s">
        <v>639</v>
      </c>
      <c r="C308" s="319" t="s">
        <v>209</v>
      </c>
      <c r="D308" s="333" t="s">
        <v>643</v>
      </c>
      <c r="E308" s="321">
        <v>12812100</v>
      </c>
      <c r="F308" s="321">
        <f t="shared" ref="F308" si="169">E308-I308</f>
        <v>12812100</v>
      </c>
      <c r="G308" s="321">
        <v>0</v>
      </c>
      <c r="H308" s="321">
        <v>0</v>
      </c>
      <c r="I308" s="321">
        <v>0</v>
      </c>
      <c r="J308" s="321">
        <v>0</v>
      </c>
      <c r="K308" s="321">
        <v>0</v>
      </c>
      <c r="L308" s="321">
        <f t="shared" ref="L308" si="170">J308-O308</f>
        <v>0</v>
      </c>
      <c r="M308" s="321">
        <v>0</v>
      </c>
      <c r="N308" s="321">
        <v>0</v>
      </c>
      <c r="O308" s="321">
        <v>0</v>
      </c>
      <c r="P308" s="321">
        <f t="shared" ref="P308" si="171">J308+E308</f>
        <v>12812100</v>
      </c>
      <c r="Q308" s="400"/>
      <c r="R308" s="313"/>
      <c r="S308" s="313"/>
      <c r="T308" s="313"/>
      <c r="U308" s="313"/>
    </row>
    <row r="309" spans="1:21" s="328" customFormat="1" ht="18.75" customHeight="1">
      <c r="A309" s="316" t="s">
        <v>629</v>
      </c>
      <c r="B309" s="316" t="s">
        <v>438</v>
      </c>
      <c r="C309" s="316" t="s">
        <v>209</v>
      </c>
      <c r="D309" s="317" t="s">
        <v>652</v>
      </c>
      <c r="E309" s="318">
        <v>42659400</v>
      </c>
      <c r="F309" s="318">
        <f t="shared" si="118"/>
        <v>42659400</v>
      </c>
      <c r="G309" s="318">
        <v>0</v>
      </c>
      <c r="H309" s="318">
        <v>0</v>
      </c>
      <c r="I309" s="318">
        <v>0</v>
      </c>
      <c r="J309" s="318">
        <v>0</v>
      </c>
      <c r="K309" s="318">
        <v>0</v>
      </c>
      <c r="L309" s="318">
        <f t="shared" si="117"/>
        <v>0</v>
      </c>
      <c r="M309" s="318">
        <v>0</v>
      </c>
      <c r="N309" s="318">
        <f>J309</f>
        <v>0</v>
      </c>
      <c r="O309" s="318">
        <f>N309</f>
        <v>0</v>
      </c>
      <c r="P309" s="318">
        <f t="shared" si="119"/>
        <v>42659400</v>
      </c>
      <c r="Q309" s="337"/>
      <c r="R309" s="327"/>
      <c r="S309" s="327"/>
      <c r="T309" s="324"/>
      <c r="U309" s="327"/>
    </row>
    <row r="310" spans="1:21" s="314" customFormat="1" ht="16.5">
      <c r="A310" s="310" t="s">
        <v>275</v>
      </c>
      <c r="B310" s="310"/>
      <c r="C310" s="310"/>
      <c r="D310" s="311" t="s">
        <v>158</v>
      </c>
      <c r="E310" s="312">
        <f>E312+E313+E315</f>
        <v>82401300</v>
      </c>
      <c r="F310" s="312">
        <f t="shared" si="118"/>
        <v>82401300</v>
      </c>
      <c r="G310" s="312">
        <f t="shared" ref="G310:O310" si="172">G312+G313+G315</f>
        <v>9653300</v>
      </c>
      <c r="H310" s="312">
        <f t="shared" si="172"/>
        <v>898700</v>
      </c>
      <c r="I310" s="312">
        <f t="shared" si="172"/>
        <v>0</v>
      </c>
      <c r="J310" s="312">
        <f t="shared" si="172"/>
        <v>0</v>
      </c>
      <c r="K310" s="312">
        <f t="shared" si="172"/>
        <v>0</v>
      </c>
      <c r="L310" s="312">
        <f t="shared" si="117"/>
        <v>0</v>
      </c>
      <c r="M310" s="312">
        <f t="shared" si="172"/>
        <v>0</v>
      </c>
      <c r="N310" s="312">
        <f t="shared" si="172"/>
        <v>0</v>
      </c>
      <c r="O310" s="312">
        <f t="shared" si="172"/>
        <v>0</v>
      </c>
      <c r="P310" s="312">
        <f t="shared" si="119"/>
        <v>82401300</v>
      </c>
      <c r="Q310" s="326"/>
      <c r="R310" s="313"/>
      <c r="S310" s="313"/>
      <c r="T310" s="313"/>
      <c r="U310" s="313"/>
    </row>
    <row r="311" spans="1:21" s="314" customFormat="1" ht="16.5">
      <c r="A311" s="310" t="s">
        <v>279</v>
      </c>
      <c r="B311" s="310"/>
      <c r="C311" s="310"/>
      <c r="D311" s="315" t="s">
        <v>158</v>
      </c>
      <c r="E311" s="312"/>
      <c r="F311" s="312"/>
      <c r="G311" s="312"/>
      <c r="H311" s="312"/>
      <c r="I311" s="312"/>
      <c r="J311" s="312"/>
      <c r="K311" s="312"/>
      <c r="L311" s="312"/>
      <c r="M311" s="312"/>
      <c r="N311" s="312"/>
      <c r="O311" s="312"/>
      <c r="P311" s="312"/>
      <c r="Q311" s="313"/>
      <c r="R311" s="313"/>
      <c r="S311" s="313"/>
      <c r="T311" s="313"/>
      <c r="U311" s="313"/>
    </row>
    <row r="312" spans="1:21" s="314" customFormat="1" ht="45">
      <c r="A312" s="316" t="s">
        <v>553</v>
      </c>
      <c r="B312" s="316" t="s">
        <v>337</v>
      </c>
      <c r="C312" s="316" t="s">
        <v>29</v>
      </c>
      <c r="D312" s="317" t="s">
        <v>250</v>
      </c>
      <c r="E312" s="318">
        <v>13648000</v>
      </c>
      <c r="F312" s="318">
        <f t="shared" si="118"/>
        <v>13648000</v>
      </c>
      <c r="G312" s="318">
        <v>9653300</v>
      </c>
      <c r="H312" s="318">
        <v>881200</v>
      </c>
      <c r="I312" s="318">
        <v>0</v>
      </c>
      <c r="J312" s="318">
        <v>0</v>
      </c>
      <c r="K312" s="318">
        <v>0</v>
      </c>
      <c r="L312" s="318">
        <f t="shared" si="117"/>
        <v>0</v>
      </c>
      <c r="M312" s="318">
        <v>0</v>
      </c>
      <c r="N312" s="318">
        <f>J312</f>
        <v>0</v>
      </c>
      <c r="O312" s="318">
        <f>N312</f>
        <v>0</v>
      </c>
      <c r="P312" s="318">
        <f t="shared" si="119"/>
        <v>13648000</v>
      </c>
      <c r="Q312" s="313"/>
      <c r="R312" s="313"/>
      <c r="S312" s="313"/>
      <c r="T312" s="313"/>
      <c r="U312" s="313"/>
    </row>
    <row r="313" spans="1:21" s="314" customFormat="1" ht="30">
      <c r="A313" s="316" t="s">
        <v>554</v>
      </c>
      <c r="B313" s="316" t="s">
        <v>207</v>
      </c>
      <c r="C313" s="316" t="s">
        <v>209</v>
      </c>
      <c r="D313" s="317" t="s">
        <v>439</v>
      </c>
      <c r="E313" s="318">
        <f>E314</f>
        <v>15793000</v>
      </c>
      <c r="F313" s="318">
        <f t="shared" ref="F313" si="173">F314</f>
        <v>15793000</v>
      </c>
      <c r="G313" s="318">
        <f t="shared" ref="G313" si="174">G314</f>
        <v>0</v>
      </c>
      <c r="H313" s="318">
        <f t="shared" ref="H313" si="175">H314</f>
        <v>0</v>
      </c>
      <c r="I313" s="318">
        <f t="shared" ref="I313" si="176">I314</f>
        <v>0</v>
      </c>
      <c r="J313" s="318">
        <f t="shared" ref="J313" si="177">J314</f>
        <v>0</v>
      </c>
      <c r="K313" s="318">
        <f t="shared" ref="K313" si="178">K314</f>
        <v>0</v>
      </c>
      <c r="L313" s="318">
        <f t="shared" ref="L313" si="179">L314</f>
        <v>0</v>
      </c>
      <c r="M313" s="318">
        <f t="shared" ref="M313" si="180">M314</f>
        <v>0</v>
      </c>
      <c r="N313" s="318">
        <f t="shared" ref="N313" si="181">N314</f>
        <v>0</v>
      </c>
      <c r="O313" s="318">
        <f t="shared" ref="O313" si="182">O314</f>
        <v>0</v>
      </c>
      <c r="P313" s="318">
        <f t="shared" ref="P313" si="183">P314</f>
        <v>15793000</v>
      </c>
      <c r="Q313" s="400"/>
      <c r="R313" s="313"/>
      <c r="S313" s="313"/>
      <c r="T313" s="313"/>
      <c r="U313" s="313"/>
    </row>
    <row r="314" spans="1:21" s="314" customFormat="1" ht="30">
      <c r="A314" s="316" t="s">
        <v>649</v>
      </c>
      <c r="B314" s="319" t="s">
        <v>639</v>
      </c>
      <c r="C314" s="319" t="s">
        <v>209</v>
      </c>
      <c r="D314" s="333" t="s">
        <v>643</v>
      </c>
      <c r="E314" s="321">
        <v>15793000</v>
      </c>
      <c r="F314" s="321">
        <f t="shared" ref="F314" si="184">E314-I314</f>
        <v>15793000</v>
      </c>
      <c r="G314" s="321">
        <v>0</v>
      </c>
      <c r="H314" s="321">
        <v>0</v>
      </c>
      <c r="I314" s="321">
        <v>0</v>
      </c>
      <c r="J314" s="321">
        <v>0</v>
      </c>
      <c r="K314" s="321">
        <v>0</v>
      </c>
      <c r="L314" s="321">
        <f t="shared" ref="L314" si="185">J314-O314</f>
        <v>0</v>
      </c>
      <c r="M314" s="321">
        <v>0</v>
      </c>
      <c r="N314" s="321">
        <v>0</v>
      </c>
      <c r="O314" s="321">
        <v>0</v>
      </c>
      <c r="P314" s="321">
        <f t="shared" ref="P314" si="186">J314+E314</f>
        <v>15793000</v>
      </c>
      <c r="Q314" s="400"/>
      <c r="R314" s="313"/>
      <c r="S314" s="313"/>
      <c r="T314" s="313"/>
      <c r="U314" s="313"/>
    </row>
    <row r="315" spans="1:21" s="328" customFormat="1" ht="17.25" customHeight="1">
      <c r="A315" s="316" t="s">
        <v>627</v>
      </c>
      <c r="B315" s="316" t="s">
        <v>438</v>
      </c>
      <c r="C315" s="316" t="s">
        <v>209</v>
      </c>
      <c r="D315" s="317" t="s">
        <v>652</v>
      </c>
      <c r="E315" s="318">
        <v>52960300</v>
      </c>
      <c r="F315" s="318">
        <f t="shared" si="118"/>
        <v>52960300</v>
      </c>
      <c r="G315" s="318">
        <v>0</v>
      </c>
      <c r="H315" s="318">
        <v>17500</v>
      </c>
      <c r="I315" s="318">
        <v>0</v>
      </c>
      <c r="J315" s="318">
        <v>0</v>
      </c>
      <c r="K315" s="318">
        <v>0</v>
      </c>
      <c r="L315" s="318">
        <f t="shared" ref="L315:L325" si="187">J315-O315</f>
        <v>0</v>
      </c>
      <c r="M315" s="318">
        <v>0</v>
      </c>
      <c r="N315" s="318">
        <f>J315</f>
        <v>0</v>
      </c>
      <c r="O315" s="318">
        <f>N315</f>
        <v>0</v>
      </c>
      <c r="P315" s="318">
        <f t="shared" si="119"/>
        <v>52960300</v>
      </c>
      <c r="Q315" s="326"/>
      <c r="R315" s="327"/>
      <c r="S315" s="327"/>
      <c r="T315" s="324"/>
      <c r="U315" s="327"/>
    </row>
    <row r="316" spans="1:21" s="314" customFormat="1" ht="16.5">
      <c r="A316" s="310" t="s">
        <v>313</v>
      </c>
      <c r="B316" s="310"/>
      <c r="C316" s="310"/>
      <c r="D316" s="311" t="s">
        <v>159</v>
      </c>
      <c r="E316" s="312">
        <f>E318+E319+E321+E322</f>
        <v>76291800</v>
      </c>
      <c r="F316" s="312">
        <f t="shared" si="118"/>
        <v>76291800</v>
      </c>
      <c r="G316" s="312">
        <f t="shared" ref="G316:O316" si="188">G318+G319+G321+G322</f>
        <v>9166200</v>
      </c>
      <c r="H316" s="312">
        <f t="shared" si="188"/>
        <v>636600</v>
      </c>
      <c r="I316" s="312">
        <f t="shared" si="188"/>
        <v>0</v>
      </c>
      <c r="J316" s="312">
        <f t="shared" si="188"/>
        <v>0</v>
      </c>
      <c r="K316" s="312">
        <f t="shared" si="188"/>
        <v>0</v>
      </c>
      <c r="L316" s="312">
        <f t="shared" si="187"/>
        <v>0</v>
      </c>
      <c r="M316" s="312">
        <f t="shared" si="188"/>
        <v>0</v>
      </c>
      <c r="N316" s="312">
        <f t="shared" si="188"/>
        <v>0</v>
      </c>
      <c r="O316" s="312">
        <f t="shared" si="188"/>
        <v>0</v>
      </c>
      <c r="P316" s="312">
        <f t="shared" ref="P316:P325" si="189">J316+E316</f>
        <v>76291800</v>
      </c>
      <c r="Q316" s="402"/>
      <c r="R316" s="313"/>
      <c r="S316" s="313"/>
      <c r="T316" s="313"/>
      <c r="U316" s="313"/>
    </row>
    <row r="317" spans="1:21" s="314" customFormat="1" ht="16.5">
      <c r="A317" s="310" t="s">
        <v>314</v>
      </c>
      <c r="B317" s="310"/>
      <c r="C317" s="310"/>
      <c r="D317" s="315" t="s">
        <v>159</v>
      </c>
      <c r="E317" s="312"/>
      <c r="F317" s="312"/>
      <c r="G317" s="312"/>
      <c r="H317" s="312"/>
      <c r="I317" s="312"/>
      <c r="J317" s="312"/>
      <c r="K317" s="312"/>
      <c r="L317" s="312"/>
      <c r="M317" s="312"/>
      <c r="N317" s="312"/>
      <c r="O317" s="312"/>
      <c r="P317" s="312"/>
      <c r="Q317" s="313"/>
      <c r="R317" s="313"/>
      <c r="S317" s="313"/>
      <c r="T317" s="313"/>
      <c r="U317" s="313"/>
    </row>
    <row r="318" spans="1:21" s="314" customFormat="1" ht="45">
      <c r="A318" s="316" t="s">
        <v>341</v>
      </c>
      <c r="B318" s="316" t="s">
        <v>337</v>
      </c>
      <c r="C318" s="316" t="s">
        <v>29</v>
      </c>
      <c r="D318" s="317" t="s">
        <v>250</v>
      </c>
      <c r="E318" s="318">
        <v>12801300</v>
      </c>
      <c r="F318" s="318">
        <f t="shared" si="118"/>
        <v>12801300</v>
      </c>
      <c r="G318" s="318">
        <v>9166200</v>
      </c>
      <c r="H318" s="318">
        <v>636600</v>
      </c>
      <c r="I318" s="318">
        <v>0</v>
      </c>
      <c r="J318" s="318">
        <v>0</v>
      </c>
      <c r="K318" s="318">
        <v>0</v>
      </c>
      <c r="L318" s="318">
        <f t="shared" si="187"/>
        <v>0</v>
      </c>
      <c r="M318" s="318">
        <v>0</v>
      </c>
      <c r="N318" s="318">
        <f>J318</f>
        <v>0</v>
      </c>
      <c r="O318" s="318">
        <f>N318</f>
        <v>0</v>
      </c>
      <c r="P318" s="318">
        <f t="shared" si="189"/>
        <v>12801300</v>
      </c>
      <c r="Q318" s="400"/>
      <c r="R318" s="313"/>
      <c r="S318" s="313"/>
      <c r="T318" s="313"/>
      <c r="U318" s="313"/>
    </row>
    <row r="319" spans="1:21" s="314" customFormat="1" ht="30">
      <c r="A319" s="316" t="s">
        <v>555</v>
      </c>
      <c r="B319" s="316" t="s">
        <v>207</v>
      </c>
      <c r="C319" s="316" t="s">
        <v>209</v>
      </c>
      <c r="D319" s="317" t="s">
        <v>439</v>
      </c>
      <c r="E319" s="318">
        <f>E320</f>
        <v>10740000</v>
      </c>
      <c r="F319" s="318">
        <f t="shared" ref="F319" si="190">F320</f>
        <v>10740000</v>
      </c>
      <c r="G319" s="318">
        <f t="shared" ref="G319" si="191">G320</f>
        <v>0</v>
      </c>
      <c r="H319" s="318">
        <f t="shared" ref="H319" si="192">H320</f>
        <v>0</v>
      </c>
      <c r="I319" s="318">
        <f t="shared" ref="I319" si="193">I320</f>
        <v>0</v>
      </c>
      <c r="J319" s="318">
        <f t="shared" ref="J319" si="194">J320</f>
        <v>0</v>
      </c>
      <c r="K319" s="318">
        <f t="shared" ref="K319" si="195">K320</f>
        <v>0</v>
      </c>
      <c r="L319" s="318">
        <f t="shared" ref="L319" si="196">L320</f>
        <v>0</v>
      </c>
      <c r="M319" s="318">
        <f t="shared" ref="M319" si="197">M320</f>
        <v>0</v>
      </c>
      <c r="N319" s="318">
        <f t="shared" ref="N319" si="198">N320</f>
        <v>0</v>
      </c>
      <c r="O319" s="318">
        <f t="shared" ref="O319" si="199">O320</f>
        <v>0</v>
      </c>
      <c r="P319" s="318">
        <f t="shared" ref="P319" si="200">P320</f>
        <v>10740000</v>
      </c>
      <c r="Q319" s="400"/>
      <c r="R319" s="313"/>
      <c r="S319" s="313"/>
      <c r="T319" s="313"/>
      <c r="U319" s="313"/>
    </row>
    <row r="320" spans="1:21" s="314" customFormat="1" ht="30">
      <c r="A320" s="316" t="s">
        <v>650</v>
      </c>
      <c r="B320" s="319" t="s">
        <v>639</v>
      </c>
      <c r="C320" s="319" t="s">
        <v>209</v>
      </c>
      <c r="D320" s="333" t="s">
        <v>643</v>
      </c>
      <c r="E320" s="321">
        <v>10740000</v>
      </c>
      <c r="F320" s="321">
        <f t="shared" ref="F320" si="201">E320-I320</f>
        <v>10740000</v>
      </c>
      <c r="G320" s="321">
        <v>0</v>
      </c>
      <c r="H320" s="321">
        <v>0</v>
      </c>
      <c r="I320" s="321">
        <v>0</v>
      </c>
      <c r="J320" s="321">
        <v>0</v>
      </c>
      <c r="K320" s="321">
        <v>0</v>
      </c>
      <c r="L320" s="321">
        <f t="shared" ref="L320" si="202">J320-O320</f>
        <v>0</v>
      </c>
      <c r="M320" s="321">
        <v>0</v>
      </c>
      <c r="N320" s="321">
        <v>0</v>
      </c>
      <c r="O320" s="321">
        <v>0</v>
      </c>
      <c r="P320" s="321">
        <f t="shared" ref="P320" si="203">J320+E320</f>
        <v>10740000</v>
      </c>
      <c r="Q320" s="400"/>
      <c r="R320" s="313"/>
      <c r="S320" s="313"/>
      <c r="T320" s="313"/>
      <c r="U320" s="313"/>
    </row>
    <row r="321" spans="1:27" s="328" customFormat="1" ht="18.75">
      <c r="A321" s="316" t="s">
        <v>628</v>
      </c>
      <c r="B321" s="316" t="s">
        <v>438</v>
      </c>
      <c r="C321" s="316" t="s">
        <v>209</v>
      </c>
      <c r="D321" s="317" t="s">
        <v>652</v>
      </c>
      <c r="E321" s="318">
        <v>52702100</v>
      </c>
      <c r="F321" s="318">
        <f t="shared" si="118"/>
        <v>52702100</v>
      </c>
      <c r="G321" s="318">
        <v>0</v>
      </c>
      <c r="H321" s="318">
        <v>0</v>
      </c>
      <c r="I321" s="318">
        <v>0</v>
      </c>
      <c r="J321" s="318">
        <v>0</v>
      </c>
      <c r="K321" s="318">
        <v>0</v>
      </c>
      <c r="L321" s="318">
        <f t="shared" si="187"/>
        <v>0</v>
      </c>
      <c r="M321" s="318">
        <v>0</v>
      </c>
      <c r="N321" s="318">
        <f>J321</f>
        <v>0</v>
      </c>
      <c r="O321" s="318">
        <f>N321</f>
        <v>0</v>
      </c>
      <c r="P321" s="318">
        <f t="shared" si="189"/>
        <v>52702100</v>
      </c>
      <c r="Q321" s="403"/>
      <c r="R321" s="327"/>
      <c r="S321" s="327"/>
      <c r="T321" s="324"/>
      <c r="U321" s="327"/>
    </row>
    <row r="322" spans="1:27" s="328" customFormat="1" ht="30">
      <c r="A322" s="316" t="s">
        <v>632</v>
      </c>
      <c r="B322" s="316" t="s">
        <v>633</v>
      </c>
      <c r="C322" s="316" t="s">
        <v>634</v>
      </c>
      <c r="D322" s="317" t="s">
        <v>635</v>
      </c>
      <c r="E322" s="318">
        <v>48400</v>
      </c>
      <c r="F322" s="318">
        <f t="shared" si="118"/>
        <v>48400</v>
      </c>
      <c r="G322" s="318">
        <v>0</v>
      </c>
      <c r="H322" s="318">
        <v>0</v>
      </c>
      <c r="I322" s="318">
        <v>0</v>
      </c>
      <c r="J322" s="318">
        <v>0</v>
      </c>
      <c r="K322" s="318">
        <v>0</v>
      </c>
      <c r="L322" s="318">
        <f t="shared" si="187"/>
        <v>0</v>
      </c>
      <c r="M322" s="318">
        <v>0</v>
      </c>
      <c r="N322" s="318">
        <v>0</v>
      </c>
      <c r="O322" s="318">
        <v>0</v>
      </c>
      <c r="P322" s="318">
        <f t="shared" si="189"/>
        <v>48400</v>
      </c>
      <c r="Q322" s="349"/>
      <c r="R322" s="327"/>
      <c r="S322" s="327"/>
      <c r="T322" s="324"/>
      <c r="U322" s="327"/>
    </row>
    <row r="323" spans="1:27" s="314" customFormat="1" ht="18.75">
      <c r="A323" s="310" t="s">
        <v>277</v>
      </c>
      <c r="B323" s="310"/>
      <c r="C323" s="310"/>
      <c r="D323" s="311" t="s">
        <v>144</v>
      </c>
      <c r="E323" s="312">
        <f>E325</f>
        <v>0</v>
      </c>
      <c r="F323" s="312">
        <f t="shared" si="118"/>
        <v>0</v>
      </c>
      <c r="G323" s="312">
        <f t="shared" ref="G323:I323" si="204">-G325</f>
        <v>0</v>
      </c>
      <c r="H323" s="312">
        <f t="shared" si="204"/>
        <v>0</v>
      </c>
      <c r="I323" s="312">
        <f t="shared" si="204"/>
        <v>0</v>
      </c>
      <c r="J323" s="312">
        <f>J325</f>
        <v>2301300</v>
      </c>
      <c r="K323" s="312">
        <f>K325</f>
        <v>0</v>
      </c>
      <c r="L323" s="312">
        <f t="shared" si="187"/>
        <v>2256300</v>
      </c>
      <c r="M323" s="312">
        <f>M325</f>
        <v>974100</v>
      </c>
      <c r="N323" s="312">
        <f>N325</f>
        <v>63000</v>
      </c>
      <c r="O323" s="312">
        <f>O325</f>
        <v>45000</v>
      </c>
      <c r="P323" s="312">
        <f t="shared" si="189"/>
        <v>2301300</v>
      </c>
      <c r="Q323" s="349"/>
      <c r="R323" s="313"/>
      <c r="S323" s="313"/>
      <c r="T323" s="313"/>
      <c r="U323" s="313"/>
    </row>
    <row r="324" spans="1:27" s="314" customFormat="1" ht="18.75">
      <c r="A324" s="310" t="s">
        <v>281</v>
      </c>
      <c r="B324" s="310"/>
      <c r="C324" s="310"/>
      <c r="D324" s="315" t="s">
        <v>144</v>
      </c>
      <c r="E324" s="312"/>
      <c r="F324" s="312"/>
      <c r="G324" s="312"/>
      <c r="H324" s="312"/>
      <c r="I324" s="312"/>
      <c r="J324" s="312"/>
      <c r="K324" s="312"/>
      <c r="L324" s="312"/>
      <c r="M324" s="312"/>
      <c r="N324" s="312"/>
      <c r="O324" s="312"/>
      <c r="P324" s="312"/>
      <c r="Q324" s="349"/>
      <c r="R324" s="313"/>
      <c r="S324" s="313"/>
      <c r="T324" s="313"/>
      <c r="U324" s="313"/>
    </row>
    <row r="325" spans="1:27" s="314" customFormat="1" ht="30">
      <c r="A325" s="316" t="s">
        <v>344</v>
      </c>
      <c r="B325" s="316" t="s">
        <v>337</v>
      </c>
      <c r="C325" s="316" t="s">
        <v>29</v>
      </c>
      <c r="D325" s="317" t="s">
        <v>251</v>
      </c>
      <c r="E325" s="318">
        <v>0</v>
      </c>
      <c r="F325" s="318">
        <f t="shared" si="118"/>
        <v>0</v>
      </c>
      <c r="G325" s="318">
        <v>0</v>
      </c>
      <c r="H325" s="318">
        <v>0</v>
      </c>
      <c r="I325" s="318">
        <v>0</v>
      </c>
      <c r="J325" s="318">
        <v>2301300</v>
      </c>
      <c r="K325" s="318">
        <v>0</v>
      </c>
      <c r="L325" s="318">
        <f t="shared" si="187"/>
        <v>2256300</v>
      </c>
      <c r="M325" s="318">
        <v>974100</v>
      </c>
      <c r="N325" s="318">
        <v>63000</v>
      </c>
      <c r="O325" s="318">
        <v>45000</v>
      </c>
      <c r="P325" s="318">
        <f t="shared" si="189"/>
        <v>2301300</v>
      </c>
      <c r="Q325" s="349"/>
      <c r="R325" s="313"/>
      <c r="S325" s="313"/>
      <c r="T325" s="313"/>
      <c r="U325" s="313"/>
    </row>
    <row r="326" spans="1:27" s="314" customFormat="1" ht="18" customHeight="1">
      <c r="A326" s="404"/>
      <c r="B326" s="404"/>
      <c r="C326" s="404"/>
      <c r="D326" s="405" t="s">
        <v>23</v>
      </c>
      <c r="E326" s="406">
        <f t="shared" ref="E326:P326" si="205">E12+E17+E25+E28+E31+E37+E40+E45+E49+E55+E58+E62+E65+E70+E80+E87+E93+E102+E106+E111+E135+E142+E149+E154+E169+E187+E200+E255+E261+E266+E271+E286+E292+E298+E304+E310+E316+E323</f>
        <v>8028181960</v>
      </c>
      <c r="F326" s="406">
        <f t="shared" si="205"/>
        <v>7978181960</v>
      </c>
      <c r="G326" s="406">
        <f t="shared" si="205"/>
        <v>2232405410</v>
      </c>
      <c r="H326" s="406">
        <f t="shared" si="205"/>
        <v>253031145</v>
      </c>
      <c r="I326" s="406">
        <f t="shared" si="205"/>
        <v>0</v>
      </c>
      <c r="J326" s="406">
        <f t="shared" si="205"/>
        <v>1813075900</v>
      </c>
      <c r="K326" s="406">
        <f>K12+K17+K25+K28+K31+K37+K40+K45+K49+K55+K58+K62+K65+K70+K80+K87+K93+K102+K106+K111+K135+K142+K149+K154+K169+K187+K200+K255+K261+K266+K271+K286+K292+K298+K304+K310+K316+K323</f>
        <v>1695588000</v>
      </c>
      <c r="L326" s="406">
        <f t="shared" si="205"/>
        <v>112749980</v>
      </c>
      <c r="M326" s="406">
        <f t="shared" si="205"/>
        <v>20864380</v>
      </c>
      <c r="N326" s="406">
        <f t="shared" si="205"/>
        <v>2853670</v>
      </c>
      <c r="O326" s="406">
        <f t="shared" si="205"/>
        <v>4737920</v>
      </c>
      <c r="P326" s="406">
        <f t="shared" si="205"/>
        <v>9841257860</v>
      </c>
      <c r="Q326" s="301"/>
      <c r="R326" s="313"/>
      <c r="S326" s="313"/>
      <c r="T326" s="313"/>
      <c r="U326" s="313"/>
    </row>
    <row r="327" spans="1:27" s="245" customFormat="1" ht="28.5" customHeight="1">
      <c r="A327" s="407"/>
      <c r="B327" s="407"/>
      <c r="C327" s="407"/>
      <c r="D327" s="408"/>
      <c r="E327" s="409"/>
      <c r="F327" s="409"/>
      <c r="G327" s="409"/>
      <c r="H327" s="409"/>
      <c r="I327" s="409"/>
      <c r="J327" s="409"/>
      <c r="K327" s="409"/>
      <c r="L327" s="409"/>
      <c r="M327" s="410"/>
      <c r="N327" s="409"/>
      <c r="O327" s="409"/>
      <c r="P327" s="409"/>
      <c r="Q327" s="411"/>
      <c r="R327" s="412"/>
      <c r="S327" s="412"/>
      <c r="T327" s="412"/>
      <c r="U327" s="413"/>
    </row>
    <row r="328" spans="1:27" s="245" customFormat="1" ht="84.75" customHeight="1">
      <c r="A328" s="407"/>
      <c r="B328" s="407"/>
      <c r="C328" s="407"/>
      <c r="D328" s="408"/>
      <c r="E328" s="409"/>
      <c r="F328" s="409"/>
      <c r="G328" s="409"/>
      <c r="H328" s="409"/>
      <c r="I328" s="409"/>
      <c r="J328" s="409"/>
      <c r="K328" s="409"/>
      <c r="L328" s="409"/>
      <c r="M328" s="410"/>
      <c r="N328" s="409"/>
      <c r="O328" s="409"/>
      <c r="P328" s="409"/>
      <c r="Q328" s="411"/>
      <c r="R328" s="412"/>
      <c r="S328" s="412"/>
      <c r="T328" s="412"/>
      <c r="U328" s="413"/>
    </row>
    <row r="329" spans="1:27" s="418" customFormat="1" ht="19.5">
      <c r="A329" s="414" t="s">
        <v>688</v>
      </c>
      <c r="B329" s="414"/>
      <c r="C329" s="414"/>
      <c r="D329" s="415"/>
      <c r="E329" s="416"/>
      <c r="F329" s="416"/>
      <c r="G329" s="417"/>
      <c r="H329" s="417"/>
      <c r="J329" s="419"/>
      <c r="K329" s="419"/>
      <c r="L329" s="420"/>
      <c r="M329" s="421" t="s">
        <v>689</v>
      </c>
      <c r="N329" s="422"/>
      <c r="P329" s="423"/>
      <c r="Q329" s="424"/>
      <c r="R329" s="403"/>
      <c r="S329" s="403"/>
      <c r="T329" s="403"/>
      <c r="U329" s="403"/>
      <c r="V329" s="425"/>
      <c r="W329" s="426"/>
      <c r="X329" s="426"/>
      <c r="Y329" s="426"/>
      <c r="Z329" s="426"/>
      <c r="AA329" s="426"/>
    </row>
    <row r="330" spans="1:27" s="418" customFormat="1" ht="68.25" customHeight="1">
      <c r="A330" s="414"/>
      <c r="B330" s="414"/>
      <c r="C330" s="414"/>
      <c r="D330" s="415"/>
      <c r="E330" s="416"/>
      <c r="F330" s="416"/>
      <c r="G330" s="417"/>
      <c r="H330" s="417"/>
      <c r="I330" s="421"/>
      <c r="J330" s="419"/>
      <c r="K330" s="419"/>
      <c r="L330" s="420"/>
      <c r="M330" s="427"/>
      <c r="N330" s="422"/>
      <c r="P330" s="423"/>
      <c r="Q330" s="428"/>
      <c r="R330" s="403"/>
      <c r="S330" s="403"/>
      <c r="T330" s="403"/>
      <c r="U330" s="403"/>
      <c r="V330" s="425"/>
      <c r="W330" s="426"/>
      <c r="X330" s="426"/>
      <c r="Y330" s="426"/>
      <c r="Z330" s="426"/>
      <c r="AA330" s="426"/>
    </row>
    <row r="331" spans="1:27" s="418" customFormat="1" ht="36.75" customHeight="1">
      <c r="A331" s="422" t="s">
        <v>122</v>
      </c>
      <c r="B331" s="422"/>
      <c r="C331" s="422"/>
      <c r="E331" s="420"/>
      <c r="F331" s="420"/>
      <c r="G331" s="429"/>
      <c r="H331" s="429"/>
      <c r="I331" s="420"/>
      <c r="J331" s="420"/>
      <c r="K331" s="420"/>
      <c r="L331" s="420"/>
      <c r="M331" s="420"/>
      <c r="N331" s="422"/>
      <c r="P331" s="430"/>
      <c r="Q331" s="424"/>
      <c r="R331" s="349"/>
      <c r="S331" s="349"/>
      <c r="T331" s="349"/>
      <c r="U331" s="349"/>
      <c r="V331" s="431"/>
    </row>
    <row r="332" spans="1:27" s="418" customFormat="1" ht="39" customHeight="1">
      <c r="A332" s="422" t="s">
        <v>161</v>
      </c>
      <c r="B332" s="422"/>
      <c r="C332" s="422"/>
      <c r="E332" s="420"/>
      <c r="F332" s="420"/>
      <c r="G332" s="429"/>
      <c r="H332" s="429"/>
      <c r="I332" s="420"/>
      <c r="J332" s="420"/>
      <c r="K332" s="420"/>
      <c r="L332" s="420"/>
      <c r="M332" s="420" t="s">
        <v>124</v>
      </c>
      <c r="N332" s="422"/>
      <c r="O332" s="430"/>
      <c r="P332" s="430"/>
      <c r="Q332" s="428"/>
      <c r="R332" s="349"/>
      <c r="S332" s="349"/>
      <c r="T332" s="349"/>
      <c r="U332" s="349"/>
      <c r="V332" s="431"/>
    </row>
    <row r="333" spans="1:27" s="418" customFormat="1" ht="27" customHeight="1">
      <c r="A333" s="422"/>
      <c r="B333" s="422"/>
      <c r="C333" s="422"/>
      <c r="E333" s="420"/>
      <c r="F333" s="420"/>
      <c r="G333" s="429"/>
      <c r="H333" s="429"/>
      <c r="I333" s="420"/>
      <c r="J333" s="420"/>
      <c r="K333" s="420"/>
      <c r="L333" s="420"/>
      <c r="M333" s="420"/>
      <c r="N333" s="422"/>
      <c r="P333" s="430"/>
      <c r="Q333" s="432"/>
      <c r="R333" s="349"/>
      <c r="S333" s="349"/>
      <c r="T333" s="349"/>
      <c r="U333" s="349"/>
      <c r="V333" s="431"/>
    </row>
    <row r="334" spans="1:27" s="418" customFormat="1" ht="27.75" customHeight="1">
      <c r="A334" s="433" t="s">
        <v>345</v>
      </c>
      <c r="B334" s="433"/>
      <c r="C334" s="433"/>
      <c r="D334" s="433"/>
      <c r="E334" s="420"/>
      <c r="F334" s="420"/>
      <c r="G334" s="429"/>
      <c r="H334" s="429"/>
      <c r="I334" s="420"/>
      <c r="J334" s="420"/>
      <c r="K334" s="422"/>
      <c r="L334" s="420"/>
      <c r="N334" s="422"/>
      <c r="P334" s="430"/>
      <c r="Q334" s="434"/>
      <c r="R334" s="349"/>
      <c r="S334" s="349"/>
      <c r="T334" s="349"/>
      <c r="U334" s="349"/>
      <c r="V334" s="431"/>
    </row>
    <row r="335" spans="1:27" s="418" customFormat="1" ht="19.5">
      <c r="A335" s="421" t="s">
        <v>346</v>
      </c>
      <c r="B335" s="421"/>
      <c r="C335" s="421"/>
      <c r="D335" s="421"/>
      <c r="E335" s="420"/>
      <c r="F335" s="420"/>
      <c r="G335" s="429"/>
      <c r="H335" s="429"/>
      <c r="I335" s="420"/>
      <c r="J335" s="420"/>
      <c r="K335" s="422"/>
      <c r="M335" s="420" t="s">
        <v>125</v>
      </c>
      <c r="N335" s="422"/>
      <c r="P335" s="430"/>
      <c r="Q335" s="434"/>
      <c r="R335" s="349"/>
      <c r="S335" s="349"/>
      <c r="T335" s="349"/>
      <c r="U335" s="349"/>
      <c r="V335" s="431"/>
    </row>
    <row r="336" spans="1:27" s="418" customFormat="1" ht="38.25" customHeight="1">
      <c r="A336" s="422"/>
      <c r="B336" s="422"/>
      <c r="C336" s="422"/>
      <c r="E336" s="420"/>
      <c r="F336" s="420"/>
      <c r="G336" s="429"/>
      <c r="H336" s="429"/>
      <c r="I336" s="420"/>
      <c r="J336" s="420"/>
      <c r="K336" s="420"/>
      <c r="L336" s="420"/>
      <c r="M336" s="420"/>
      <c r="N336" s="422"/>
      <c r="P336" s="430"/>
      <c r="Q336" s="434"/>
      <c r="R336" s="349"/>
      <c r="S336" s="349"/>
      <c r="T336" s="349"/>
      <c r="U336" s="349"/>
      <c r="V336" s="431"/>
    </row>
    <row r="337" spans="1:21" s="418" customFormat="1" ht="23.25" customHeight="1">
      <c r="A337" s="298" t="s">
        <v>897</v>
      </c>
      <c r="B337" s="415"/>
      <c r="E337" s="435"/>
      <c r="F337" s="435"/>
      <c r="G337" s="435"/>
      <c r="H337" s="435"/>
      <c r="I337" s="435"/>
      <c r="J337" s="435"/>
      <c r="K337" s="435"/>
      <c r="L337" s="435"/>
      <c r="M337" s="435"/>
      <c r="N337" s="435"/>
      <c r="O337" s="435"/>
      <c r="P337" s="435"/>
      <c r="Q337" s="428"/>
      <c r="R337" s="434"/>
      <c r="S337" s="434"/>
      <c r="T337" s="434"/>
      <c r="U337" s="434"/>
    </row>
    <row r="338" spans="1:21" s="245" customFormat="1" ht="21" customHeight="1">
      <c r="K338" s="436"/>
      <c r="R338" s="413"/>
      <c r="S338" s="413"/>
      <c r="T338" s="413"/>
      <c r="U338" s="413"/>
    </row>
    <row r="339" spans="1:21" s="245" customFormat="1" ht="21" customHeight="1">
      <c r="K339" s="436"/>
      <c r="R339" s="413"/>
      <c r="S339" s="413"/>
      <c r="T339" s="413"/>
      <c r="U339" s="413"/>
    </row>
    <row r="340" spans="1:21" s="230" customFormat="1" ht="21" customHeight="1">
      <c r="K340" s="437"/>
      <c r="R340" s="303"/>
      <c r="S340" s="303"/>
      <c r="T340" s="303"/>
      <c r="U340" s="303"/>
    </row>
    <row r="341" spans="1:21" s="230" customFormat="1" ht="21" customHeight="1">
      <c r="K341" s="437"/>
      <c r="R341" s="303"/>
      <c r="S341" s="303"/>
      <c r="T341" s="303"/>
      <c r="U341" s="303"/>
    </row>
    <row r="342" spans="1:21" s="230" customFormat="1" ht="21" customHeight="1">
      <c r="K342" s="437"/>
      <c r="R342" s="303"/>
      <c r="S342" s="303"/>
      <c r="T342" s="303"/>
      <c r="U342" s="303"/>
    </row>
    <row r="343" spans="1:21" s="230" customFormat="1" ht="21" customHeight="1">
      <c r="K343" s="437"/>
      <c r="R343" s="303"/>
      <c r="S343" s="303"/>
      <c r="T343" s="303"/>
      <c r="U343" s="303"/>
    </row>
    <row r="344" spans="1:21" s="245" customFormat="1" ht="21" customHeight="1">
      <c r="K344" s="436"/>
      <c r="R344" s="413"/>
      <c r="S344" s="413"/>
      <c r="T344" s="413"/>
      <c r="U344" s="413"/>
    </row>
    <row r="345" spans="1:21" s="245" customFormat="1" ht="21" customHeight="1">
      <c r="K345" s="436"/>
      <c r="R345" s="413"/>
      <c r="S345" s="413"/>
      <c r="T345" s="413"/>
      <c r="U345" s="413"/>
    </row>
    <row r="346" spans="1:21" s="245" customFormat="1" ht="21" customHeight="1">
      <c r="K346" s="436"/>
      <c r="R346" s="413"/>
      <c r="S346" s="413"/>
      <c r="T346" s="413"/>
      <c r="U346" s="413"/>
    </row>
    <row r="347" spans="1:21" s="245" customFormat="1" ht="21" customHeight="1">
      <c r="K347" s="436"/>
      <c r="R347" s="413"/>
      <c r="S347" s="413"/>
      <c r="T347" s="413"/>
      <c r="U347" s="413"/>
    </row>
    <row r="348" spans="1:21" s="245" customFormat="1" ht="21" customHeight="1">
      <c r="K348" s="436"/>
      <c r="R348" s="413"/>
      <c r="S348" s="413"/>
      <c r="T348" s="413"/>
      <c r="U348" s="413"/>
    </row>
    <row r="349" spans="1:21" s="245" customFormat="1" ht="21" customHeight="1">
      <c r="K349" s="436"/>
      <c r="R349" s="413"/>
      <c r="S349" s="413"/>
      <c r="T349" s="413"/>
      <c r="U349" s="413"/>
    </row>
    <row r="350" spans="1:21" s="245" customFormat="1" ht="21" customHeight="1">
      <c r="K350" s="436"/>
      <c r="R350" s="413"/>
      <c r="S350" s="413"/>
      <c r="T350" s="413"/>
      <c r="U350" s="413"/>
    </row>
    <row r="351" spans="1:21" s="245" customFormat="1" ht="21" customHeight="1">
      <c r="K351" s="436"/>
      <c r="R351" s="413"/>
      <c r="S351" s="413"/>
      <c r="T351" s="413"/>
      <c r="U351" s="413"/>
    </row>
    <row r="352" spans="1:21" s="245" customFormat="1" ht="21" customHeight="1">
      <c r="K352" s="436"/>
      <c r="R352" s="413"/>
      <c r="S352" s="413"/>
      <c r="T352" s="413"/>
      <c r="U352" s="413"/>
    </row>
    <row r="353" spans="11:21" s="245" customFormat="1" ht="21" customHeight="1">
      <c r="K353" s="436"/>
      <c r="R353" s="413"/>
      <c r="S353" s="413"/>
      <c r="T353" s="413"/>
      <c r="U353" s="413"/>
    </row>
    <row r="354" spans="11:21" s="245" customFormat="1" ht="21" customHeight="1">
      <c r="K354" s="436"/>
      <c r="R354" s="413"/>
      <c r="S354" s="413"/>
      <c r="T354" s="413"/>
      <c r="U354" s="413"/>
    </row>
    <row r="355" spans="11:21" s="245" customFormat="1" ht="21" customHeight="1">
      <c r="K355" s="436"/>
      <c r="R355" s="413"/>
      <c r="S355" s="413"/>
      <c r="T355" s="413"/>
      <c r="U355" s="413"/>
    </row>
    <row r="356" spans="11:21" s="245" customFormat="1" ht="21" customHeight="1">
      <c r="K356" s="436"/>
      <c r="R356" s="413"/>
      <c r="S356" s="413"/>
      <c r="T356" s="413"/>
      <c r="U356" s="413"/>
    </row>
    <row r="357" spans="11:21" s="245" customFormat="1" ht="21" customHeight="1">
      <c r="K357" s="436"/>
      <c r="R357" s="413"/>
      <c r="S357" s="413"/>
      <c r="T357" s="413"/>
      <c r="U357" s="413"/>
    </row>
    <row r="358" spans="11:21" s="245" customFormat="1" ht="21" customHeight="1">
      <c r="K358" s="436"/>
      <c r="R358" s="413"/>
      <c r="S358" s="413"/>
      <c r="T358" s="413"/>
      <c r="U358" s="413"/>
    </row>
    <row r="359" spans="11:21" s="245" customFormat="1" ht="21" customHeight="1">
      <c r="K359" s="436"/>
      <c r="R359" s="413"/>
      <c r="S359" s="413"/>
      <c r="T359" s="413"/>
      <c r="U359" s="413"/>
    </row>
    <row r="360" spans="11:21" s="245" customFormat="1" ht="21" customHeight="1">
      <c r="K360" s="436"/>
      <c r="R360" s="413"/>
      <c r="S360" s="413"/>
      <c r="T360" s="413"/>
      <c r="U360" s="413"/>
    </row>
    <row r="361" spans="11:21" s="245" customFormat="1" ht="15.75">
      <c r="K361" s="436"/>
      <c r="R361" s="413"/>
      <c r="S361" s="413"/>
      <c r="T361" s="413"/>
      <c r="U361" s="413"/>
    </row>
    <row r="362" spans="11:21" s="245" customFormat="1" ht="21" customHeight="1">
      <c r="K362" s="436"/>
      <c r="R362" s="413"/>
      <c r="S362" s="413"/>
      <c r="T362" s="413"/>
      <c r="U362" s="413"/>
    </row>
    <row r="363" spans="11:21" s="245" customFormat="1" ht="21" customHeight="1">
      <c r="K363" s="436"/>
      <c r="R363" s="413"/>
      <c r="S363" s="413"/>
      <c r="T363" s="413"/>
      <c r="U363" s="413"/>
    </row>
    <row r="364" spans="11:21" s="230" customFormat="1" ht="21" customHeight="1">
      <c r="K364" s="437"/>
      <c r="R364" s="303"/>
      <c r="S364" s="303"/>
      <c r="T364" s="303"/>
      <c r="U364" s="303"/>
    </row>
    <row r="365" spans="11:21" s="230" customFormat="1" ht="21" customHeight="1">
      <c r="K365" s="437"/>
      <c r="R365" s="303"/>
      <c r="S365" s="303"/>
      <c r="T365" s="303"/>
      <c r="U365" s="303"/>
    </row>
    <row r="366" spans="11:21" s="230" customFormat="1" ht="21" customHeight="1">
      <c r="K366" s="437"/>
      <c r="R366" s="303"/>
      <c r="S366" s="303"/>
      <c r="T366" s="303"/>
      <c r="U366" s="303"/>
    </row>
    <row r="367" spans="11:21" s="230" customFormat="1" ht="21" customHeight="1">
      <c r="K367" s="437"/>
      <c r="R367" s="303"/>
      <c r="S367" s="303"/>
      <c r="T367" s="303"/>
      <c r="U367" s="303"/>
    </row>
    <row r="368" spans="11:21" s="230" customFormat="1" ht="21" customHeight="1">
      <c r="K368" s="437"/>
      <c r="R368" s="303"/>
      <c r="S368" s="303"/>
      <c r="T368" s="303"/>
      <c r="U368" s="303"/>
    </row>
    <row r="369" spans="11:21" s="245" customFormat="1" ht="21" customHeight="1">
      <c r="K369" s="436"/>
      <c r="R369" s="413"/>
      <c r="S369" s="413"/>
      <c r="T369" s="413"/>
      <c r="U369" s="413"/>
    </row>
    <row r="370" spans="11:21" s="230" customFormat="1" ht="21" customHeight="1">
      <c r="K370" s="437"/>
      <c r="R370" s="303"/>
      <c r="S370" s="303"/>
      <c r="T370" s="303"/>
      <c r="U370" s="303"/>
    </row>
    <row r="371" spans="11:21" s="230" customFormat="1" ht="21" customHeight="1">
      <c r="K371" s="437"/>
      <c r="R371" s="303"/>
      <c r="S371" s="303"/>
      <c r="T371" s="303"/>
      <c r="U371" s="303"/>
    </row>
    <row r="372" spans="11:21" s="230" customFormat="1" ht="21" customHeight="1">
      <c r="K372" s="437"/>
      <c r="R372" s="303"/>
      <c r="S372" s="303"/>
      <c r="T372" s="303"/>
      <c r="U372" s="303"/>
    </row>
    <row r="373" spans="11:21" s="245" customFormat="1" ht="21" customHeight="1">
      <c r="K373" s="436"/>
      <c r="R373" s="413"/>
      <c r="S373" s="413"/>
      <c r="T373" s="413"/>
      <c r="U373" s="413"/>
    </row>
    <row r="374" spans="11:21" s="230" customFormat="1" ht="21" customHeight="1">
      <c r="K374" s="437"/>
      <c r="R374" s="303"/>
      <c r="S374" s="303"/>
      <c r="T374" s="303"/>
      <c r="U374" s="303"/>
    </row>
    <row r="375" spans="11:21" s="245" customFormat="1" ht="21" customHeight="1">
      <c r="K375" s="436"/>
      <c r="R375" s="413"/>
      <c r="S375" s="413"/>
      <c r="T375" s="413"/>
      <c r="U375" s="413"/>
    </row>
    <row r="376" spans="11:21" s="230" customFormat="1" ht="21" customHeight="1">
      <c r="K376" s="437"/>
      <c r="R376" s="303"/>
      <c r="S376" s="303"/>
      <c r="T376" s="303"/>
      <c r="U376" s="303"/>
    </row>
    <row r="377" spans="11:21" s="230" customFormat="1" ht="21" customHeight="1">
      <c r="K377" s="437"/>
      <c r="R377" s="303"/>
      <c r="S377" s="303"/>
      <c r="T377" s="303"/>
      <c r="U377" s="303"/>
    </row>
    <row r="378" spans="11:21" s="230" customFormat="1" ht="21" customHeight="1">
      <c r="K378" s="437"/>
      <c r="R378" s="303"/>
      <c r="S378" s="303"/>
      <c r="T378" s="303"/>
      <c r="U378" s="303"/>
    </row>
    <row r="379" spans="11:21" s="245" customFormat="1" ht="21" customHeight="1">
      <c r="K379" s="436"/>
      <c r="R379" s="413"/>
      <c r="S379" s="413"/>
      <c r="T379" s="413"/>
      <c r="U379" s="413"/>
    </row>
    <row r="380" spans="11:21" s="230" customFormat="1" ht="21" customHeight="1">
      <c r="K380" s="437"/>
      <c r="R380" s="303"/>
      <c r="S380" s="303"/>
      <c r="T380" s="303"/>
      <c r="U380" s="303"/>
    </row>
    <row r="381" spans="11:21" s="230" customFormat="1" ht="21" customHeight="1">
      <c r="K381" s="437"/>
      <c r="R381" s="303"/>
      <c r="S381" s="303"/>
      <c r="T381" s="303"/>
      <c r="U381" s="303"/>
    </row>
    <row r="382" spans="11:21" s="230" customFormat="1" ht="21" customHeight="1">
      <c r="K382" s="437"/>
      <c r="R382" s="303"/>
      <c r="S382" s="303"/>
      <c r="T382" s="303"/>
      <c r="U382" s="303"/>
    </row>
    <row r="383" spans="11:21" s="230" customFormat="1" ht="21" customHeight="1">
      <c r="K383" s="437"/>
      <c r="R383" s="303"/>
      <c r="S383" s="303"/>
      <c r="T383" s="303"/>
      <c r="U383" s="303"/>
    </row>
    <row r="384" spans="11:21" s="245" customFormat="1" ht="21" customHeight="1">
      <c r="K384" s="436"/>
      <c r="R384" s="413"/>
      <c r="S384" s="413"/>
      <c r="T384" s="413"/>
      <c r="U384" s="413"/>
    </row>
    <row r="385" spans="11:21" s="245" customFormat="1" ht="21" customHeight="1">
      <c r="K385" s="436"/>
      <c r="R385" s="413"/>
      <c r="S385" s="413"/>
      <c r="T385" s="413"/>
      <c r="U385" s="413"/>
    </row>
    <row r="386" spans="11:21" s="230" customFormat="1" ht="21" customHeight="1">
      <c r="K386" s="437"/>
      <c r="R386" s="303"/>
      <c r="S386" s="303"/>
      <c r="T386" s="303"/>
      <c r="U386" s="303"/>
    </row>
    <row r="387" spans="11:21" s="245" customFormat="1" ht="21" customHeight="1">
      <c r="K387" s="436"/>
      <c r="R387" s="413"/>
      <c r="S387" s="413"/>
      <c r="T387" s="413"/>
      <c r="U387" s="413"/>
    </row>
    <row r="388" spans="11:21" s="245" customFormat="1" ht="21" customHeight="1">
      <c r="K388" s="436"/>
      <c r="R388" s="413"/>
      <c r="S388" s="413"/>
      <c r="T388" s="413"/>
      <c r="U388" s="413"/>
    </row>
    <row r="389" spans="11:21" s="230" customFormat="1" ht="21" customHeight="1">
      <c r="K389" s="437"/>
      <c r="R389" s="303"/>
      <c r="S389" s="303"/>
      <c r="T389" s="303"/>
      <c r="U389" s="303"/>
    </row>
    <row r="390" spans="11:21" s="230" customFormat="1" ht="21" customHeight="1">
      <c r="K390" s="437"/>
      <c r="R390" s="303"/>
      <c r="S390" s="303"/>
      <c r="T390" s="303"/>
      <c r="U390" s="303"/>
    </row>
    <row r="391" spans="11:21" s="230" customFormat="1" ht="21" customHeight="1">
      <c r="K391" s="437"/>
      <c r="R391" s="303"/>
      <c r="S391" s="303"/>
      <c r="T391" s="303"/>
      <c r="U391" s="303"/>
    </row>
    <row r="392" spans="11:21" s="230" customFormat="1" ht="21" customHeight="1">
      <c r="K392" s="437"/>
      <c r="R392" s="303"/>
      <c r="S392" s="303"/>
      <c r="T392" s="303"/>
      <c r="U392" s="303"/>
    </row>
    <row r="393" spans="11:21" s="245" customFormat="1" ht="21" customHeight="1">
      <c r="K393" s="436"/>
      <c r="R393" s="413"/>
      <c r="S393" s="413"/>
      <c r="T393" s="413"/>
      <c r="U393" s="413"/>
    </row>
    <row r="394" spans="11:21" s="245" customFormat="1" ht="21" customHeight="1">
      <c r="K394" s="436"/>
      <c r="R394" s="413"/>
      <c r="S394" s="413"/>
      <c r="T394" s="413"/>
      <c r="U394" s="413"/>
    </row>
    <row r="395" spans="11:21" s="245" customFormat="1" ht="21" customHeight="1">
      <c r="K395" s="436"/>
      <c r="R395" s="411"/>
      <c r="S395" s="413"/>
      <c r="T395" s="413"/>
      <c r="U395" s="413"/>
    </row>
    <row r="396" spans="11:21" s="230" customFormat="1" ht="15">
      <c r="K396" s="437"/>
      <c r="R396" s="303"/>
      <c r="S396" s="303"/>
      <c r="T396" s="303"/>
      <c r="U396" s="303"/>
    </row>
    <row r="397" spans="11:21" s="230" customFormat="1" ht="15">
      <c r="K397" s="437"/>
      <c r="R397" s="303"/>
      <c r="S397" s="303"/>
      <c r="T397" s="303"/>
      <c r="U397" s="303"/>
    </row>
    <row r="398" spans="11:21" s="230" customFormat="1" ht="15">
      <c r="K398" s="437"/>
      <c r="R398" s="303"/>
      <c r="S398" s="303"/>
      <c r="T398" s="303"/>
      <c r="U398" s="303"/>
    </row>
    <row r="399" spans="11:21" s="230" customFormat="1" ht="15">
      <c r="K399" s="437"/>
      <c r="R399" s="303"/>
      <c r="S399" s="303"/>
      <c r="T399" s="303"/>
      <c r="U399" s="303"/>
    </row>
    <row r="400" spans="11:21" s="230" customFormat="1" ht="15">
      <c r="K400" s="437"/>
      <c r="R400" s="303"/>
      <c r="S400" s="303"/>
      <c r="T400" s="303"/>
      <c r="U400" s="303"/>
    </row>
    <row r="401" spans="1:25" s="230" customFormat="1" ht="15">
      <c r="K401" s="437"/>
      <c r="R401" s="303"/>
      <c r="S401" s="303"/>
      <c r="T401" s="303"/>
      <c r="U401" s="303"/>
    </row>
    <row r="402" spans="1:25" s="230" customFormat="1" ht="15">
      <c r="K402" s="437"/>
      <c r="R402" s="303"/>
      <c r="S402" s="303"/>
      <c r="T402" s="303"/>
      <c r="U402" s="303"/>
    </row>
    <row r="403" spans="1:25" s="230" customFormat="1" ht="15">
      <c r="K403" s="437"/>
      <c r="R403" s="438"/>
      <c r="S403" s="438"/>
      <c r="T403" s="438"/>
      <c r="U403" s="438"/>
      <c r="V403" s="235"/>
      <c r="W403" s="235"/>
      <c r="X403" s="235"/>
      <c r="Y403" s="235"/>
    </row>
    <row r="404" spans="1:25" s="230" customFormat="1" ht="15">
      <c r="A404" s="439"/>
      <c r="B404" s="440"/>
      <c r="C404" s="440"/>
      <c r="D404" s="441"/>
      <c r="E404" s="442"/>
      <c r="F404" s="442"/>
      <c r="G404" s="442"/>
      <c r="H404" s="442"/>
      <c r="I404" s="442"/>
      <c r="J404" s="442"/>
      <c r="K404" s="442"/>
      <c r="L404" s="442"/>
      <c r="M404" s="442"/>
      <c r="N404" s="442"/>
      <c r="O404" s="442"/>
      <c r="P404" s="442"/>
      <c r="Q404" s="301"/>
      <c r="R404" s="443"/>
      <c r="S404" s="443"/>
      <c r="T404" s="303"/>
      <c r="U404" s="303"/>
    </row>
    <row r="405" spans="1:25" s="230" customFormat="1" ht="15">
      <c r="A405" s="439"/>
      <c r="B405" s="440"/>
      <c r="C405" s="440"/>
      <c r="D405" s="441"/>
      <c r="E405" s="442"/>
      <c r="F405" s="442"/>
      <c r="G405" s="442"/>
      <c r="H405" s="442"/>
      <c r="I405" s="442"/>
      <c r="J405" s="442"/>
      <c r="K405" s="442"/>
      <c r="L405" s="442"/>
      <c r="M405" s="442"/>
      <c r="N405" s="442"/>
      <c r="O405" s="442"/>
      <c r="P405" s="442"/>
      <c r="Q405" s="301"/>
      <c r="R405" s="443"/>
      <c r="S405" s="443"/>
      <c r="T405" s="303"/>
      <c r="U405" s="303"/>
    </row>
    <row r="406" spans="1:25" s="230" customFormat="1" ht="15">
      <c r="A406" s="439"/>
      <c r="B406" s="440"/>
      <c r="C406" s="440"/>
      <c r="D406" s="441"/>
      <c r="E406" s="442"/>
      <c r="F406" s="442"/>
      <c r="G406" s="442"/>
      <c r="H406" s="442"/>
      <c r="I406" s="442"/>
      <c r="J406" s="442"/>
      <c r="K406" s="442"/>
      <c r="L406" s="442"/>
      <c r="M406" s="442"/>
      <c r="N406" s="442"/>
      <c r="O406" s="442"/>
      <c r="P406" s="442"/>
      <c r="Q406" s="301"/>
      <c r="R406" s="443"/>
      <c r="S406" s="443"/>
      <c r="T406" s="303"/>
      <c r="U406" s="303"/>
    </row>
    <row r="407" spans="1:25" s="230" customFormat="1" ht="15">
      <c r="A407" s="439"/>
      <c r="B407" s="440"/>
      <c r="C407" s="440"/>
      <c r="D407" s="441"/>
      <c r="E407" s="442"/>
      <c r="F407" s="442"/>
      <c r="G407" s="442"/>
      <c r="H407" s="442"/>
      <c r="I407" s="442"/>
      <c r="J407" s="442"/>
      <c r="K407" s="442"/>
      <c r="L407" s="442"/>
      <c r="M407" s="442"/>
      <c r="N407" s="442"/>
      <c r="O407" s="442"/>
      <c r="P407" s="442"/>
      <c r="Q407" s="301"/>
      <c r="R407" s="443"/>
      <c r="S407" s="443"/>
      <c r="T407" s="303"/>
      <c r="U407" s="303"/>
    </row>
    <row r="408" spans="1:25" s="230" customFormat="1" ht="15">
      <c r="A408" s="439"/>
      <c r="B408" s="440"/>
      <c r="C408" s="440"/>
      <c r="D408" s="441"/>
      <c r="E408" s="442"/>
      <c r="F408" s="442"/>
      <c r="G408" s="442"/>
      <c r="H408" s="442"/>
      <c r="I408" s="442"/>
      <c r="J408" s="442"/>
      <c r="K408" s="442"/>
      <c r="L408" s="442"/>
      <c r="M408" s="442"/>
      <c r="N408" s="442"/>
      <c r="O408" s="442"/>
      <c r="P408" s="442"/>
      <c r="Q408" s="301"/>
      <c r="R408" s="443"/>
      <c r="S408" s="443"/>
      <c r="T408" s="303"/>
      <c r="U408" s="303"/>
    </row>
    <row r="409" spans="1:25" s="230" customFormat="1" ht="15">
      <c r="A409" s="439"/>
      <c r="B409" s="440"/>
      <c r="C409" s="440"/>
      <c r="D409" s="441"/>
      <c r="E409" s="442"/>
      <c r="F409" s="442"/>
      <c r="G409" s="442"/>
      <c r="H409" s="442"/>
      <c r="I409" s="442"/>
      <c r="J409" s="442"/>
      <c r="K409" s="442"/>
      <c r="L409" s="442"/>
      <c r="M409" s="442"/>
      <c r="N409" s="442"/>
      <c r="O409" s="442"/>
      <c r="P409" s="442"/>
      <c r="Q409" s="301"/>
      <c r="R409" s="443"/>
      <c r="S409" s="443"/>
      <c r="T409" s="303"/>
      <c r="U409" s="303"/>
    </row>
    <row r="410" spans="1:25" s="230" customFormat="1" ht="15">
      <c r="A410" s="439"/>
      <c r="B410" s="440"/>
      <c r="C410" s="440"/>
      <c r="D410" s="441"/>
      <c r="E410" s="442"/>
      <c r="F410" s="442"/>
      <c r="G410" s="442"/>
      <c r="H410" s="442"/>
      <c r="I410" s="442"/>
      <c r="J410" s="442"/>
      <c r="K410" s="442"/>
      <c r="L410" s="442"/>
      <c r="M410" s="442"/>
      <c r="N410" s="442"/>
      <c r="O410" s="442"/>
      <c r="P410" s="442"/>
      <c r="Q410" s="301"/>
      <c r="R410" s="443"/>
      <c r="S410" s="443"/>
      <c r="T410" s="303"/>
      <c r="U410" s="303"/>
    </row>
    <row r="411" spans="1:25" ht="15">
      <c r="A411" s="444"/>
      <c r="B411" s="445"/>
      <c r="C411" s="446"/>
      <c r="D411" s="447"/>
      <c r="E411" s="448"/>
      <c r="F411" s="448"/>
      <c r="G411" s="448"/>
      <c r="H411" s="448"/>
      <c r="I411" s="448"/>
      <c r="J411" s="448"/>
      <c r="K411" s="449"/>
      <c r="L411" s="448"/>
      <c r="M411" s="448"/>
      <c r="N411" s="448"/>
      <c r="O411" s="448"/>
      <c r="P411" s="448"/>
    </row>
    <row r="412" spans="1:25" ht="15">
      <c r="A412" s="444"/>
      <c r="B412" s="445"/>
      <c r="C412" s="446"/>
      <c r="D412" s="447"/>
      <c r="E412" s="448"/>
      <c r="F412" s="448"/>
      <c r="G412" s="448"/>
      <c r="H412" s="448"/>
      <c r="I412" s="448"/>
      <c r="J412" s="448"/>
      <c r="K412" s="449"/>
      <c r="L412" s="448"/>
      <c r="M412" s="448"/>
      <c r="N412" s="448"/>
      <c r="O412" s="448"/>
      <c r="P412" s="448"/>
    </row>
    <row r="413" spans="1:25" ht="15">
      <c r="A413" s="444"/>
      <c r="B413" s="445"/>
      <c r="C413" s="446"/>
      <c r="D413" s="447"/>
      <c r="E413" s="448"/>
      <c r="F413" s="448"/>
      <c r="G413" s="448"/>
      <c r="H413" s="448"/>
      <c r="I413" s="448"/>
      <c r="J413" s="448"/>
      <c r="K413" s="449"/>
      <c r="L413" s="448"/>
      <c r="M413" s="448"/>
      <c r="N413" s="448"/>
      <c r="O413" s="448"/>
      <c r="P413" s="448"/>
    </row>
    <row r="414" spans="1:25" ht="15">
      <c r="A414" s="444"/>
      <c r="B414" s="445"/>
      <c r="C414" s="446"/>
      <c r="D414" s="447"/>
      <c r="E414" s="448"/>
      <c r="F414" s="448"/>
      <c r="G414" s="448"/>
      <c r="H414" s="448"/>
      <c r="I414" s="448"/>
      <c r="J414" s="448"/>
      <c r="K414" s="449"/>
      <c r="L414" s="448"/>
      <c r="M414" s="448"/>
      <c r="N414" s="448"/>
      <c r="O414" s="448"/>
      <c r="P414" s="448"/>
    </row>
    <row r="415" spans="1:25" ht="15">
      <c r="A415" s="444"/>
      <c r="B415" s="445"/>
      <c r="C415" s="446"/>
      <c r="D415" s="447"/>
      <c r="E415" s="448"/>
      <c r="F415" s="448"/>
      <c r="G415" s="448"/>
      <c r="H415" s="448"/>
      <c r="I415" s="448"/>
      <c r="J415" s="448"/>
      <c r="K415" s="449"/>
      <c r="L415" s="448"/>
      <c r="M415" s="448"/>
      <c r="N415" s="448"/>
      <c r="O415" s="448"/>
      <c r="P415" s="448"/>
    </row>
    <row r="416" spans="1:25" ht="15">
      <c r="A416" s="444"/>
      <c r="B416" s="445"/>
      <c r="C416" s="446"/>
      <c r="D416" s="447"/>
      <c r="E416" s="448"/>
      <c r="F416" s="448"/>
      <c r="G416" s="448"/>
      <c r="H416" s="448"/>
      <c r="I416" s="448"/>
      <c r="J416" s="448"/>
      <c r="K416" s="449"/>
      <c r="L416" s="448"/>
      <c r="M416" s="448"/>
      <c r="N416" s="448"/>
      <c r="O416" s="448"/>
      <c r="P416" s="448"/>
    </row>
    <row r="417" spans="1:16" ht="15">
      <c r="A417" s="444"/>
      <c r="B417" s="445"/>
      <c r="C417" s="446"/>
      <c r="D417" s="447"/>
      <c r="E417" s="448"/>
      <c r="F417" s="448"/>
      <c r="G417" s="448"/>
      <c r="H417" s="448"/>
      <c r="I417" s="448"/>
      <c r="J417" s="448"/>
      <c r="K417" s="449"/>
      <c r="L417" s="448"/>
      <c r="M417" s="448"/>
      <c r="N417" s="448"/>
      <c r="O417" s="448"/>
      <c r="P417" s="448"/>
    </row>
    <row r="418" spans="1:16" ht="15">
      <c r="A418" s="444"/>
      <c r="B418" s="445"/>
      <c r="C418" s="446"/>
      <c r="D418" s="447"/>
      <c r="E418" s="448"/>
      <c r="F418" s="448"/>
      <c r="G418" s="448"/>
      <c r="H418" s="448"/>
      <c r="I418" s="448"/>
      <c r="J418" s="448"/>
      <c r="K418" s="449"/>
      <c r="L418" s="448"/>
      <c r="M418" s="448"/>
      <c r="N418" s="448"/>
      <c r="O418" s="448"/>
      <c r="P418" s="448"/>
    </row>
    <row r="419" spans="1:16" ht="15">
      <c r="A419" s="444"/>
      <c r="B419" s="445"/>
      <c r="C419" s="446"/>
      <c r="D419" s="447"/>
      <c r="E419" s="448"/>
      <c r="F419" s="448"/>
      <c r="G419" s="448"/>
      <c r="H419" s="448"/>
      <c r="I419" s="448"/>
      <c r="J419" s="448"/>
      <c r="K419" s="449"/>
      <c r="L419" s="448"/>
      <c r="M419" s="448"/>
      <c r="N419" s="448"/>
      <c r="O419" s="448"/>
      <c r="P419" s="448"/>
    </row>
    <row r="420" spans="1:16" ht="15">
      <c r="A420" s="444"/>
      <c r="B420" s="445"/>
      <c r="C420" s="446"/>
      <c r="D420" s="447"/>
      <c r="E420" s="448"/>
      <c r="F420" s="448"/>
      <c r="G420" s="448"/>
      <c r="H420" s="448"/>
      <c r="I420" s="448"/>
      <c r="J420" s="448"/>
      <c r="K420" s="449"/>
      <c r="L420" s="448"/>
      <c r="M420" s="448"/>
      <c r="N420" s="448"/>
      <c r="O420" s="448"/>
      <c r="P420" s="448"/>
    </row>
    <row r="421" spans="1:16" ht="15">
      <c r="A421" s="444"/>
      <c r="B421" s="445"/>
      <c r="C421" s="446"/>
      <c r="D421" s="447"/>
      <c r="E421" s="448"/>
      <c r="F421" s="448"/>
      <c r="G421" s="448"/>
      <c r="H421" s="448"/>
      <c r="I421" s="448"/>
      <c r="J421" s="448"/>
      <c r="K421" s="449"/>
      <c r="L421" s="448"/>
      <c r="M421" s="448"/>
      <c r="N421" s="448"/>
      <c r="O421" s="448"/>
      <c r="P421" s="448"/>
    </row>
    <row r="422" spans="1:16" ht="15">
      <c r="A422" s="450"/>
      <c r="B422" s="445"/>
      <c r="C422" s="446"/>
      <c r="D422" s="447"/>
      <c r="E422" s="448"/>
      <c r="F422" s="448"/>
      <c r="G422" s="448"/>
      <c r="H422" s="448"/>
      <c r="I422" s="448"/>
      <c r="J422" s="448"/>
      <c r="K422" s="449"/>
      <c r="L422" s="448"/>
      <c r="M422" s="448"/>
      <c r="N422" s="448"/>
      <c r="O422" s="448"/>
      <c r="P422" s="448"/>
    </row>
    <row r="423" spans="1:16" ht="15">
      <c r="A423" s="450"/>
      <c r="B423" s="445"/>
      <c r="C423" s="446"/>
      <c r="D423" s="447"/>
      <c r="E423" s="448"/>
      <c r="F423" s="448"/>
      <c r="G423" s="448"/>
      <c r="H423" s="448"/>
      <c r="I423" s="448"/>
      <c r="J423" s="448"/>
      <c r="K423" s="449"/>
      <c r="L423" s="448"/>
      <c r="M423" s="448"/>
      <c r="N423" s="448"/>
      <c r="O423" s="448"/>
      <c r="P423" s="448"/>
    </row>
    <row r="424" spans="1:16" ht="15">
      <c r="A424" s="450"/>
      <c r="B424" s="445"/>
      <c r="C424" s="446"/>
      <c r="D424" s="447"/>
      <c r="E424" s="448"/>
      <c r="F424" s="448"/>
      <c r="G424" s="448"/>
      <c r="H424" s="448"/>
      <c r="I424" s="448"/>
      <c r="J424" s="448"/>
      <c r="K424" s="449"/>
      <c r="L424" s="448"/>
      <c r="M424" s="448"/>
      <c r="N424" s="448"/>
      <c r="O424" s="448"/>
      <c r="P424" s="448"/>
    </row>
    <row r="425" spans="1:16" ht="15">
      <c r="A425" s="450"/>
      <c r="B425" s="445"/>
      <c r="C425" s="446"/>
      <c r="D425" s="447"/>
      <c r="E425" s="448"/>
      <c r="F425" s="448"/>
      <c r="G425" s="448"/>
      <c r="H425" s="448"/>
      <c r="I425" s="448"/>
      <c r="J425" s="448"/>
      <c r="K425" s="449"/>
      <c r="L425" s="448"/>
      <c r="M425" s="448"/>
      <c r="N425" s="448"/>
      <c r="O425" s="448"/>
      <c r="P425" s="448"/>
    </row>
    <row r="426" spans="1:16" ht="15">
      <c r="A426" s="450"/>
      <c r="B426" s="445"/>
      <c r="C426" s="446"/>
      <c r="D426" s="447"/>
      <c r="E426" s="448"/>
      <c r="F426" s="448"/>
      <c r="G426" s="448"/>
      <c r="H426" s="448"/>
      <c r="I426" s="448"/>
      <c r="J426" s="448"/>
      <c r="K426" s="449"/>
      <c r="L426" s="448"/>
      <c r="M426" s="448"/>
      <c r="N426" s="448"/>
      <c r="O426" s="448"/>
      <c r="P426" s="448"/>
    </row>
    <row r="427" spans="1:16" ht="15">
      <c r="A427" s="450"/>
      <c r="B427" s="445"/>
      <c r="C427" s="446"/>
      <c r="D427" s="447"/>
      <c r="E427" s="448"/>
      <c r="F427" s="448"/>
      <c r="G427" s="448"/>
      <c r="H427" s="448"/>
      <c r="I427" s="448"/>
      <c r="J427" s="448"/>
      <c r="K427" s="449"/>
      <c r="L427" s="448"/>
      <c r="M427" s="448"/>
      <c r="N427" s="448"/>
      <c r="O427" s="448"/>
      <c r="P427" s="448"/>
    </row>
    <row r="428" spans="1:16" ht="15">
      <c r="A428" s="450"/>
      <c r="B428" s="445"/>
      <c r="C428" s="446"/>
      <c r="D428" s="447"/>
      <c r="E428" s="448"/>
      <c r="F428" s="448"/>
      <c r="G428" s="448"/>
      <c r="H428" s="448"/>
      <c r="I428" s="448"/>
      <c r="J428" s="448"/>
      <c r="K428" s="449"/>
      <c r="L428" s="448"/>
      <c r="M428" s="448"/>
      <c r="N428" s="448"/>
      <c r="O428" s="448"/>
      <c r="P428" s="448"/>
    </row>
    <row r="429" spans="1:16" ht="15">
      <c r="A429" s="450"/>
      <c r="B429" s="445"/>
      <c r="C429" s="446"/>
      <c r="D429" s="447"/>
      <c r="E429" s="448"/>
      <c r="F429" s="448"/>
      <c r="G429" s="448"/>
      <c r="H429" s="448"/>
      <c r="I429" s="448"/>
      <c r="J429" s="448"/>
      <c r="K429" s="449"/>
      <c r="L429" s="448"/>
      <c r="M429" s="448"/>
      <c r="N429" s="448"/>
      <c r="O429" s="448"/>
      <c r="P429" s="448"/>
    </row>
    <row r="430" spans="1:16" ht="15">
      <c r="A430" s="450"/>
      <c r="B430" s="445"/>
      <c r="C430" s="446"/>
      <c r="D430" s="447"/>
      <c r="E430" s="448"/>
      <c r="F430" s="448"/>
      <c r="G430" s="448"/>
      <c r="H430" s="448"/>
      <c r="I430" s="448"/>
      <c r="J430" s="448"/>
      <c r="K430" s="449"/>
      <c r="L430" s="448"/>
      <c r="M430" s="448"/>
      <c r="N430" s="448"/>
      <c r="O430" s="448"/>
      <c r="P430" s="448"/>
    </row>
    <row r="431" spans="1:16" ht="15">
      <c r="A431" s="450"/>
      <c r="B431" s="445"/>
      <c r="C431" s="446"/>
      <c r="D431" s="447"/>
      <c r="E431" s="448"/>
      <c r="F431" s="448"/>
      <c r="G431" s="448"/>
      <c r="H431" s="448"/>
      <c r="I431" s="448"/>
      <c r="J431" s="448"/>
      <c r="K431" s="449"/>
      <c r="L431" s="448"/>
      <c r="M431" s="448"/>
      <c r="N431" s="448"/>
      <c r="O431" s="448"/>
      <c r="P431" s="448"/>
    </row>
    <row r="432" spans="1:16" ht="15">
      <c r="A432" s="450"/>
      <c r="B432" s="445"/>
      <c r="C432" s="446"/>
      <c r="D432" s="447"/>
      <c r="E432" s="448"/>
      <c r="F432" s="448"/>
      <c r="G432" s="448"/>
      <c r="H432" s="448"/>
      <c r="I432" s="448"/>
      <c r="J432" s="448"/>
      <c r="K432" s="449"/>
      <c r="L432" s="448"/>
      <c r="M432" s="448"/>
      <c r="N432" s="448"/>
      <c r="O432" s="448"/>
      <c r="P432" s="448"/>
    </row>
    <row r="433" spans="1:16" ht="15">
      <c r="A433" s="450"/>
      <c r="B433" s="445"/>
      <c r="C433" s="446"/>
      <c r="D433" s="447"/>
      <c r="E433" s="448"/>
      <c r="F433" s="448"/>
      <c r="G433" s="448"/>
      <c r="H433" s="448"/>
      <c r="I433" s="448"/>
      <c r="J433" s="448"/>
      <c r="K433" s="449"/>
      <c r="L433" s="448"/>
      <c r="M433" s="448"/>
      <c r="N433" s="448"/>
      <c r="O433" s="448"/>
      <c r="P433" s="448"/>
    </row>
    <row r="434" spans="1:16" ht="15">
      <c r="A434" s="450"/>
      <c r="B434" s="445"/>
      <c r="C434" s="446"/>
      <c r="D434" s="447"/>
      <c r="E434" s="448"/>
      <c r="F434" s="448"/>
      <c r="G434" s="448"/>
      <c r="H434" s="448"/>
      <c r="I434" s="448"/>
      <c r="J434" s="448"/>
      <c r="K434" s="449"/>
      <c r="L434" s="448"/>
      <c r="M434" s="448"/>
      <c r="N434" s="448"/>
      <c r="O434" s="448"/>
      <c r="P434" s="448"/>
    </row>
    <row r="435" spans="1:16" ht="15">
      <c r="A435" s="450"/>
      <c r="B435" s="445"/>
      <c r="C435" s="446"/>
      <c r="D435" s="447"/>
      <c r="E435" s="448"/>
      <c r="F435" s="448"/>
      <c r="G435" s="448"/>
      <c r="H435" s="448"/>
      <c r="I435" s="448"/>
      <c r="J435" s="448"/>
      <c r="K435" s="449"/>
      <c r="L435" s="448"/>
      <c r="M435" s="448"/>
      <c r="N435" s="448"/>
      <c r="O435" s="448"/>
      <c r="P435" s="448"/>
    </row>
    <row r="436" spans="1:16" ht="15">
      <c r="A436" s="450"/>
      <c r="B436" s="445"/>
      <c r="C436" s="446"/>
      <c r="D436" s="447"/>
      <c r="E436" s="448"/>
      <c r="F436" s="448"/>
      <c r="G436" s="448"/>
      <c r="H436" s="448"/>
      <c r="I436" s="448"/>
      <c r="J436" s="448"/>
      <c r="K436" s="449"/>
      <c r="L436" s="448"/>
      <c r="M436" s="448"/>
      <c r="N436" s="448"/>
      <c r="O436" s="448"/>
      <c r="P436" s="448"/>
    </row>
    <row r="437" spans="1:16" ht="15">
      <c r="A437" s="450"/>
      <c r="B437" s="445"/>
      <c r="C437" s="446"/>
      <c r="D437" s="447"/>
      <c r="E437" s="448"/>
      <c r="F437" s="448"/>
      <c r="G437" s="448"/>
      <c r="H437" s="448"/>
      <c r="I437" s="448"/>
      <c r="J437" s="448"/>
      <c r="K437" s="449"/>
      <c r="L437" s="448"/>
      <c r="M437" s="448"/>
      <c r="N437" s="448"/>
      <c r="O437" s="448"/>
      <c r="P437" s="448"/>
    </row>
    <row r="438" spans="1:16" ht="15">
      <c r="A438" s="450"/>
      <c r="B438" s="445"/>
      <c r="C438" s="446"/>
      <c r="D438" s="447"/>
      <c r="E438" s="448"/>
      <c r="F438" s="448"/>
      <c r="G438" s="448"/>
      <c r="H438" s="448"/>
      <c r="I438" s="448"/>
      <c r="J438" s="448"/>
      <c r="K438" s="449"/>
      <c r="L438" s="448"/>
      <c r="M438" s="448"/>
      <c r="N438" s="448"/>
      <c r="O438" s="448"/>
      <c r="P438" s="448"/>
    </row>
    <row r="439" spans="1:16" ht="15">
      <c r="A439" s="450"/>
      <c r="B439" s="445"/>
      <c r="C439" s="446"/>
      <c r="D439" s="447"/>
      <c r="E439" s="448"/>
      <c r="F439" s="448"/>
      <c r="G439" s="448"/>
      <c r="H439" s="448"/>
      <c r="I439" s="448"/>
      <c r="J439" s="448"/>
      <c r="K439" s="449"/>
      <c r="L439" s="448"/>
      <c r="M439" s="448"/>
      <c r="N439" s="448"/>
      <c r="O439" s="448"/>
      <c r="P439" s="448"/>
    </row>
    <row r="440" spans="1:16" ht="15">
      <c r="A440" s="450"/>
      <c r="B440" s="445"/>
      <c r="C440" s="446"/>
      <c r="D440" s="447"/>
      <c r="E440" s="448"/>
      <c r="F440" s="448"/>
      <c r="G440" s="448"/>
      <c r="H440" s="448"/>
      <c r="I440" s="448"/>
      <c r="J440" s="448"/>
      <c r="K440" s="449"/>
      <c r="L440" s="448"/>
      <c r="M440" s="448"/>
      <c r="N440" s="448"/>
      <c r="O440" s="448"/>
      <c r="P440" s="448"/>
    </row>
    <row r="441" spans="1:16" ht="15">
      <c r="A441" s="450"/>
      <c r="B441" s="445"/>
      <c r="C441" s="446"/>
      <c r="D441" s="447"/>
      <c r="E441" s="448"/>
      <c r="F441" s="448"/>
      <c r="G441" s="448"/>
      <c r="H441" s="448"/>
      <c r="I441" s="448"/>
      <c r="J441" s="448"/>
      <c r="K441" s="449"/>
      <c r="L441" s="448"/>
      <c r="M441" s="448"/>
      <c r="N441" s="448"/>
      <c r="O441" s="448"/>
      <c r="P441" s="448"/>
    </row>
    <row r="442" spans="1:16" ht="15">
      <c r="A442" s="450"/>
      <c r="B442" s="445"/>
      <c r="C442" s="446"/>
      <c r="D442" s="447"/>
      <c r="E442" s="448"/>
      <c r="F442" s="448"/>
      <c r="G442" s="448"/>
      <c r="H442" s="448"/>
      <c r="I442" s="448"/>
      <c r="J442" s="448"/>
      <c r="K442" s="449"/>
      <c r="L442" s="448"/>
      <c r="M442" s="448"/>
      <c r="N442" s="448"/>
      <c r="O442" s="448"/>
      <c r="P442" s="448"/>
    </row>
    <row r="443" spans="1:16" ht="15">
      <c r="A443" s="450"/>
      <c r="B443" s="445"/>
      <c r="C443" s="446"/>
      <c r="D443" s="447"/>
      <c r="E443" s="448"/>
      <c r="F443" s="448"/>
      <c r="G443" s="448"/>
      <c r="H443" s="448"/>
      <c r="I443" s="448"/>
      <c r="J443" s="448"/>
      <c r="K443" s="449"/>
      <c r="L443" s="448"/>
      <c r="M443" s="448"/>
      <c r="N443" s="448"/>
      <c r="O443" s="448"/>
      <c r="P443" s="448"/>
    </row>
    <row r="444" spans="1:16" ht="15">
      <c r="A444" s="450"/>
      <c r="B444" s="445"/>
      <c r="C444" s="446"/>
      <c r="D444" s="447"/>
      <c r="E444" s="448"/>
      <c r="F444" s="448"/>
      <c r="G444" s="448"/>
      <c r="H444" s="448"/>
      <c r="I444" s="448"/>
      <c r="J444" s="448"/>
      <c r="K444" s="449"/>
      <c r="L444" s="448"/>
      <c r="M444" s="448"/>
      <c r="N444" s="448"/>
      <c r="O444" s="448"/>
      <c r="P444" s="448"/>
    </row>
    <row r="445" spans="1:16" ht="15">
      <c r="A445" s="450"/>
      <c r="B445" s="445"/>
      <c r="C445" s="446"/>
      <c r="D445" s="447"/>
      <c r="E445" s="448"/>
      <c r="F445" s="448"/>
      <c r="G445" s="448"/>
      <c r="H445" s="448"/>
      <c r="I445" s="448"/>
      <c r="J445" s="448"/>
      <c r="K445" s="449"/>
      <c r="L445" s="448"/>
      <c r="M445" s="448"/>
      <c r="N445" s="448"/>
      <c r="O445" s="448"/>
      <c r="P445" s="448"/>
    </row>
    <row r="446" spans="1:16" ht="15">
      <c r="A446" s="450"/>
      <c r="B446" s="445"/>
      <c r="C446" s="446"/>
      <c r="D446" s="447"/>
      <c r="E446" s="448"/>
      <c r="F446" s="448"/>
      <c r="G446" s="448"/>
      <c r="H446" s="448"/>
      <c r="I446" s="448"/>
      <c r="J446" s="448"/>
      <c r="K446" s="449"/>
      <c r="L446" s="448"/>
      <c r="M446" s="448"/>
      <c r="N446" s="448"/>
      <c r="O446" s="448"/>
      <c r="P446" s="448"/>
    </row>
    <row r="447" spans="1:16" ht="15">
      <c r="A447" s="450"/>
      <c r="B447" s="445"/>
      <c r="C447" s="446"/>
      <c r="D447" s="447"/>
      <c r="E447" s="448"/>
      <c r="F447" s="448"/>
      <c r="G447" s="448"/>
      <c r="H447" s="448"/>
      <c r="I447" s="448"/>
      <c r="J447" s="448"/>
      <c r="K447" s="449"/>
      <c r="L447" s="448"/>
      <c r="M447" s="448"/>
      <c r="N447" s="448"/>
      <c r="O447" s="448"/>
      <c r="P447" s="448"/>
    </row>
    <row r="448" spans="1:16" ht="15">
      <c r="A448" s="450"/>
      <c r="B448" s="445"/>
      <c r="C448" s="446"/>
      <c r="D448" s="447"/>
      <c r="E448" s="448"/>
      <c r="F448" s="448"/>
      <c r="G448" s="448"/>
      <c r="H448" s="448"/>
      <c r="I448" s="448"/>
      <c r="J448" s="448"/>
      <c r="K448" s="449"/>
      <c r="L448" s="448"/>
      <c r="M448" s="448"/>
      <c r="N448" s="448"/>
      <c r="O448" s="448"/>
      <c r="P448" s="448"/>
    </row>
    <row r="449" spans="1:16" ht="15">
      <c r="A449" s="450"/>
      <c r="B449" s="445"/>
      <c r="C449" s="446"/>
      <c r="D449" s="447"/>
      <c r="E449" s="448"/>
      <c r="F449" s="448"/>
      <c r="G449" s="448"/>
      <c r="H449" s="448"/>
      <c r="I449" s="448"/>
      <c r="J449" s="448"/>
      <c r="K449" s="449"/>
      <c r="L449" s="448"/>
      <c r="M449" s="448"/>
      <c r="N449" s="448"/>
      <c r="O449" s="448"/>
      <c r="P449" s="448"/>
    </row>
    <row r="450" spans="1:16" ht="15">
      <c r="A450" s="450"/>
      <c r="B450" s="445"/>
      <c r="C450" s="446"/>
      <c r="D450" s="447"/>
      <c r="E450" s="448"/>
      <c r="F450" s="448"/>
      <c r="G450" s="448"/>
      <c r="H450" s="448"/>
      <c r="I450" s="448"/>
      <c r="J450" s="448"/>
      <c r="K450" s="449"/>
      <c r="L450" s="448"/>
      <c r="M450" s="448"/>
      <c r="N450" s="448"/>
      <c r="O450" s="448"/>
      <c r="P450" s="448"/>
    </row>
    <row r="451" spans="1:16" ht="15">
      <c r="A451" s="450"/>
      <c r="B451" s="445"/>
      <c r="C451" s="446"/>
      <c r="D451" s="447"/>
      <c r="E451" s="448"/>
      <c r="F451" s="448"/>
      <c r="G451" s="448"/>
      <c r="H451" s="448"/>
      <c r="I451" s="448"/>
      <c r="J451" s="448"/>
      <c r="K451" s="449"/>
      <c r="L451" s="448"/>
      <c r="M451" s="448"/>
      <c r="N451" s="448"/>
      <c r="O451" s="448"/>
      <c r="P451" s="448"/>
    </row>
    <row r="452" spans="1:16" ht="15">
      <c r="A452" s="450"/>
      <c r="B452" s="445"/>
      <c r="C452" s="446"/>
      <c r="D452" s="447"/>
      <c r="E452" s="448"/>
      <c r="F452" s="448"/>
      <c r="G452" s="448"/>
      <c r="H452" s="448"/>
      <c r="I452" s="448"/>
      <c r="J452" s="448"/>
      <c r="K452" s="449"/>
      <c r="L452" s="448"/>
      <c r="M452" s="448"/>
      <c r="N452" s="448"/>
      <c r="O452" s="448"/>
      <c r="P452" s="448"/>
    </row>
    <row r="453" spans="1:16" ht="15">
      <c r="A453" s="450"/>
      <c r="B453" s="445"/>
      <c r="C453" s="446"/>
      <c r="D453" s="447"/>
      <c r="E453" s="448"/>
      <c r="F453" s="448"/>
      <c r="G453" s="448"/>
      <c r="H453" s="448"/>
      <c r="I453" s="448"/>
      <c r="J453" s="448"/>
      <c r="K453" s="449"/>
      <c r="L453" s="448"/>
      <c r="M453" s="448"/>
      <c r="N453" s="448"/>
      <c r="O453" s="448"/>
      <c r="P453" s="448"/>
    </row>
    <row r="454" spans="1:16" ht="15">
      <c r="A454" s="450"/>
      <c r="B454" s="445"/>
      <c r="C454" s="446"/>
      <c r="D454" s="447"/>
      <c r="E454" s="448"/>
      <c r="F454" s="448"/>
      <c r="G454" s="448"/>
      <c r="H454" s="448"/>
      <c r="I454" s="448"/>
      <c r="J454" s="448"/>
      <c r="K454" s="449"/>
      <c r="L454" s="448"/>
      <c r="M454" s="448"/>
      <c r="N454" s="448"/>
      <c r="O454" s="448"/>
      <c r="P454" s="448"/>
    </row>
    <row r="455" spans="1:16" ht="15">
      <c r="A455" s="450"/>
      <c r="B455" s="445"/>
      <c r="C455" s="446"/>
      <c r="D455" s="447"/>
      <c r="E455" s="448"/>
      <c r="F455" s="448"/>
      <c r="G455" s="448"/>
      <c r="H455" s="448"/>
      <c r="I455" s="448"/>
      <c r="J455" s="448"/>
      <c r="K455" s="449"/>
      <c r="L455" s="448"/>
      <c r="M455" s="448"/>
      <c r="N455" s="448"/>
      <c r="O455" s="448"/>
      <c r="P455" s="448"/>
    </row>
    <row r="456" spans="1:16" ht="15">
      <c r="A456" s="450"/>
      <c r="B456" s="445"/>
      <c r="C456" s="446"/>
      <c r="D456" s="447"/>
      <c r="E456" s="448"/>
      <c r="F456" s="448"/>
      <c r="G456" s="448"/>
      <c r="H456" s="448"/>
      <c r="I456" s="448"/>
      <c r="J456" s="448"/>
      <c r="K456" s="449"/>
      <c r="L456" s="448"/>
      <c r="M456" s="448"/>
      <c r="N456" s="448"/>
      <c r="O456" s="448"/>
      <c r="P456" s="448"/>
    </row>
    <row r="457" spans="1:16" ht="15">
      <c r="A457" s="450"/>
      <c r="B457" s="445"/>
      <c r="C457" s="446"/>
      <c r="D457" s="447"/>
      <c r="E457" s="448"/>
      <c r="F457" s="448"/>
      <c r="G457" s="448"/>
      <c r="H457" s="448"/>
      <c r="I457" s="448"/>
      <c r="J457" s="448"/>
      <c r="K457" s="449"/>
      <c r="L457" s="448"/>
      <c r="M457" s="448"/>
      <c r="N457" s="448"/>
      <c r="O457" s="448"/>
      <c r="P457" s="448"/>
    </row>
    <row r="458" spans="1:16" ht="15">
      <c r="A458" s="450"/>
      <c r="B458" s="445"/>
      <c r="C458" s="446"/>
      <c r="D458" s="447"/>
      <c r="E458" s="448"/>
      <c r="F458" s="448"/>
      <c r="G458" s="448"/>
      <c r="H458" s="448"/>
      <c r="I458" s="448"/>
      <c r="J458" s="448"/>
      <c r="K458" s="449"/>
      <c r="L458" s="448"/>
      <c r="M458" s="448"/>
      <c r="N458" s="448"/>
      <c r="O458" s="448"/>
      <c r="P458" s="448"/>
    </row>
    <row r="459" spans="1:16" ht="15">
      <c r="A459" s="450"/>
      <c r="B459" s="445"/>
      <c r="C459" s="446"/>
      <c r="D459" s="447"/>
      <c r="E459" s="448"/>
      <c r="F459" s="448"/>
      <c r="G459" s="448"/>
      <c r="H459" s="448"/>
      <c r="I459" s="448"/>
      <c r="J459" s="448"/>
      <c r="K459" s="449"/>
      <c r="L459" s="448"/>
      <c r="M459" s="448"/>
      <c r="N459" s="448"/>
      <c r="O459" s="448"/>
      <c r="P459" s="448"/>
    </row>
    <row r="460" spans="1:16" ht="15">
      <c r="A460" s="450"/>
      <c r="B460" s="445"/>
      <c r="C460" s="446"/>
      <c r="D460" s="447"/>
      <c r="E460" s="448"/>
      <c r="F460" s="448"/>
      <c r="G460" s="448"/>
      <c r="H460" s="448"/>
      <c r="I460" s="448"/>
      <c r="J460" s="448"/>
      <c r="K460" s="449"/>
      <c r="L460" s="448"/>
      <c r="M460" s="448"/>
      <c r="N460" s="448"/>
      <c r="O460" s="448"/>
      <c r="P460" s="448"/>
    </row>
    <row r="461" spans="1:16" ht="15">
      <c r="A461" s="450"/>
      <c r="B461" s="445"/>
      <c r="C461" s="446"/>
      <c r="D461" s="447"/>
      <c r="E461" s="448"/>
      <c r="F461" s="448"/>
      <c r="G461" s="448"/>
      <c r="H461" s="448"/>
      <c r="I461" s="448"/>
      <c r="J461" s="448"/>
      <c r="K461" s="449"/>
      <c r="L461" s="448"/>
      <c r="M461" s="448"/>
      <c r="N461" s="448"/>
      <c r="O461" s="448"/>
      <c r="P461" s="448"/>
    </row>
    <row r="462" spans="1:16" ht="15">
      <c r="A462" s="450"/>
      <c r="B462" s="445"/>
      <c r="C462" s="446"/>
      <c r="D462" s="447"/>
      <c r="E462" s="448"/>
      <c r="F462" s="448"/>
      <c r="G462" s="448"/>
      <c r="H462" s="448"/>
      <c r="I462" s="448"/>
      <c r="J462" s="448"/>
      <c r="K462" s="449"/>
      <c r="L462" s="448"/>
      <c r="M462" s="448"/>
      <c r="N462" s="448"/>
      <c r="O462" s="448"/>
      <c r="P462" s="448"/>
    </row>
    <row r="463" spans="1:16" ht="15">
      <c r="A463" s="450"/>
      <c r="B463" s="445"/>
      <c r="C463" s="446"/>
      <c r="D463" s="447"/>
      <c r="E463" s="448"/>
      <c r="F463" s="448"/>
      <c r="G463" s="448"/>
      <c r="H463" s="448"/>
      <c r="I463" s="448"/>
      <c r="J463" s="448"/>
      <c r="K463" s="449"/>
      <c r="L463" s="448"/>
      <c r="M463" s="448"/>
      <c r="N463" s="448"/>
      <c r="O463" s="448"/>
      <c r="P463" s="448"/>
    </row>
    <row r="464" spans="1:16" ht="15">
      <c r="A464" s="450"/>
      <c r="B464" s="445"/>
      <c r="C464" s="446"/>
      <c r="D464" s="447"/>
      <c r="E464" s="448"/>
      <c r="F464" s="448"/>
      <c r="G464" s="448"/>
      <c r="H464" s="448"/>
      <c r="I464" s="448"/>
      <c r="J464" s="448"/>
      <c r="K464" s="449"/>
      <c r="L464" s="448"/>
      <c r="M464" s="448"/>
      <c r="N464" s="448"/>
      <c r="O464" s="448"/>
      <c r="P464" s="448"/>
    </row>
    <row r="465" spans="1:16" ht="15">
      <c r="A465" s="450"/>
      <c r="B465" s="445"/>
      <c r="C465" s="446"/>
      <c r="D465" s="447"/>
      <c r="E465" s="448"/>
      <c r="F465" s="448"/>
      <c r="G465" s="448"/>
      <c r="H465" s="448"/>
      <c r="I465" s="448"/>
      <c r="J465" s="448"/>
      <c r="K465" s="449"/>
      <c r="L465" s="448"/>
      <c r="M465" s="448"/>
      <c r="N465" s="448"/>
      <c r="O465" s="448"/>
      <c r="P465" s="448"/>
    </row>
    <row r="466" spans="1:16" ht="15">
      <c r="A466" s="450"/>
      <c r="B466" s="445"/>
      <c r="C466" s="446"/>
      <c r="D466" s="447"/>
      <c r="E466" s="448"/>
      <c r="F466" s="448"/>
      <c r="G466" s="448"/>
      <c r="H466" s="448"/>
      <c r="I466" s="448"/>
      <c r="J466" s="448"/>
      <c r="K466" s="449"/>
      <c r="L466" s="448"/>
      <c r="M466" s="448"/>
      <c r="N466" s="448"/>
      <c r="O466" s="448"/>
      <c r="P466" s="448"/>
    </row>
    <row r="467" spans="1:16" ht="15">
      <c r="A467" s="450"/>
      <c r="B467" s="445"/>
      <c r="C467" s="446"/>
      <c r="D467" s="447"/>
      <c r="E467" s="448"/>
      <c r="F467" s="448"/>
      <c r="G467" s="448"/>
      <c r="H467" s="448"/>
      <c r="I467" s="448"/>
      <c r="J467" s="448"/>
      <c r="K467" s="449"/>
      <c r="L467" s="448"/>
      <c r="M467" s="448"/>
      <c r="N467" s="448"/>
      <c r="O467" s="448"/>
      <c r="P467" s="448"/>
    </row>
    <row r="468" spans="1:16" ht="15">
      <c r="A468" s="450"/>
      <c r="B468" s="445"/>
      <c r="C468" s="446"/>
      <c r="D468" s="447"/>
      <c r="E468" s="448"/>
      <c r="F468" s="448"/>
      <c r="G468" s="448"/>
      <c r="H468" s="448"/>
      <c r="I468" s="448"/>
      <c r="J468" s="448"/>
      <c r="K468" s="449"/>
      <c r="L468" s="448"/>
      <c r="M468" s="448"/>
      <c r="N468" s="448"/>
      <c r="O468" s="448"/>
      <c r="P468" s="448"/>
    </row>
    <row r="469" spans="1:16" ht="15">
      <c r="A469" s="450"/>
      <c r="B469" s="445"/>
      <c r="C469" s="446"/>
      <c r="D469" s="447"/>
      <c r="E469" s="448"/>
      <c r="F469" s="448"/>
      <c r="G469" s="448"/>
      <c r="H469" s="448"/>
      <c r="I469" s="448"/>
      <c r="J469" s="448"/>
      <c r="K469" s="449"/>
      <c r="L469" s="448"/>
      <c r="M469" s="448"/>
      <c r="N469" s="448"/>
      <c r="O469" s="448"/>
      <c r="P469" s="448"/>
    </row>
    <row r="470" spans="1:16" ht="15">
      <c r="A470" s="450"/>
      <c r="B470" s="445"/>
      <c r="C470" s="446"/>
      <c r="D470" s="447"/>
      <c r="E470" s="448"/>
      <c r="F470" s="448"/>
      <c r="G470" s="448"/>
      <c r="H470" s="448"/>
      <c r="I470" s="448"/>
      <c r="J470" s="448"/>
      <c r="K470" s="449"/>
      <c r="L470" s="448"/>
      <c r="M470" s="448"/>
      <c r="N470" s="448"/>
      <c r="O470" s="448"/>
      <c r="P470" s="448"/>
    </row>
    <row r="471" spans="1:16" ht="15">
      <c r="A471" s="450" t="s">
        <v>43</v>
      </c>
      <c r="B471" s="445"/>
      <c r="C471" s="446"/>
      <c r="D471" s="451" t="s">
        <v>51</v>
      </c>
      <c r="E471" s="448"/>
      <c r="F471" s="448"/>
      <c r="G471" s="448"/>
      <c r="H471" s="448"/>
      <c r="I471" s="448"/>
      <c r="J471" s="448"/>
      <c r="K471" s="449"/>
      <c r="L471" s="448"/>
      <c r="M471" s="448"/>
      <c r="N471" s="448"/>
      <c r="O471" s="448"/>
      <c r="P471" s="448"/>
    </row>
    <row r="472" spans="1:16" ht="15">
      <c r="A472" s="450" t="s">
        <v>44</v>
      </c>
      <c r="B472" s="445"/>
      <c r="C472" s="446"/>
      <c r="D472" s="452" t="s">
        <v>52</v>
      </c>
      <c r="E472" s="453"/>
      <c r="F472" s="453"/>
      <c r="G472" s="453"/>
      <c r="H472" s="453"/>
      <c r="I472" s="453"/>
      <c r="J472" s="453"/>
      <c r="K472" s="454"/>
      <c r="L472" s="453"/>
      <c r="M472" s="453"/>
      <c r="N472" s="453"/>
      <c r="O472" s="453"/>
      <c r="P472" s="453"/>
    </row>
    <row r="473" spans="1:16" ht="15">
      <c r="A473" s="450" t="s">
        <v>45</v>
      </c>
      <c r="B473" s="445"/>
      <c r="C473" s="446"/>
      <c r="D473" s="452" t="s">
        <v>53</v>
      </c>
      <c r="E473" s="453"/>
      <c r="F473" s="453"/>
      <c r="G473" s="453"/>
      <c r="H473" s="453"/>
      <c r="I473" s="453"/>
      <c r="J473" s="453"/>
      <c r="K473" s="454"/>
      <c r="L473" s="453"/>
      <c r="M473" s="453"/>
      <c r="N473" s="453"/>
      <c r="O473" s="453"/>
      <c r="P473" s="453"/>
    </row>
    <row r="474" spans="1:16" ht="15">
      <c r="A474" s="450" t="s">
        <v>39</v>
      </c>
      <c r="B474" s="450" t="s">
        <v>39</v>
      </c>
      <c r="C474" s="455"/>
      <c r="D474" s="447" t="s">
        <v>39</v>
      </c>
      <c r="E474" s="448"/>
      <c r="F474" s="448"/>
      <c r="G474" s="448"/>
      <c r="H474" s="448"/>
      <c r="I474" s="448"/>
      <c r="J474" s="448"/>
      <c r="K474" s="449"/>
      <c r="L474" s="448"/>
      <c r="M474" s="448"/>
      <c r="N474" s="448"/>
      <c r="O474" s="448"/>
      <c r="P474" s="448"/>
    </row>
    <row r="475" spans="1:16" ht="33.75" customHeight="1">
      <c r="A475" s="445"/>
      <c r="B475" s="445"/>
      <c r="C475" s="446"/>
      <c r="D475" s="456" t="s">
        <v>42</v>
      </c>
      <c r="E475" s="457"/>
      <c r="F475" s="457"/>
      <c r="G475" s="457"/>
      <c r="H475" s="457"/>
      <c r="I475" s="457"/>
      <c r="J475" s="457"/>
      <c r="K475" s="457"/>
      <c r="L475" s="457"/>
      <c r="M475" s="457"/>
      <c r="N475" s="457"/>
      <c r="O475" s="457"/>
      <c r="P475" s="457"/>
    </row>
    <row r="485" spans="1:16" ht="23.25" customHeight="1">
      <c r="A485" s="458" t="s">
        <v>992</v>
      </c>
      <c r="B485" s="458"/>
      <c r="C485" s="458"/>
      <c r="D485" s="458"/>
      <c r="E485" s="458"/>
      <c r="F485" s="458"/>
      <c r="G485" s="458"/>
      <c r="H485" s="458"/>
      <c r="I485" s="458"/>
      <c r="J485" s="458"/>
      <c r="K485" s="458"/>
      <c r="L485" s="458"/>
      <c r="M485" s="458"/>
      <c r="N485" s="458"/>
      <c r="O485" s="458"/>
      <c r="P485" s="458"/>
    </row>
    <row r="486" spans="1:16" ht="23.25" customHeight="1">
      <c r="A486" s="458" t="s">
        <v>54</v>
      </c>
      <c r="B486" s="458"/>
      <c r="C486" s="458"/>
      <c r="D486" s="458"/>
      <c r="E486" s="458"/>
      <c r="F486" s="458"/>
      <c r="G486" s="458"/>
      <c r="H486" s="458"/>
      <c r="I486" s="458"/>
      <c r="J486" s="458"/>
      <c r="K486" s="458"/>
      <c r="L486" s="458"/>
      <c r="M486" s="458"/>
      <c r="N486" s="458"/>
      <c r="O486" s="458"/>
      <c r="P486" s="458"/>
    </row>
    <row r="487" spans="1:16" ht="29.25" customHeight="1">
      <c r="A487" s="458" t="s">
        <v>993</v>
      </c>
      <c r="B487" s="458"/>
      <c r="C487" s="458"/>
      <c r="D487" s="458"/>
      <c r="E487" s="458"/>
      <c r="F487" s="458"/>
      <c r="G487" s="458"/>
      <c r="H487" s="458"/>
      <c r="I487" s="458"/>
      <c r="J487" s="458"/>
      <c r="K487" s="458"/>
      <c r="L487" s="458"/>
      <c r="M487" s="458"/>
      <c r="N487" s="458"/>
      <c r="O487" s="458"/>
      <c r="P487" s="458"/>
    </row>
    <row r="488" spans="1:16" ht="27.75" customHeight="1">
      <c r="A488" s="458" t="s">
        <v>994</v>
      </c>
      <c r="B488" s="458"/>
      <c r="C488" s="458"/>
      <c r="D488" s="458"/>
      <c r="E488" s="458"/>
      <c r="F488" s="458"/>
      <c r="G488" s="458"/>
      <c r="H488" s="458"/>
      <c r="I488" s="458"/>
      <c r="J488" s="458"/>
      <c r="K488" s="458"/>
      <c r="L488" s="458"/>
      <c r="M488" s="458"/>
      <c r="N488" s="458"/>
      <c r="O488" s="458"/>
      <c r="P488" s="458"/>
    </row>
  </sheetData>
  <mergeCells count="25">
    <mergeCell ref="B7:B10"/>
    <mergeCell ref="F8:F10"/>
    <mergeCell ref="M9:M10"/>
    <mergeCell ref="E7:I7"/>
    <mergeCell ref="I8:I10"/>
    <mergeCell ref="C7:C10"/>
    <mergeCell ref="D7:D10"/>
    <mergeCell ref="E8:E10"/>
    <mergeCell ref="J7:O7"/>
    <mergeCell ref="A7:A10"/>
    <mergeCell ref="M1:P1"/>
    <mergeCell ref="M2:P2"/>
    <mergeCell ref="M3:P3"/>
    <mergeCell ref="M4:P4"/>
    <mergeCell ref="G9:G10"/>
    <mergeCell ref="H9:H10"/>
    <mergeCell ref="J8:J10"/>
    <mergeCell ref="K8:K10"/>
    <mergeCell ref="M8:N8"/>
    <mergeCell ref="L8:L10"/>
    <mergeCell ref="N9:N10"/>
    <mergeCell ref="O8:O10"/>
    <mergeCell ref="A5:P5"/>
    <mergeCell ref="G8:H8"/>
    <mergeCell ref="P7:P10"/>
  </mergeCells>
  <phoneticPr fontId="4" type="noConversion"/>
  <printOptions horizontalCentered="1"/>
  <pageMargins left="0.31496062992125984" right="0.39370078740157483" top="0.78740157480314965" bottom="0.39370078740157483" header="0.51181102362204722" footer="0.31496062992125984"/>
  <pageSetup paperSize="9" scale="43" fitToHeight="0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T63"/>
  <sheetViews>
    <sheetView topLeftCell="A40" workbookViewId="0">
      <selection activeCell="H58" sqref="H58"/>
    </sheetView>
  </sheetViews>
  <sheetFormatPr defaultColWidth="9.1640625" defaultRowHeight="12.75"/>
  <cols>
    <col min="1" max="1" width="16.1640625" style="200" customWidth="1"/>
    <col min="2" max="2" width="12" style="200" customWidth="1"/>
    <col min="3" max="3" width="14" style="200" customWidth="1"/>
    <col min="4" max="4" width="52.33203125" style="3" customWidth="1"/>
    <col min="5" max="5" width="15.33203125" style="3" customWidth="1"/>
    <col min="6" max="6" width="17.83203125" style="3" customWidth="1"/>
    <col min="7" max="7" width="15.83203125" style="3" customWidth="1"/>
    <col min="8" max="8" width="18.1640625" style="3" customWidth="1"/>
    <col min="9" max="9" width="13" style="3" customWidth="1"/>
    <col min="10" max="10" width="17.1640625" style="3" customWidth="1"/>
    <col min="11" max="11" width="16.1640625" style="3" customWidth="1"/>
    <col min="12" max="12" width="17.5" style="3" customWidth="1"/>
    <col min="13" max="13" width="16" style="3" customWidth="1"/>
    <col min="14" max="14" width="16.6640625" style="3" customWidth="1"/>
    <col min="15" max="15" width="15.83203125" style="3" customWidth="1"/>
    <col min="16" max="16" width="16.1640625" style="3" customWidth="1"/>
    <col min="17" max="16384" width="9.1640625" style="3"/>
  </cols>
  <sheetData>
    <row r="1" spans="1:20" ht="20.25">
      <c r="M1" s="560" t="s">
        <v>673</v>
      </c>
      <c r="N1" s="560"/>
      <c r="O1" s="560"/>
      <c r="P1" s="595"/>
    </row>
    <row r="2" spans="1:20" ht="20.25">
      <c r="M2" s="561" t="s">
        <v>691</v>
      </c>
      <c r="N2" s="561"/>
      <c r="O2" s="561"/>
      <c r="P2" s="595"/>
    </row>
    <row r="3" spans="1:20" ht="20.25">
      <c r="M3" s="562" t="s">
        <v>687</v>
      </c>
      <c r="N3" s="562"/>
      <c r="O3" s="562"/>
      <c r="P3" s="596"/>
    </row>
    <row r="4" spans="1:20" ht="20.25" customHeight="1">
      <c r="M4" s="563" t="s">
        <v>672</v>
      </c>
      <c r="N4" s="563"/>
      <c r="O4" s="563"/>
      <c r="P4" s="597"/>
    </row>
    <row r="7" spans="1:20" s="178" customFormat="1" ht="20.25">
      <c r="A7" s="198"/>
      <c r="B7" s="198"/>
      <c r="C7" s="198"/>
      <c r="D7" s="598" t="s">
        <v>802</v>
      </c>
      <c r="E7" s="598"/>
      <c r="F7" s="598"/>
      <c r="G7" s="598"/>
      <c r="H7" s="598"/>
      <c r="I7" s="598"/>
      <c r="J7" s="598"/>
      <c r="K7" s="598"/>
      <c r="L7" s="598"/>
      <c r="M7" s="201"/>
      <c r="N7" s="201"/>
      <c r="O7" s="201"/>
      <c r="P7" s="201"/>
    </row>
    <row r="8" spans="1:20" ht="15.75" customHeight="1">
      <c r="A8" s="202"/>
      <c r="B8" s="202"/>
      <c r="C8" s="203"/>
      <c r="D8" s="204"/>
      <c r="E8" s="204"/>
      <c r="F8" s="204"/>
      <c r="G8" s="204"/>
      <c r="H8" s="204"/>
      <c r="I8" s="204"/>
      <c r="J8" s="204"/>
      <c r="K8" s="204"/>
      <c r="L8" s="204"/>
      <c r="M8" s="2"/>
      <c r="N8" s="2"/>
      <c r="O8" s="2"/>
      <c r="P8" s="196" t="s">
        <v>269</v>
      </c>
      <c r="Q8" s="2"/>
      <c r="R8" s="2"/>
      <c r="S8" s="2"/>
      <c r="T8" s="2"/>
    </row>
    <row r="9" spans="1:20" s="51" customFormat="1" ht="15">
      <c r="A9" s="591" t="s">
        <v>706</v>
      </c>
      <c r="B9" s="591" t="s">
        <v>731</v>
      </c>
      <c r="C9" s="591" t="s">
        <v>732</v>
      </c>
      <c r="D9" s="590" t="s">
        <v>733</v>
      </c>
      <c r="E9" s="592" t="s">
        <v>15</v>
      </c>
      <c r="F9" s="592"/>
      <c r="G9" s="592"/>
      <c r="H9" s="592"/>
      <c r="I9" s="592" t="s">
        <v>16</v>
      </c>
      <c r="J9" s="592"/>
      <c r="K9" s="592"/>
      <c r="L9" s="592"/>
      <c r="M9" s="592" t="s">
        <v>734</v>
      </c>
      <c r="N9" s="592"/>
      <c r="O9" s="592"/>
      <c r="P9" s="592"/>
      <c r="Q9" s="50"/>
      <c r="R9" s="50"/>
      <c r="S9" s="50"/>
      <c r="T9" s="50"/>
    </row>
    <row r="10" spans="1:20" s="51" customFormat="1">
      <c r="A10" s="591"/>
      <c r="B10" s="591"/>
      <c r="C10" s="591"/>
      <c r="D10" s="590"/>
      <c r="E10" s="590" t="s">
        <v>20</v>
      </c>
      <c r="F10" s="593" t="s">
        <v>21</v>
      </c>
      <c r="G10" s="594"/>
      <c r="H10" s="590" t="s">
        <v>22</v>
      </c>
      <c r="I10" s="590" t="s">
        <v>20</v>
      </c>
      <c r="J10" s="593" t="s">
        <v>21</v>
      </c>
      <c r="K10" s="594"/>
      <c r="L10" s="590" t="s">
        <v>22</v>
      </c>
      <c r="M10" s="590" t="s">
        <v>20</v>
      </c>
      <c r="N10" s="593" t="s">
        <v>21</v>
      </c>
      <c r="O10" s="594"/>
      <c r="P10" s="590" t="s">
        <v>22</v>
      </c>
      <c r="Q10" s="50"/>
      <c r="R10" s="50"/>
      <c r="S10" s="50"/>
      <c r="T10" s="50"/>
    </row>
    <row r="11" spans="1:20" s="51" customFormat="1" ht="51" customHeight="1">
      <c r="A11" s="591"/>
      <c r="B11" s="591"/>
      <c r="C11" s="591"/>
      <c r="D11" s="590"/>
      <c r="E11" s="590"/>
      <c r="F11" s="215" t="s">
        <v>735</v>
      </c>
      <c r="G11" s="216" t="s">
        <v>697</v>
      </c>
      <c r="H11" s="590"/>
      <c r="I11" s="590"/>
      <c r="J11" s="215" t="s">
        <v>735</v>
      </c>
      <c r="K11" s="216" t="s">
        <v>697</v>
      </c>
      <c r="L11" s="590"/>
      <c r="M11" s="590"/>
      <c r="N11" s="215" t="s">
        <v>735</v>
      </c>
      <c r="O11" s="216" t="s">
        <v>697</v>
      </c>
      <c r="P11" s="590"/>
      <c r="Q11" s="50"/>
      <c r="R11" s="50"/>
      <c r="S11" s="50"/>
      <c r="T11" s="50"/>
    </row>
    <row r="12" spans="1:20" s="53" customFormat="1" ht="15">
      <c r="A12" s="199">
        <v>1</v>
      </c>
      <c r="B12" s="199">
        <v>2</v>
      </c>
      <c r="C12" s="199">
        <v>3</v>
      </c>
      <c r="D12" s="199">
        <v>4</v>
      </c>
      <c r="E12" s="199">
        <v>5</v>
      </c>
      <c r="F12" s="199">
        <v>6</v>
      </c>
      <c r="G12" s="199">
        <v>7</v>
      </c>
      <c r="H12" s="199">
        <v>8</v>
      </c>
      <c r="I12" s="199">
        <v>9</v>
      </c>
      <c r="J12" s="199">
        <v>10</v>
      </c>
      <c r="K12" s="199">
        <v>11</v>
      </c>
      <c r="L12" s="199">
        <v>12</v>
      </c>
      <c r="M12" s="199">
        <v>13</v>
      </c>
      <c r="N12" s="199">
        <v>14</v>
      </c>
      <c r="O12" s="199">
        <v>15</v>
      </c>
      <c r="P12" s="199">
        <v>16</v>
      </c>
      <c r="Q12" s="52"/>
      <c r="R12" s="52"/>
      <c r="S12" s="52"/>
      <c r="T12" s="52"/>
    </row>
    <row r="13" spans="1:20" s="57" customFormat="1" ht="15.75">
      <c r="A13" s="197" t="s">
        <v>480</v>
      </c>
      <c r="B13" s="197"/>
      <c r="C13" s="197"/>
      <c r="D13" s="197" t="s">
        <v>145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f>J15</f>
        <v>-315008</v>
      </c>
      <c r="K13" s="55">
        <v>0</v>
      </c>
      <c r="L13" s="55">
        <f>L15</f>
        <v>-315008</v>
      </c>
      <c r="M13" s="55">
        <v>0</v>
      </c>
      <c r="N13" s="55">
        <f>N15</f>
        <v>-315008</v>
      </c>
      <c r="O13" s="55">
        <v>0</v>
      </c>
      <c r="P13" s="55">
        <f>P15</f>
        <v>-315008</v>
      </c>
      <c r="Q13" s="56"/>
      <c r="R13" s="56"/>
      <c r="S13" s="56"/>
      <c r="T13" s="56"/>
    </row>
    <row r="14" spans="1:20" s="57" customFormat="1" ht="15.75">
      <c r="A14" s="197" t="s">
        <v>481</v>
      </c>
      <c r="B14" s="197"/>
      <c r="C14" s="197"/>
      <c r="D14" s="58" t="s">
        <v>145</v>
      </c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6"/>
      <c r="R14" s="56"/>
      <c r="S14" s="56"/>
      <c r="T14" s="56"/>
    </row>
    <row r="15" spans="1:20" s="63" customFormat="1" ht="75">
      <c r="A15" s="59" t="s">
        <v>563</v>
      </c>
      <c r="B15" s="59">
        <v>8820</v>
      </c>
      <c r="C15" s="59"/>
      <c r="D15" s="60" t="s">
        <v>736</v>
      </c>
      <c r="E15" s="61">
        <f t="shared" ref="E15:P15" si="0">E16</f>
        <v>0</v>
      </c>
      <c r="F15" s="61">
        <f t="shared" si="0"/>
        <v>0</v>
      </c>
      <c r="G15" s="61">
        <f t="shared" si="0"/>
        <v>0</v>
      </c>
      <c r="H15" s="61">
        <f t="shared" si="0"/>
        <v>0</v>
      </c>
      <c r="I15" s="61">
        <f t="shared" si="0"/>
        <v>0</v>
      </c>
      <c r="J15" s="61">
        <f t="shared" si="0"/>
        <v>-315008</v>
      </c>
      <c r="K15" s="61">
        <f t="shared" si="0"/>
        <v>0</v>
      </c>
      <c r="L15" s="61">
        <f t="shared" si="0"/>
        <v>-315008</v>
      </c>
      <c r="M15" s="61">
        <f t="shared" si="0"/>
        <v>0</v>
      </c>
      <c r="N15" s="61">
        <f t="shared" si="0"/>
        <v>-315008</v>
      </c>
      <c r="O15" s="61">
        <f t="shared" si="0"/>
        <v>0</v>
      </c>
      <c r="P15" s="61">
        <f t="shared" si="0"/>
        <v>-315008</v>
      </c>
      <c r="Q15" s="62"/>
      <c r="R15" s="62"/>
      <c r="S15" s="62"/>
      <c r="T15" s="62"/>
    </row>
    <row r="16" spans="1:20" s="53" customFormat="1" ht="16.5" customHeight="1">
      <c r="A16" s="199" t="s">
        <v>564</v>
      </c>
      <c r="B16" s="199">
        <v>8822</v>
      </c>
      <c r="C16" s="199">
        <v>1060</v>
      </c>
      <c r="D16" s="64" t="s">
        <v>455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f>J17</f>
        <v>-315008</v>
      </c>
      <c r="K16" s="65">
        <v>0</v>
      </c>
      <c r="L16" s="65">
        <f>J16</f>
        <v>-315008</v>
      </c>
      <c r="M16" s="65">
        <v>0</v>
      </c>
      <c r="N16" s="65">
        <f>J16+F16</f>
        <v>-315008</v>
      </c>
      <c r="O16" s="65">
        <v>0</v>
      </c>
      <c r="P16" s="65">
        <f>H16+L16</f>
        <v>-315008</v>
      </c>
      <c r="Q16" s="52"/>
      <c r="R16" s="52"/>
      <c r="S16" s="52"/>
      <c r="T16" s="52"/>
    </row>
    <row r="17" spans="1:20" s="53" customFormat="1" ht="16.5" customHeight="1">
      <c r="A17" s="199">
        <v>4123</v>
      </c>
      <c r="B17" s="199"/>
      <c r="C17" s="199"/>
      <c r="D17" s="64" t="s">
        <v>271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-315008</v>
      </c>
      <c r="K17" s="65">
        <v>0</v>
      </c>
      <c r="L17" s="65">
        <f>J17</f>
        <v>-315008</v>
      </c>
      <c r="M17" s="65">
        <v>0</v>
      </c>
      <c r="N17" s="65">
        <f>F17+J17</f>
        <v>-315008</v>
      </c>
      <c r="O17" s="65">
        <v>0</v>
      </c>
      <c r="P17" s="65">
        <f>H17+L17</f>
        <v>-315008</v>
      </c>
      <c r="Q17" s="52"/>
      <c r="R17" s="52"/>
      <c r="S17" s="52"/>
      <c r="T17" s="52"/>
    </row>
    <row r="18" spans="1:20" s="57" customFormat="1" ht="19.5" customHeight="1">
      <c r="A18" s="197" t="s">
        <v>277</v>
      </c>
      <c r="B18" s="197"/>
      <c r="C18" s="197"/>
      <c r="D18" s="197" t="s">
        <v>144</v>
      </c>
      <c r="E18" s="55">
        <f t="shared" ref="E18:P18" si="1">E20</f>
        <v>0</v>
      </c>
      <c r="F18" s="55">
        <f t="shared" si="1"/>
        <v>0</v>
      </c>
      <c r="G18" s="55">
        <f t="shared" si="1"/>
        <v>0</v>
      </c>
      <c r="H18" s="55">
        <f t="shared" si="1"/>
        <v>0</v>
      </c>
      <c r="I18" s="55">
        <f t="shared" si="1"/>
        <v>0</v>
      </c>
      <c r="J18" s="55">
        <f t="shared" si="1"/>
        <v>-61494</v>
      </c>
      <c r="K18" s="55">
        <f t="shared" si="1"/>
        <v>0</v>
      </c>
      <c r="L18" s="55">
        <f t="shared" si="1"/>
        <v>-61494</v>
      </c>
      <c r="M18" s="55">
        <f t="shared" si="1"/>
        <v>0</v>
      </c>
      <c r="N18" s="55">
        <f t="shared" si="1"/>
        <v>-61494</v>
      </c>
      <c r="O18" s="55">
        <f t="shared" si="1"/>
        <v>0</v>
      </c>
      <c r="P18" s="55">
        <f t="shared" si="1"/>
        <v>-61494</v>
      </c>
      <c r="Q18" s="56"/>
      <c r="R18" s="56"/>
      <c r="S18" s="56"/>
      <c r="T18" s="56"/>
    </row>
    <row r="19" spans="1:20" s="57" customFormat="1" ht="19.5" customHeight="1">
      <c r="A19" s="197">
        <v>1510000</v>
      </c>
      <c r="B19" s="197"/>
      <c r="C19" s="197"/>
      <c r="D19" s="58" t="s">
        <v>144</v>
      </c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6"/>
      <c r="R19" s="56"/>
      <c r="S19" s="56"/>
      <c r="T19" s="56"/>
    </row>
    <row r="20" spans="1:20" s="63" customFormat="1" ht="75">
      <c r="A20" s="59">
        <v>1518820</v>
      </c>
      <c r="B20" s="59">
        <v>8820</v>
      </c>
      <c r="C20" s="59"/>
      <c r="D20" s="60" t="s">
        <v>736</v>
      </c>
      <c r="E20" s="61">
        <f t="shared" ref="E20:P20" si="2">E21</f>
        <v>0</v>
      </c>
      <c r="F20" s="61">
        <f t="shared" si="2"/>
        <v>0</v>
      </c>
      <c r="G20" s="61">
        <f t="shared" si="2"/>
        <v>0</v>
      </c>
      <c r="H20" s="61">
        <f t="shared" si="2"/>
        <v>0</v>
      </c>
      <c r="I20" s="61">
        <f t="shared" si="2"/>
        <v>0</v>
      </c>
      <c r="J20" s="61">
        <f t="shared" si="2"/>
        <v>-61494</v>
      </c>
      <c r="K20" s="61">
        <f t="shared" si="2"/>
        <v>0</v>
      </c>
      <c r="L20" s="61">
        <f t="shared" si="2"/>
        <v>-61494</v>
      </c>
      <c r="M20" s="61">
        <f t="shared" si="2"/>
        <v>0</v>
      </c>
      <c r="N20" s="61">
        <f t="shared" si="2"/>
        <v>-61494</v>
      </c>
      <c r="O20" s="61">
        <f t="shared" si="2"/>
        <v>0</v>
      </c>
      <c r="P20" s="61">
        <f t="shared" si="2"/>
        <v>-61494</v>
      </c>
      <c r="Q20" s="62"/>
      <c r="R20" s="62"/>
      <c r="S20" s="62"/>
      <c r="T20" s="62"/>
    </row>
    <row r="21" spans="1:20" s="53" customFormat="1" ht="15">
      <c r="A21" s="199">
        <v>1518822</v>
      </c>
      <c r="B21" s="199">
        <v>8822</v>
      </c>
      <c r="C21" s="199">
        <v>1060</v>
      </c>
      <c r="D21" s="64" t="s">
        <v>455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f>J22</f>
        <v>-61494</v>
      </c>
      <c r="K21" s="65">
        <v>0</v>
      </c>
      <c r="L21" s="65">
        <f>J21</f>
        <v>-61494</v>
      </c>
      <c r="M21" s="65">
        <v>0</v>
      </c>
      <c r="N21" s="65">
        <f>N22</f>
        <v>-61494</v>
      </c>
      <c r="O21" s="65">
        <v>0</v>
      </c>
      <c r="P21" s="65">
        <f>N21</f>
        <v>-61494</v>
      </c>
      <c r="Q21" s="52"/>
      <c r="R21" s="52"/>
      <c r="S21" s="52"/>
      <c r="T21" s="52"/>
    </row>
    <row r="22" spans="1:20" s="53" customFormat="1" ht="15">
      <c r="A22" s="199">
        <v>4123</v>
      </c>
      <c r="B22" s="199"/>
      <c r="C22" s="199"/>
      <c r="D22" s="64" t="s">
        <v>271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-61494</v>
      </c>
      <c r="K22" s="65">
        <v>0</v>
      </c>
      <c r="L22" s="65">
        <f>J22</f>
        <v>-61494</v>
      </c>
      <c r="M22" s="65">
        <v>0</v>
      </c>
      <c r="N22" s="65">
        <f>J22</f>
        <v>-61494</v>
      </c>
      <c r="O22" s="65">
        <v>0</v>
      </c>
      <c r="P22" s="65">
        <f>N22</f>
        <v>-61494</v>
      </c>
      <c r="Q22" s="52"/>
      <c r="R22" s="52"/>
      <c r="S22" s="52"/>
      <c r="T22" s="52"/>
    </row>
    <row r="23" spans="1:20" s="57" customFormat="1" ht="31.5">
      <c r="A23" s="197">
        <v>1200000</v>
      </c>
      <c r="B23" s="197"/>
      <c r="C23" s="197"/>
      <c r="D23" s="197" t="s">
        <v>143</v>
      </c>
      <c r="E23" s="55">
        <f t="shared" ref="E23:P23" si="3">E25</f>
        <v>11400000</v>
      </c>
      <c r="F23" s="55">
        <f t="shared" si="3"/>
        <v>1209730</v>
      </c>
      <c r="G23" s="55">
        <f t="shared" si="3"/>
        <v>0</v>
      </c>
      <c r="H23" s="55">
        <f t="shared" si="3"/>
        <v>12609730</v>
      </c>
      <c r="I23" s="55">
        <f t="shared" si="3"/>
        <v>0</v>
      </c>
      <c r="J23" s="55">
        <f t="shared" si="3"/>
        <v>-833228</v>
      </c>
      <c r="K23" s="55">
        <f t="shared" si="3"/>
        <v>0</v>
      </c>
      <c r="L23" s="55">
        <f t="shared" si="3"/>
        <v>-833228</v>
      </c>
      <c r="M23" s="55">
        <f t="shared" si="3"/>
        <v>11400000</v>
      </c>
      <c r="N23" s="55">
        <f t="shared" si="3"/>
        <v>376502</v>
      </c>
      <c r="O23" s="55">
        <f t="shared" si="3"/>
        <v>0</v>
      </c>
      <c r="P23" s="55">
        <f t="shared" si="3"/>
        <v>11776502</v>
      </c>
      <c r="Q23" s="56"/>
      <c r="R23" s="56"/>
      <c r="S23" s="56"/>
      <c r="T23" s="56"/>
    </row>
    <row r="24" spans="1:20" s="57" customFormat="1" ht="31.5">
      <c r="A24" s="197">
        <v>1210000</v>
      </c>
      <c r="B24" s="197"/>
      <c r="C24" s="197"/>
      <c r="D24" s="58" t="s">
        <v>143</v>
      </c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56"/>
      <c r="R24" s="56"/>
      <c r="S24" s="56"/>
      <c r="T24" s="56"/>
    </row>
    <row r="25" spans="1:20" s="63" customFormat="1" ht="75">
      <c r="A25" s="59">
        <v>1218820</v>
      </c>
      <c r="B25" s="59">
        <v>8820</v>
      </c>
      <c r="C25" s="59"/>
      <c r="D25" s="60" t="s">
        <v>736</v>
      </c>
      <c r="E25" s="61">
        <f t="shared" ref="E25:P25" si="4">E26+E28</f>
        <v>11400000</v>
      </c>
      <c r="F25" s="61">
        <f t="shared" si="4"/>
        <v>1209730</v>
      </c>
      <c r="G25" s="61">
        <f t="shared" si="4"/>
        <v>0</v>
      </c>
      <c r="H25" s="61">
        <f t="shared" si="4"/>
        <v>12609730</v>
      </c>
      <c r="I25" s="61">
        <f t="shared" si="4"/>
        <v>0</v>
      </c>
      <c r="J25" s="61">
        <f t="shared" si="4"/>
        <v>-833228</v>
      </c>
      <c r="K25" s="61">
        <f t="shared" si="4"/>
        <v>0</v>
      </c>
      <c r="L25" s="61">
        <f t="shared" si="4"/>
        <v>-833228</v>
      </c>
      <c r="M25" s="61">
        <f t="shared" si="4"/>
        <v>11400000</v>
      </c>
      <c r="N25" s="61">
        <f t="shared" si="4"/>
        <v>376502</v>
      </c>
      <c r="O25" s="61">
        <f t="shared" si="4"/>
        <v>0</v>
      </c>
      <c r="P25" s="61">
        <f t="shared" si="4"/>
        <v>11776502</v>
      </c>
      <c r="Q25" s="62"/>
      <c r="R25" s="62"/>
      <c r="S25" s="62"/>
      <c r="T25" s="62"/>
    </row>
    <row r="26" spans="1:20" s="53" customFormat="1" ht="15">
      <c r="A26" s="199">
        <v>1218821</v>
      </c>
      <c r="B26" s="199">
        <v>8821</v>
      </c>
      <c r="C26" s="199">
        <v>1060</v>
      </c>
      <c r="D26" s="64" t="s">
        <v>737</v>
      </c>
      <c r="E26" s="65">
        <f>E27</f>
        <v>11400000</v>
      </c>
      <c r="F26" s="65">
        <f>F27</f>
        <v>1209730</v>
      </c>
      <c r="G26" s="65">
        <v>0</v>
      </c>
      <c r="H26" s="65">
        <f>E26+F26</f>
        <v>12609730</v>
      </c>
      <c r="I26" s="65">
        <v>0</v>
      </c>
      <c r="J26" s="65">
        <v>0</v>
      </c>
      <c r="K26" s="65">
        <v>0</v>
      </c>
      <c r="L26" s="65">
        <v>0</v>
      </c>
      <c r="M26" s="65">
        <f>M27</f>
        <v>11400000</v>
      </c>
      <c r="N26" s="65">
        <f>N27</f>
        <v>1209730</v>
      </c>
      <c r="O26" s="65">
        <v>0</v>
      </c>
      <c r="P26" s="65">
        <f>M26+N26</f>
        <v>12609730</v>
      </c>
      <c r="Q26" s="52"/>
      <c r="R26" s="52"/>
      <c r="S26" s="52"/>
      <c r="T26" s="52"/>
    </row>
    <row r="27" spans="1:20" s="53" customFormat="1" ht="15">
      <c r="A27" s="199">
        <v>4113</v>
      </c>
      <c r="B27" s="199"/>
      <c r="C27" s="199"/>
      <c r="D27" s="64" t="s">
        <v>457</v>
      </c>
      <c r="E27" s="65">
        <v>11400000</v>
      </c>
      <c r="F27" s="65">
        <v>1209730</v>
      </c>
      <c r="G27" s="65">
        <v>0</v>
      </c>
      <c r="H27" s="65">
        <f>E27+F27</f>
        <v>12609730</v>
      </c>
      <c r="I27" s="65">
        <v>0</v>
      </c>
      <c r="J27" s="65">
        <v>0</v>
      </c>
      <c r="K27" s="65">
        <f>K28</f>
        <v>0</v>
      </c>
      <c r="L27" s="65">
        <v>0</v>
      </c>
      <c r="M27" s="65">
        <f>E27</f>
        <v>11400000</v>
      </c>
      <c r="N27" s="65">
        <f>F27+J27</f>
        <v>1209730</v>
      </c>
      <c r="O27" s="65">
        <v>0</v>
      </c>
      <c r="P27" s="65">
        <f>M27+N27</f>
        <v>12609730</v>
      </c>
      <c r="Q27" s="52"/>
      <c r="R27" s="52"/>
      <c r="S27" s="52"/>
      <c r="T27" s="52"/>
    </row>
    <row r="28" spans="1:20" s="53" customFormat="1" ht="15">
      <c r="A28" s="199">
        <v>1218822</v>
      </c>
      <c r="B28" s="199">
        <v>8822</v>
      </c>
      <c r="C28" s="199">
        <v>1060</v>
      </c>
      <c r="D28" s="64" t="s">
        <v>455</v>
      </c>
      <c r="E28" s="65">
        <f>E29</f>
        <v>0</v>
      </c>
      <c r="F28" s="65">
        <f>F29</f>
        <v>0</v>
      </c>
      <c r="G28" s="65">
        <v>0</v>
      </c>
      <c r="H28" s="65">
        <f>E28+F28</f>
        <v>0</v>
      </c>
      <c r="I28" s="65">
        <v>0</v>
      </c>
      <c r="J28" s="65">
        <f>J29</f>
        <v>-833228</v>
      </c>
      <c r="K28" s="65">
        <v>0</v>
      </c>
      <c r="L28" s="65">
        <f>L29</f>
        <v>-833228</v>
      </c>
      <c r="M28" s="65">
        <v>0</v>
      </c>
      <c r="N28" s="65">
        <f>N29</f>
        <v>-833228</v>
      </c>
      <c r="O28" s="65">
        <v>0</v>
      </c>
      <c r="P28" s="65">
        <f>N28</f>
        <v>-833228</v>
      </c>
      <c r="Q28" s="52"/>
      <c r="R28" s="52"/>
      <c r="S28" s="52"/>
      <c r="T28" s="52"/>
    </row>
    <row r="29" spans="1:20" s="53" customFormat="1" ht="15">
      <c r="A29" s="199">
        <v>4123</v>
      </c>
      <c r="B29" s="199"/>
      <c r="C29" s="199"/>
      <c r="D29" s="64" t="s">
        <v>271</v>
      </c>
      <c r="E29" s="65">
        <v>0</v>
      </c>
      <c r="F29" s="65">
        <v>0</v>
      </c>
      <c r="G29" s="65">
        <v>0</v>
      </c>
      <c r="H29" s="65">
        <f>E29+F29</f>
        <v>0</v>
      </c>
      <c r="I29" s="65">
        <v>0</v>
      </c>
      <c r="J29" s="65">
        <v>-833228</v>
      </c>
      <c r="K29" s="65">
        <v>0</v>
      </c>
      <c r="L29" s="65">
        <f>J29</f>
        <v>-833228</v>
      </c>
      <c r="M29" s="65">
        <v>0</v>
      </c>
      <c r="N29" s="65">
        <f>J29</f>
        <v>-833228</v>
      </c>
      <c r="O29" s="65">
        <v>0</v>
      </c>
      <c r="P29" s="65">
        <f>N29</f>
        <v>-833228</v>
      </c>
      <c r="Q29" s="52"/>
      <c r="R29" s="52"/>
      <c r="S29" s="52"/>
      <c r="T29" s="52"/>
    </row>
    <row r="30" spans="1:20" s="69" customFormat="1" ht="17.25" customHeight="1">
      <c r="A30" s="67" t="s">
        <v>416</v>
      </c>
      <c r="B30" s="67"/>
      <c r="C30" s="67"/>
      <c r="D30" s="9" t="s">
        <v>135</v>
      </c>
      <c r="E30" s="68">
        <f t="shared" ref="E30:P30" si="5">E32+E39+E43</f>
        <v>0</v>
      </c>
      <c r="F30" s="68">
        <f t="shared" si="5"/>
        <v>17300000</v>
      </c>
      <c r="G30" s="68">
        <f t="shared" si="5"/>
        <v>17300000</v>
      </c>
      <c r="H30" s="68">
        <f t="shared" si="5"/>
        <v>17300000</v>
      </c>
      <c r="I30" s="68">
        <f t="shared" si="5"/>
        <v>0</v>
      </c>
      <c r="J30" s="68">
        <f t="shared" si="5"/>
        <v>-17300000</v>
      </c>
      <c r="K30" s="68">
        <f t="shared" si="5"/>
        <v>-17300000</v>
      </c>
      <c r="L30" s="68">
        <f t="shared" si="5"/>
        <v>-17300000</v>
      </c>
      <c r="M30" s="68">
        <f t="shared" si="5"/>
        <v>0</v>
      </c>
      <c r="N30" s="68">
        <f t="shared" si="5"/>
        <v>0</v>
      </c>
      <c r="O30" s="68">
        <f t="shared" si="5"/>
        <v>0</v>
      </c>
      <c r="P30" s="68">
        <f t="shared" si="5"/>
        <v>0</v>
      </c>
    </row>
    <row r="31" spans="1:20" s="69" customFormat="1" ht="17.25" customHeight="1">
      <c r="A31" s="67" t="s">
        <v>417</v>
      </c>
      <c r="B31" s="67"/>
      <c r="C31" s="67"/>
      <c r="D31" s="10" t="s">
        <v>135</v>
      </c>
      <c r="E31" s="68"/>
      <c r="F31" s="68"/>
      <c r="G31" s="68"/>
      <c r="H31" s="68"/>
      <c r="I31" s="70"/>
      <c r="J31" s="70"/>
      <c r="K31" s="70"/>
      <c r="L31" s="70"/>
      <c r="M31" s="68"/>
      <c r="N31" s="68"/>
      <c r="O31" s="68"/>
      <c r="P31" s="68"/>
    </row>
    <row r="32" spans="1:20" s="75" customFormat="1" ht="45">
      <c r="A32" s="71" t="s">
        <v>680</v>
      </c>
      <c r="B32" s="72" t="s">
        <v>207</v>
      </c>
      <c r="C32" s="71"/>
      <c r="D32" s="73" t="s">
        <v>439</v>
      </c>
      <c r="E32" s="74">
        <f t="shared" ref="E32:P32" si="6">E33+E36</f>
        <v>0</v>
      </c>
      <c r="F32" s="74">
        <f t="shared" si="6"/>
        <v>5900000</v>
      </c>
      <c r="G32" s="74">
        <f t="shared" si="6"/>
        <v>5900000</v>
      </c>
      <c r="H32" s="74">
        <f t="shared" si="6"/>
        <v>5900000</v>
      </c>
      <c r="I32" s="74">
        <f t="shared" si="6"/>
        <v>0</v>
      </c>
      <c r="J32" s="74">
        <f t="shared" si="6"/>
        <v>-6700000</v>
      </c>
      <c r="K32" s="74">
        <f t="shared" si="6"/>
        <v>-6700000</v>
      </c>
      <c r="L32" s="74">
        <f t="shared" si="6"/>
        <v>-6700000</v>
      </c>
      <c r="M32" s="74">
        <f t="shared" si="6"/>
        <v>0</v>
      </c>
      <c r="N32" s="74">
        <f t="shared" si="6"/>
        <v>-800000</v>
      </c>
      <c r="O32" s="74">
        <f t="shared" si="6"/>
        <v>-800000</v>
      </c>
      <c r="P32" s="74">
        <f t="shared" si="6"/>
        <v>-800000</v>
      </c>
    </row>
    <row r="33" spans="1:18" s="81" customFormat="1" ht="45">
      <c r="A33" s="76">
        <v>3716012</v>
      </c>
      <c r="B33" s="77">
        <v>6012</v>
      </c>
      <c r="C33" s="78" t="s">
        <v>209</v>
      </c>
      <c r="D33" s="79" t="s">
        <v>426</v>
      </c>
      <c r="E33" s="80">
        <f t="shared" ref="E33:P33" si="7">E34+E35</f>
        <v>0</v>
      </c>
      <c r="F33" s="80">
        <f t="shared" si="7"/>
        <v>2600000</v>
      </c>
      <c r="G33" s="80">
        <f t="shared" si="7"/>
        <v>2600000</v>
      </c>
      <c r="H33" s="80">
        <f t="shared" si="7"/>
        <v>2600000</v>
      </c>
      <c r="I33" s="80">
        <f t="shared" si="7"/>
        <v>0</v>
      </c>
      <c r="J33" s="80">
        <f t="shared" si="7"/>
        <v>-5300000</v>
      </c>
      <c r="K33" s="80">
        <f t="shared" si="7"/>
        <v>-5300000</v>
      </c>
      <c r="L33" s="80">
        <f t="shared" si="7"/>
        <v>-5300000</v>
      </c>
      <c r="M33" s="80">
        <f t="shared" si="7"/>
        <v>0</v>
      </c>
      <c r="N33" s="80">
        <f t="shared" si="7"/>
        <v>-2700000</v>
      </c>
      <c r="O33" s="80">
        <f t="shared" si="7"/>
        <v>-2700000</v>
      </c>
      <c r="P33" s="80">
        <f t="shared" si="7"/>
        <v>-2700000</v>
      </c>
    </row>
    <row r="34" spans="1:18" s="69" customFormat="1" ht="30">
      <c r="A34" s="82" t="s">
        <v>300</v>
      </c>
      <c r="B34" s="82"/>
      <c r="C34" s="83"/>
      <c r="D34" s="84" t="s">
        <v>880</v>
      </c>
      <c r="E34" s="85">
        <v>0</v>
      </c>
      <c r="F34" s="85">
        <v>2600000</v>
      </c>
      <c r="G34" s="85">
        <f>F34</f>
        <v>2600000</v>
      </c>
      <c r="H34" s="85">
        <f>F34</f>
        <v>2600000</v>
      </c>
      <c r="I34" s="85">
        <v>0</v>
      </c>
      <c r="J34" s="85">
        <v>0</v>
      </c>
      <c r="K34" s="85">
        <v>0</v>
      </c>
      <c r="L34" s="85">
        <f>K34</f>
        <v>0</v>
      </c>
      <c r="M34" s="85">
        <v>0</v>
      </c>
      <c r="N34" s="85">
        <f>F34+K34</f>
        <v>2600000</v>
      </c>
      <c r="O34" s="85">
        <f>G34+K34</f>
        <v>2600000</v>
      </c>
      <c r="P34" s="85">
        <f>H34+M34</f>
        <v>2600000</v>
      </c>
    </row>
    <row r="35" spans="1:18" s="69" customFormat="1" ht="30">
      <c r="A35" s="11">
        <v>4122</v>
      </c>
      <c r="B35" s="11"/>
      <c r="C35" s="83"/>
      <c r="D35" s="84" t="s">
        <v>881</v>
      </c>
      <c r="E35" s="85">
        <v>0</v>
      </c>
      <c r="F35" s="85">
        <v>0</v>
      </c>
      <c r="G35" s="85">
        <v>0</v>
      </c>
      <c r="H35" s="85">
        <v>0</v>
      </c>
      <c r="I35" s="85">
        <v>0</v>
      </c>
      <c r="J35" s="85">
        <v>-5300000</v>
      </c>
      <c r="K35" s="85">
        <f>J35</f>
        <v>-5300000</v>
      </c>
      <c r="L35" s="85">
        <f>K35</f>
        <v>-5300000</v>
      </c>
      <c r="M35" s="85">
        <f>E35+I35</f>
        <v>0</v>
      </c>
      <c r="N35" s="85">
        <f>F35+J35</f>
        <v>-5300000</v>
      </c>
      <c r="O35" s="85">
        <f>G35+K35</f>
        <v>-5300000</v>
      </c>
      <c r="P35" s="85">
        <f>H35+L35</f>
        <v>-5300000</v>
      </c>
    </row>
    <row r="36" spans="1:18" s="81" customFormat="1" ht="33.75" customHeight="1">
      <c r="A36" s="86" t="s">
        <v>418</v>
      </c>
      <c r="B36" s="86" t="s">
        <v>419</v>
      </c>
      <c r="C36" s="78" t="s">
        <v>209</v>
      </c>
      <c r="D36" s="87" t="s">
        <v>420</v>
      </c>
      <c r="E36" s="88">
        <f t="shared" ref="E36:P36" si="8">E37+E38</f>
        <v>0</v>
      </c>
      <c r="F36" s="88">
        <f t="shared" si="8"/>
        <v>3300000</v>
      </c>
      <c r="G36" s="88">
        <f t="shared" si="8"/>
        <v>3300000</v>
      </c>
      <c r="H36" s="88">
        <f t="shared" si="8"/>
        <v>3300000</v>
      </c>
      <c r="I36" s="88">
        <f t="shared" si="8"/>
        <v>0</v>
      </c>
      <c r="J36" s="88">
        <f t="shared" si="8"/>
        <v>-1400000</v>
      </c>
      <c r="K36" s="88">
        <f t="shared" si="8"/>
        <v>-1400000</v>
      </c>
      <c r="L36" s="88">
        <f t="shared" si="8"/>
        <v>-1400000</v>
      </c>
      <c r="M36" s="88">
        <f t="shared" si="8"/>
        <v>0</v>
      </c>
      <c r="N36" s="88">
        <f t="shared" si="8"/>
        <v>1900000</v>
      </c>
      <c r="O36" s="88">
        <f t="shared" si="8"/>
        <v>1900000</v>
      </c>
      <c r="P36" s="88">
        <f t="shared" si="8"/>
        <v>1900000</v>
      </c>
    </row>
    <row r="37" spans="1:18" s="69" customFormat="1" ht="30">
      <c r="A37" s="82" t="s">
        <v>300</v>
      </c>
      <c r="B37" s="82"/>
      <c r="C37" s="83"/>
      <c r="D37" s="84" t="s">
        <v>880</v>
      </c>
      <c r="E37" s="89">
        <v>0</v>
      </c>
      <c r="F37" s="89">
        <v>3300000</v>
      </c>
      <c r="G37" s="89">
        <f>F37</f>
        <v>3300000</v>
      </c>
      <c r="H37" s="89">
        <f>F37</f>
        <v>3300000</v>
      </c>
      <c r="I37" s="90">
        <v>0</v>
      </c>
      <c r="J37" s="90">
        <v>0</v>
      </c>
      <c r="K37" s="90">
        <v>0</v>
      </c>
      <c r="L37" s="85">
        <v>0</v>
      </c>
      <c r="M37" s="85">
        <v>0</v>
      </c>
      <c r="N37" s="89">
        <f>F37</f>
        <v>3300000</v>
      </c>
      <c r="O37" s="89">
        <f>G37</f>
        <v>3300000</v>
      </c>
      <c r="P37" s="88">
        <f>H37</f>
        <v>3300000</v>
      </c>
    </row>
    <row r="38" spans="1:18" s="69" customFormat="1" ht="30">
      <c r="A38" s="11">
        <v>4122</v>
      </c>
      <c r="B38" s="9"/>
      <c r="C38" s="91"/>
      <c r="D38" s="84" t="s">
        <v>881</v>
      </c>
      <c r="E38" s="89">
        <v>0</v>
      </c>
      <c r="F38" s="89">
        <v>0</v>
      </c>
      <c r="G38" s="89">
        <v>0</v>
      </c>
      <c r="H38" s="89">
        <v>0</v>
      </c>
      <c r="I38" s="90">
        <v>0</v>
      </c>
      <c r="J38" s="90">
        <v>-1400000</v>
      </c>
      <c r="K38" s="90">
        <f>J38</f>
        <v>-1400000</v>
      </c>
      <c r="L38" s="90">
        <f>K38</f>
        <v>-1400000</v>
      </c>
      <c r="M38" s="85">
        <v>0</v>
      </c>
      <c r="N38" s="89">
        <f>J38</f>
        <v>-1400000</v>
      </c>
      <c r="O38" s="89">
        <f>K38</f>
        <v>-1400000</v>
      </c>
      <c r="P38" s="89">
        <f>L38</f>
        <v>-1400000</v>
      </c>
    </row>
    <row r="39" spans="1:18" s="75" customFormat="1" ht="45">
      <c r="A39" s="72" t="s">
        <v>681</v>
      </c>
      <c r="B39" s="72" t="s">
        <v>683</v>
      </c>
      <c r="C39" s="71"/>
      <c r="D39" s="92" t="s">
        <v>682</v>
      </c>
      <c r="E39" s="74">
        <f t="shared" ref="E39:P39" si="9">E40</f>
        <v>0</v>
      </c>
      <c r="F39" s="74">
        <f t="shared" si="9"/>
        <v>3100000</v>
      </c>
      <c r="G39" s="74">
        <f t="shared" si="9"/>
        <v>3100000</v>
      </c>
      <c r="H39" s="74">
        <f t="shared" si="9"/>
        <v>3100000</v>
      </c>
      <c r="I39" s="74">
        <f t="shared" si="9"/>
        <v>0</v>
      </c>
      <c r="J39" s="74">
        <f t="shared" si="9"/>
        <v>-1700000</v>
      </c>
      <c r="K39" s="74">
        <f t="shared" si="9"/>
        <v>-1700000</v>
      </c>
      <c r="L39" s="74">
        <f t="shared" si="9"/>
        <v>-1700000</v>
      </c>
      <c r="M39" s="74">
        <f t="shared" si="9"/>
        <v>0</v>
      </c>
      <c r="N39" s="74">
        <f t="shared" si="9"/>
        <v>1400000</v>
      </c>
      <c r="O39" s="74">
        <f t="shared" si="9"/>
        <v>1400000</v>
      </c>
      <c r="P39" s="74">
        <f t="shared" si="9"/>
        <v>1400000</v>
      </c>
    </row>
    <row r="40" spans="1:18" s="81" customFormat="1" ht="30">
      <c r="A40" s="86" t="s">
        <v>421</v>
      </c>
      <c r="B40" s="86" t="s">
        <v>422</v>
      </c>
      <c r="C40" s="78" t="s">
        <v>423</v>
      </c>
      <c r="D40" s="79" t="s">
        <v>301</v>
      </c>
      <c r="E40" s="88">
        <f t="shared" ref="E40:P40" si="10">E41+E42</f>
        <v>0</v>
      </c>
      <c r="F40" s="88">
        <f t="shared" si="10"/>
        <v>3100000</v>
      </c>
      <c r="G40" s="88">
        <f t="shared" si="10"/>
        <v>3100000</v>
      </c>
      <c r="H40" s="88">
        <f t="shared" si="10"/>
        <v>3100000</v>
      </c>
      <c r="I40" s="88">
        <f t="shared" si="10"/>
        <v>0</v>
      </c>
      <c r="J40" s="88">
        <f t="shared" si="10"/>
        <v>-1700000</v>
      </c>
      <c r="K40" s="88">
        <f t="shared" si="10"/>
        <v>-1700000</v>
      </c>
      <c r="L40" s="88">
        <f t="shared" si="10"/>
        <v>-1700000</v>
      </c>
      <c r="M40" s="88">
        <f t="shared" si="10"/>
        <v>0</v>
      </c>
      <c r="N40" s="88">
        <f t="shared" si="10"/>
        <v>1400000</v>
      </c>
      <c r="O40" s="88">
        <f t="shared" si="10"/>
        <v>1400000</v>
      </c>
      <c r="P40" s="88">
        <f t="shared" si="10"/>
        <v>1400000</v>
      </c>
    </row>
    <row r="41" spans="1:18" s="69" customFormat="1" ht="30">
      <c r="A41" s="11">
        <v>4112</v>
      </c>
      <c r="B41" s="9"/>
      <c r="C41" s="91"/>
      <c r="D41" s="84" t="s">
        <v>880</v>
      </c>
      <c r="E41" s="85">
        <v>0</v>
      </c>
      <c r="F41" s="85">
        <v>3100000</v>
      </c>
      <c r="G41" s="85">
        <v>3100000</v>
      </c>
      <c r="H41" s="85">
        <f>F41+E41</f>
        <v>3100000</v>
      </c>
      <c r="I41" s="85">
        <v>0</v>
      </c>
      <c r="J41" s="85">
        <v>0</v>
      </c>
      <c r="K41" s="85">
        <v>0</v>
      </c>
      <c r="L41" s="85">
        <v>0</v>
      </c>
      <c r="M41" s="85">
        <v>0</v>
      </c>
      <c r="N41" s="85">
        <f>F41</f>
        <v>3100000</v>
      </c>
      <c r="O41" s="85">
        <f>G41</f>
        <v>3100000</v>
      </c>
      <c r="P41" s="85">
        <f>H41</f>
        <v>3100000</v>
      </c>
      <c r="R41" s="69" t="s">
        <v>100</v>
      </c>
    </row>
    <row r="42" spans="1:18" s="69" customFormat="1" ht="30">
      <c r="A42" s="11">
        <v>4122</v>
      </c>
      <c r="B42" s="11"/>
      <c r="C42" s="83"/>
      <c r="D42" s="84" t="s">
        <v>881</v>
      </c>
      <c r="E42" s="89">
        <v>0</v>
      </c>
      <c r="F42" s="89">
        <v>0</v>
      </c>
      <c r="G42" s="89">
        <v>0</v>
      </c>
      <c r="H42" s="89">
        <v>0</v>
      </c>
      <c r="I42" s="90">
        <v>0</v>
      </c>
      <c r="J42" s="90">
        <v>-1700000</v>
      </c>
      <c r="K42" s="90">
        <f>J42</f>
        <v>-1700000</v>
      </c>
      <c r="L42" s="85">
        <f>I42+J42</f>
        <v>-1700000</v>
      </c>
      <c r="M42" s="85">
        <v>0</v>
      </c>
      <c r="N42" s="89">
        <f>J42</f>
        <v>-1700000</v>
      </c>
      <c r="O42" s="89">
        <f>K42</f>
        <v>-1700000</v>
      </c>
      <c r="P42" s="89">
        <f>L42</f>
        <v>-1700000</v>
      </c>
    </row>
    <row r="43" spans="1:18" s="75" customFormat="1" ht="30">
      <c r="A43" s="72" t="s">
        <v>424</v>
      </c>
      <c r="B43" s="93">
        <v>7440</v>
      </c>
      <c r="C43" s="71" t="s">
        <v>220</v>
      </c>
      <c r="D43" s="73" t="s">
        <v>425</v>
      </c>
      <c r="E43" s="94">
        <f t="shared" ref="E43:P43" si="11">E44</f>
        <v>0</v>
      </c>
      <c r="F43" s="94">
        <f t="shared" si="11"/>
        <v>8300000</v>
      </c>
      <c r="G43" s="94">
        <f t="shared" si="11"/>
        <v>8300000</v>
      </c>
      <c r="H43" s="94">
        <f t="shared" si="11"/>
        <v>8300000</v>
      </c>
      <c r="I43" s="94">
        <f t="shared" si="11"/>
        <v>0</v>
      </c>
      <c r="J43" s="94">
        <f t="shared" si="11"/>
        <v>-8900000</v>
      </c>
      <c r="K43" s="94">
        <f t="shared" si="11"/>
        <v>-8900000</v>
      </c>
      <c r="L43" s="94">
        <f t="shared" si="11"/>
        <v>-8900000</v>
      </c>
      <c r="M43" s="94">
        <f t="shared" si="11"/>
        <v>0</v>
      </c>
      <c r="N43" s="94">
        <f t="shared" si="11"/>
        <v>-600000</v>
      </c>
      <c r="O43" s="94">
        <f t="shared" si="11"/>
        <v>-600000</v>
      </c>
      <c r="P43" s="94">
        <f t="shared" si="11"/>
        <v>-600000</v>
      </c>
    </row>
    <row r="44" spans="1:18" s="81" customFormat="1" ht="33" customHeight="1">
      <c r="A44" s="86" t="s">
        <v>738</v>
      </c>
      <c r="B44" s="77">
        <v>7442</v>
      </c>
      <c r="C44" s="78" t="s">
        <v>220</v>
      </c>
      <c r="D44" s="87" t="s">
        <v>892</v>
      </c>
      <c r="E44" s="80">
        <f t="shared" ref="E44:P44" si="12">E45+E46</f>
        <v>0</v>
      </c>
      <c r="F44" s="80">
        <f t="shared" si="12"/>
        <v>8300000</v>
      </c>
      <c r="G44" s="80">
        <f t="shared" si="12"/>
        <v>8300000</v>
      </c>
      <c r="H44" s="80">
        <f t="shared" si="12"/>
        <v>8300000</v>
      </c>
      <c r="I44" s="80">
        <f t="shared" si="12"/>
        <v>0</v>
      </c>
      <c r="J44" s="80">
        <f t="shared" si="12"/>
        <v>-8900000</v>
      </c>
      <c r="K44" s="80">
        <f t="shared" si="12"/>
        <v>-8900000</v>
      </c>
      <c r="L44" s="80">
        <f t="shared" si="12"/>
        <v>-8900000</v>
      </c>
      <c r="M44" s="80">
        <f t="shared" si="12"/>
        <v>0</v>
      </c>
      <c r="N44" s="80">
        <f t="shared" si="12"/>
        <v>-600000</v>
      </c>
      <c r="O44" s="80">
        <f t="shared" si="12"/>
        <v>-600000</v>
      </c>
      <c r="P44" s="80">
        <f t="shared" si="12"/>
        <v>-600000</v>
      </c>
    </row>
    <row r="45" spans="1:18" s="69" customFormat="1" ht="32.25" customHeight="1">
      <c r="A45" s="11">
        <v>4112</v>
      </c>
      <c r="B45" s="11"/>
      <c r="C45" s="82"/>
      <c r="D45" s="84" t="s">
        <v>880</v>
      </c>
      <c r="E45" s="85">
        <v>0</v>
      </c>
      <c r="F45" s="85">
        <v>8300000</v>
      </c>
      <c r="G45" s="85">
        <f>F45</f>
        <v>8300000</v>
      </c>
      <c r="H45" s="85">
        <f>G45</f>
        <v>8300000</v>
      </c>
      <c r="I45" s="85">
        <v>0</v>
      </c>
      <c r="J45" s="85">
        <v>0</v>
      </c>
      <c r="K45" s="85">
        <v>0</v>
      </c>
      <c r="L45" s="85">
        <v>0</v>
      </c>
      <c r="M45" s="85">
        <v>0</v>
      </c>
      <c r="N45" s="85">
        <f>F45</f>
        <v>8300000</v>
      </c>
      <c r="O45" s="85">
        <f>G45</f>
        <v>8300000</v>
      </c>
      <c r="P45" s="85">
        <f>H45</f>
        <v>8300000</v>
      </c>
    </row>
    <row r="46" spans="1:18" s="69" customFormat="1" ht="30">
      <c r="A46" s="11">
        <v>4122</v>
      </c>
      <c r="B46" s="11"/>
      <c r="C46" s="82"/>
      <c r="D46" s="84" t="s">
        <v>881</v>
      </c>
      <c r="E46" s="85">
        <v>0</v>
      </c>
      <c r="F46" s="85">
        <v>0</v>
      </c>
      <c r="G46" s="85">
        <v>0</v>
      </c>
      <c r="H46" s="85">
        <v>0</v>
      </c>
      <c r="I46" s="85">
        <v>0</v>
      </c>
      <c r="J46" s="85">
        <v>-8900000</v>
      </c>
      <c r="K46" s="85">
        <f>J46</f>
        <v>-8900000</v>
      </c>
      <c r="L46" s="85">
        <f>I46+J46</f>
        <v>-8900000</v>
      </c>
      <c r="M46" s="85">
        <v>0</v>
      </c>
      <c r="N46" s="85">
        <f>F46+J46</f>
        <v>-8900000</v>
      </c>
      <c r="O46" s="85">
        <f>H46+K46</f>
        <v>-8900000</v>
      </c>
      <c r="P46" s="85">
        <f>H46+L46</f>
        <v>-8900000</v>
      </c>
    </row>
    <row r="47" spans="1:18" s="98" customFormat="1" ht="19.5" customHeight="1">
      <c r="A47" s="95" t="s">
        <v>724</v>
      </c>
      <c r="B47" s="95" t="s">
        <v>724</v>
      </c>
      <c r="C47" s="95" t="s">
        <v>724</v>
      </c>
      <c r="D47" s="96" t="s">
        <v>725</v>
      </c>
      <c r="E47" s="97">
        <f t="shared" ref="E47:P47" si="13">E13+E18+E23+E30</f>
        <v>11400000</v>
      </c>
      <c r="F47" s="97">
        <f t="shared" si="13"/>
        <v>18509730</v>
      </c>
      <c r="G47" s="97">
        <f t="shared" si="13"/>
        <v>17300000</v>
      </c>
      <c r="H47" s="97">
        <f t="shared" si="13"/>
        <v>29909730</v>
      </c>
      <c r="I47" s="97">
        <f t="shared" si="13"/>
        <v>0</v>
      </c>
      <c r="J47" s="97">
        <f t="shared" si="13"/>
        <v>-18509730</v>
      </c>
      <c r="K47" s="97">
        <f t="shared" si="13"/>
        <v>-17300000</v>
      </c>
      <c r="L47" s="97">
        <f t="shared" si="13"/>
        <v>-18509730</v>
      </c>
      <c r="M47" s="97">
        <f t="shared" si="13"/>
        <v>11400000</v>
      </c>
      <c r="N47" s="97">
        <f t="shared" si="13"/>
        <v>0</v>
      </c>
      <c r="O47" s="97">
        <f t="shared" si="13"/>
        <v>0</v>
      </c>
      <c r="P47" s="97">
        <f t="shared" si="13"/>
        <v>11400000</v>
      </c>
    </row>
    <row r="48" spans="1:18" s="98" customFormat="1" ht="16.5">
      <c r="A48" s="99"/>
      <c r="B48" s="99"/>
      <c r="C48" s="100"/>
      <c r="D48" s="101"/>
      <c r="E48" s="102"/>
      <c r="F48" s="103"/>
      <c r="G48" s="102"/>
      <c r="H48" s="103"/>
      <c r="I48" s="102"/>
      <c r="J48" s="103"/>
      <c r="K48" s="102"/>
      <c r="L48" s="102"/>
      <c r="M48" s="102"/>
      <c r="N48" s="102"/>
      <c r="O48" s="102"/>
      <c r="P48" s="102"/>
    </row>
    <row r="49" spans="1:16" s="104" customFormat="1" ht="31.5" customHeight="1">
      <c r="A49" s="99"/>
      <c r="B49" s="99"/>
      <c r="C49" s="100"/>
      <c r="D49" s="101"/>
      <c r="E49" s="102"/>
      <c r="F49" s="103"/>
      <c r="G49" s="102"/>
      <c r="H49" s="103"/>
      <c r="I49" s="102"/>
      <c r="J49" s="103"/>
      <c r="K49" s="102"/>
      <c r="L49" s="102"/>
      <c r="M49" s="102"/>
      <c r="N49" s="102"/>
      <c r="O49" s="102"/>
      <c r="P49" s="102"/>
    </row>
    <row r="50" spans="1:16" s="106" customFormat="1" ht="20.25">
      <c r="A50" s="105" t="s">
        <v>688</v>
      </c>
      <c r="B50" s="105"/>
      <c r="C50" s="105"/>
      <c r="E50" s="107"/>
      <c r="H50" s="108"/>
      <c r="J50" s="109"/>
      <c r="K50" s="109"/>
      <c r="L50" s="106" t="s">
        <v>689</v>
      </c>
      <c r="M50" s="110"/>
      <c r="N50" s="111"/>
      <c r="O50" s="111"/>
      <c r="P50" s="112"/>
    </row>
    <row r="51" spans="1:16" s="106" customFormat="1" ht="31.5" customHeight="1">
      <c r="A51" s="105"/>
      <c r="B51" s="105"/>
      <c r="C51" s="105"/>
      <c r="E51" s="107"/>
      <c r="H51" s="108"/>
      <c r="J51" s="109"/>
      <c r="K51" s="109"/>
      <c r="M51" s="110"/>
      <c r="N51" s="111"/>
      <c r="O51" s="111"/>
      <c r="P51" s="112"/>
    </row>
    <row r="52" spans="1:16" s="106" customFormat="1" ht="30" customHeight="1">
      <c r="A52" s="106" t="s">
        <v>122</v>
      </c>
      <c r="H52" s="113"/>
      <c r="J52" s="107"/>
      <c r="K52" s="107"/>
      <c r="P52" s="114"/>
    </row>
    <row r="53" spans="1:16" s="106" customFormat="1" ht="45.75" customHeight="1">
      <c r="A53" s="106" t="s">
        <v>161</v>
      </c>
      <c r="E53" s="115"/>
      <c r="F53" s="115"/>
      <c r="G53" s="115"/>
      <c r="H53" s="115"/>
      <c r="I53" s="115"/>
      <c r="J53" s="115"/>
      <c r="K53" s="115"/>
      <c r="L53" s="106" t="s">
        <v>124</v>
      </c>
    </row>
    <row r="54" spans="1:16" s="106" customFormat="1" ht="30.75" customHeight="1">
      <c r="H54" s="113"/>
      <c r="J54" s="107"/>
      <c r="K54" s="107"/>
    </row>
    <row r="55" spans="1:16" s="40" customFormat="1" ht="20.25">
      <c r="A55" s="589" t="s">
        <v>345</v>
      </c>
      <c r="B55" s="589"/>
      <c r="C55" s="589"/>
      <c r="D55" s="589"/>
      <c r="E55" s="116"/>
      <c r="F55" s="117"/>
      <c r="G55" s="117"/>
      <c r="H55" s="116"/>
      <c r="I55" s="116"/>
      <c r="J55" s="118"/>
      <c r="K55" s="116"/>
    </row>
    <row r="56" spans="1:16" s="40" customFormat="1" ht="20.25">
      <c r="A56" s="589" t="s">
        <v>346</v>
      </c>
      <c r="B56" s="589"/>
      <c r="C56" s="589"/>
      <c r="D56" s="589"/>
      <c r="E56" s="116"/>
      <c r="F56" s="117"/>
      <c r="G56" s="117"/>
      <c r="H56" s="116"/>
      <c r="I56" s="116"/>
      <c r="J56" s="118"/>
      <c r="L56" s="116" t="s">
        <v>125</v>
      </c>
    </row>
    <row r="57" spans="1:16" s="12" customFormat="1" ht="20.25">
      <c r="A57" s="205"/>
      <c r="B57" s="205"/>
      <c r="C57" s="205"/>
      <c r="H57" s="206"/>
      <c r="J57" s="14"/>
      <c r="K57" s="14"/>
      <c r="P57" s="207"/>
    </row>
    <row r="58" spans="1:16" s="12" customFormat="1" ht="20.25">
      <c r="A58" s="217" t="s">
        <v>897</v>
      </c>
      <c r="B58" s="205"/>
      <c r="C58" s="205"/>
      <c r="E58" s="19"/>
      <c r="F58" s="19"/>
      <c r="G58" s="19"/>
      <c r="H58" s="19"/>
      <c r="I58" s="19"/>
      <c r="J58" s="19"/>
      <c r="K58" s="19"/>
    </row>
    <row r="59" spans="1:16" s="12" customFormat="1" ht="30.75" customHeight="1">
      <c r="A59" s="205"/>
      <c r="B59" s="205"/>
      <c r="C59" s="205"/>
      <c r="H59" s="206"/>
      <c r="J59" s="14"/>
      <c r="K59" s="14"/>
    </row>
    <row r="60" spans="1:16" s="41" customFormat="1" ht="20.25">
      <c r="A60" s="588"/>
      <c r="B60" s="588"/>
      <c r="C60" s="588"/>
      <c r="D60" s="588"/>
      <c r="E60" s="180"/>
      <c r="F60" s="208"/>
      <c r="G60" s="208"/>
      <c r="H60" s="180"/>
      <c r="I60" s="180"/>
      <c r="J60" s="178"/>
      <c r="K60" s="180"/>
    </row>
    <row r="61" spans="1:16" s="41" customFormat="1" ht="20.25">
      <c r="A61" s="589"/>
      <c r="B61" s="589"/>
      <c r="C61" s="589"/>
      <c r="D61" s="589"/>
      <c r="E61" s="180"/>
      <c r="F61" s="208"/>
      <c r="G61" s="208"/>
      <c r="H61" s="180"/>
      <c r="I61" s="180"/>
      <c r="J61" s="178"/>
      <c r="L61" s="180"/>
    </row>
    <row r="62" spans="1:16" ht="25.5" customHeight="1">
      <c r="A62" s="209"/>
    </row>
    <row r="63" spans="1:16" ht="20.25">
      <c r="A63" s="8"/>
    </row>
  </sheetData>
  <mergeCells count="25">
    <mergeCell ref="M1:P1"/>
    <mergeCell ref="M2:P2"/>
    <mergeCell ref="M3:P3"/>
    <mergeCell ref="M4:P4"/>
    <mergeCell ref="D7:L7"/>
    <mergeCell ref="M9:P9"/>
    <mergeCell ref="E10:E11"/>
    <mergeCell ref="P10:P11"/>
    <mergeCell ref="L10:L11"/>
    <mergeCell ref="M10:M11"/>
    <mergeCell ref="E9:H9"/>
    <mergeCell ref="N10:O10"/>
    <mergeCell ref="A60:D60"/>
    <mergeCell ref="A61:D61"/>
    <mergeCell ref="H10:H11"/>
    <mergeCell ref="I10:I11"/>
    <mergeCell ref="A9:A11"/>
    <mergeCell ref="B9:B11"/>
    <mergeCell ref="C9:C11"/>
    <mergeCell ref="D9:D11"/>
    <mergeCell ref="I9:L9"/>
    <mergeCell ref="F10:G10"/>
    <mergeCell ref="J10:K10"/>
    <mergeCell ref="A55:D55"/>
    <mergeCell ref="A56:D56"/>
  </mergeCells>
  <pageMargins left="0.39370078740157483" right="0.39370078740157483" top="1.1811023622047245" bottom="0.3937007874015748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64"/>
  <sheetViews>
    <sheetView showGridLines="0" topLeftCell="E1" workbookViewId="0">
      <selection activeCell="F18" sqref="F18"/>
    </sheetView>
  </sheetViews>
  <sheetFormatPr defaultColWidth="9.1640625" defaultRowHeight="12.75"/>
  <cols>
    <col min="1" max="1" width="0.33203125" style="20" hidden="1" customWidth="1"/>
    <col min="2" max="2" width="13" style="20" hidden="1" customWidth="1"/>
    <col min="3" max="3" width="16.5" style="20" hidden="1" customWidth="1"/>
    <col min="4" max="4" width="15.83203125" style="20" hidden="1" customWidth="1"/>
    <col min="5" max="5" width="60.83203125" style="20" customWidth="1"/>
    <col min="6" max="6" width="30.33203125" style="20" customWidth="1"/>
    <col min="7" max="7" width="30.5" style="20" customWidth="1"/>
    <col min="8" max="8" width="33.6640625" style="35" customWidth="1"/>
    <col min="9" max="9" width="30.1640625" style="20" customWidth="1"/>
    <col min="10" max="10" width="23.33203125" style="20" customWidth="1"/>
    <col min="11" max="11" width="18.6640625" style="20" customWidth="1"/>
    <col min="12" max="12" width="18.33203125" style="20" customWidth="1"/>
    <col min="13" max="13" width="21.33203125" style="20" customWidth="1"/>
    <col min="14" max="14" width="24.5" style="20" customWidth="1"/>
    <col min="15" max="15" width="21.33203125" style="20" customWidth="1"/>
    <col min="16" max="16" width="19.1640625" style="20" customWidth="1"/>
    <col min="17" max="17" width="19.33203125" style="20" customWidth="1"/>
    <col min="18" max="18" width="21.6640625" style="20" customWidth="1"/>
    <col min="19" max="19" width="19.33203125" style="20" customWidth="1"/>
    <col min="20" max="20" width="26.1640625" style="20" customWidth="1"/>
    <col min="21" max="21" width="37.33203125" style="20" customWidth="1"/>
    <col min="22" max="22" width="17.1640625" style="20" customWidth="1"/>
    <col min="23" max="23" width="20.1640625" style="20" customWidth="1"/>
    <col min="24" max="16384" width="9.1640625" style="20"/>
  </cols>
  <sheetData>
    <row r="1" spans="1:10" ht="20.25">
      <c r="E1" s="46"/>
      <c r="F1" s="46"/>
      <c r="H1" s="560" t="s">
        <v>674</v>
      </c>
      <c r="I1" s="599"/>
      <c r="J1" s="43"/>
    </row>
    <row r="2" spans="1:10" ht="20.25">
      <c r="E2" s="46"/>
      <c r="F2" s="46"/>
      <c r="H2" s="561" t="s">
        <v>691</v>
      </c>
      <c r="I2" s="600"/>
      <c r="J2" s="43"/>
    </row>
    <row r="3" spans="1:10" ht="20.25">
      <c r="E3" s="46"/>
      <c r="F3" s="46"/>
      <c r="H3" s="562" t="s">
        <v>687</v>
      </c>
      <c r="I3" s="601"/>
      <c r="J3" s="44"/>
    </row>
    <row r="4" spans="1:10" ht="20.25" customHeight="1">
      <c r="E4" s="46"/>
      <c r="F4" s="46"/>
      <c r="H4" s="563" t="s">
        <v>672</v>
      </c>
      <c r="I4" s="602"/>
      <c r="J4" s="45"/>
    </row>
    <row r="5" spans="1:10" ht="33" customHeight="1">
      <c r="E5" s="47"/>
      <c r="F5" s="42"/>
      <c r="G5" s="3"/>
      <c r="H5" s="3"/>
      <c r="I5" s="3"/>
      <c r="J5" s="3"/>
    </row>
    <row r="6" spans="1:10" ht="20.25">
      <c r="A6" s="21"/>
      <c r="B6" s="21"/>
      <c r="C6" s="21"/>
      <c r="D6" s="607" t="s">
        <v>816</v>
      </c>
      <c r="E6" s="607"/>
      <c r="F6" s="607"/>
      <c r="G6" s="607"/>
      <c r="H6" s="607"/>
    </row>
    <row r="7" spans="1:10" ht="18">
      <c r="A7" s="21"/>
      <c r="B7" s="21"/>
      <c r="C7" s="21"/>
      <c r="D7" s="21"/>
      <c r="I7" s="219" t="s">
        <v>709</v>
      </c>
    </row>
    <row r="8" spans="1:10" s="25" customFormat="1" ht="27" customHeight="1">
      <c r="A8" s="22" t="s">
        <v>36</v>
      </c>
      <c r="B8" s="23" t="s">
        <v>14</v>
      </c>
      <c r="C8" s="24">
        <v>0</v>
      </c>
      <c r="D8" s="603" t="s">
        <v>30</v>
      </c>
      <c r="E8" s="605" t="s">
        <v>31</v>
      </c>
      <c r="F8" s="608" t="s">
        <v>328</v>
      </c>
      <c r="G8" s="610" t="s">
        <v>329</v>
      </c>
      <c r="H8" s="611"/>
      <c r="I8" s="612"/>
    </row>
    <row r="9" spans="1:10" s="25" customFormat="1" ht="79.5" customHeight="1">
      <c r="A9" s="22" t="s">
        <v>37</v>
      </c>
      <c r="B9" s="23" t="s">
        <v>14</v>
      </c>
      <c r="C9" s="24">
        <v>0</v>
      </c>
      <c r="D9" s="604"/>
      <c r="E9" s="606"/>
      <c r="F9" s="609"/>
      <c r="G9" s="39" t="s">
        <v>428</v>
      </c>
      <c r="H9" s="39" t="s">
        <v>427</v>
      </c>
      <c r="I9" s="39" t="s">
        <v>979</v>
      </c>
    </row>
    <row r="10" spans="1:10" ht="23.25" customHeight="1">
      <c r="A10" s="26" t="s">
        <v>32</v>
      </c>
      <c r="B10" s="27" t="s">
        <v>14</v>
      </c>
      <c r="C10" s="28">
        <v>0</v>
      </c>
      <c r="D10" s="29" t="s">
        <v>39</v>
      </c>
      <c r="E10" s="30" t="s">
        <v>327</v>
      </c>
      <c r="F10" s="214">
        <v>460620000</v>
      </c>
      <c r="G10" s="48">
        <v>0</v>
      </c>
      <c r="H10" s="48">
        <v>0</v>
      </c>
      <c r="I10" s="48">
        <v>0</v>
      </c>
    </row>
    <row r="11" spans="1:10" ht="23.25" customHeight="1">
      <c r="A11" s="26"/>
      <c r="B11" s="27"/>
      <c r="C11" s="28"/>
      <c r="D11" s="29"/>
      <c r="E11" s="30" t="s">
        <v>429</v>
      </c>
      <c r="F11" s="48">
        <v>0</v>
      </c>
      <c r="G11" s="48">
        <v>300000000</v>
      </c>
      <c r="H11" s="48">
        <v>0</v>
      </c>
      <c r="I11" s="48">
        <v>0</v>
      </c>
    </row>
    <row r="12" spans="1:10" ht="23.25" customHeight="1">
      <c r="A12" s="31" t="s">
        <v>33</v>
      </c>
      <c r="B12" s="27" t="s">
        <v>14</v>
      </c>
      <c r="C12" s="28">
        <v>0</v>
      </c>
      <c r="D12" s="29" t="s">
        <v>39</v>
      </c>
      <c r="E12" s="32" t="s">
        <v>322</v>
      </c>
      <c r="F12" s="48">
        <v>0</v>
      </c>
      <c r="G12" s="48">
        <v>0</v>
      </c>
      <c r="H12" s="48">
        <v>250000</v>
      </c>
      <c r="I12" s="48">
        <v>0</v>
      </c>
    </row>
    <row r="13" spans="1:10" ht="23.25" customHeight="1">
      <c r="A13" s="26" t="s">
        <v>35</v>
      </c>
      <c r="B13" s="27" t="s">
        <v>14</v>
      </c>
      <c r="C13" s="28">
        <v>0</v>
      </c>
      <c r="D13" s="29" t="s">
        <v>39</v>
      </c>
      <c r="E13" s="32" t="s">
        <v>323</v>
      </c>
      <c r="F13" s="48">
        <v>0</v>
      </c>
      <c r="G13" s="48">
        <v>0</v>
      </c>
      <c r="H13" s="48">
        <v>250000</v>
      </c>
      <c r="I13" s="48">
        <v>0</v>
      </c>
    </row>
    <row r="14" spans="1:10" ht="23.25" customHeight="1">
      <c r="A14" s="26"/>
      <c r="B14" s="27"/>
      <c r="C14" s="28"/>
      <c r="D14" s="29"/>
      <c r="E14" s="32" t="s">
        <v>978</v>
      </c>
      <c r="F14" s="48">
        <v>0</v>
      </c>
      <c r="G14" s="48">
        <v>0</v>
      </c>
      <c r="H14" s="48">
        <v>0</v>
      </c>
      <c r="I14" s="48">
        <v>27000000</v>
      </c>
    </row>
    <row r="15" spans="1:10" ht="23.25" customHeight="1">
      <c r="A15" s="26"/>
      <c r="B15" s="27"/>
      <c r="C15" s="28"/>
      <c r="D15" s="29"/>
      <c r="E15" s="32" t="s">
        <v>977</v>
      </c>
      <c r="F15" s="48">
        <v>0</v>
      </c>
      <c r="G15" s="48">
        <v>0</v>
      </c>
      <c r="H15" s="48">
        <v>0</v>
      </c>
      <c r="I15" s="48">
        <v>10000000</v>
      </c>
    </row>
    <row r="16" spans="1:10" ht="23.25" customHeight="1">
      <c r="A16" s="26" t="s">
        <v>34</v>
      </c>
      <c r="B16" s="27" t="s">
        <v>14</v>
      </c>
      <c r="C16" s="28">
        <v>0</v>
      </c>
      <c r="D16" s="29" t="s">
        <v>39</v>
      </c>
      <c r="E16" s="33" t="s">
        <v>23</v>
      </c>
      <c r="F16" s="119">
        <f>SUM(F10:F15)</f>
        <v>460620000</v>
      </c>
      <c r="G16" s="119">
        <f t="shared" ref="G16:I16" si="0">SUM(G10:G15)</f>
        <v>300000000</v>
      </c>
      <c r="H16" s="119">
        <f t="shared" si="0"/>
        <v>500000</v>
      </c>
      <c r="I16" s="119">
        <f t="shared" si="0"/>
        <v>37000000</v>
      </c>
    </row>
    <row r="17" spans="1:14" ht="45" customHeight="1">
      <c r="A17" s="31"/>
      <c r="B17" s="34"/>
      <c r="C17" s="34"/>
    </row>
    <row r="18" spans="1:14" s="12" customFormat="1" ht="20.25">
      <c r="C18" s="13"/>
      <c r="D18" s="13"/>
      <c r="E18" s="13" t="s">
        <v>688</v>
      </c>
      <c r="F18" s="14"/>
      <c r="G18" s="14"/>
      <c r="H18" s="12" t="s">
        <v>689</v>
      </c>
      <c r="I18" s="15"/>
      <c r="K18" s="16"/>
      <c r="L18" s="17"/>
      <c r="M18" s="17"/>
      <c r="N18" s="18"/>
    </row>
    <row r="19" spans="1:14" s="12" customFormat="1" ht="57" customHeight="1">
      <c r="E19" s="12" t="s">
        <v>122</v>
      </c>
      <c r="I19" s="14"/>
      <c r="N19" s="207"/>
    </row>
    <row r="20" spans="1:14" s="12" customFormat="1" ht="41.25" customHeight="1">
      <c r="E20" s="12" t="s">
        <v>330</v>
      </c>
      <c r="F20" s="19"/>
      <c r="G20" s="19"/>
      <c r="H20" s="19"/>
      <c r="I20" s="19"/>
    </row>
    <row r="21" spans="1:14" s="12" customFormat="1" ht="24" customHeight="1">
      <c r="E21" s="12" t="s">
        <v>331</v>
      </c>
      <c r="F21" s="19"/>
      <c r="G21" s="19"/>
      <c r="H21" s="19" t="s">
        <v>124</v>
      </c>
      <c r="I21" s="19"/>
    </row>
    <row r="22" spans="1:14" s="12" customFormat="1" ht="19.5" customHeight="1">
      <c r="I22" s="14"/>
    </row>
    <row r="23" spans="1:14" s="19" customFormat="1" ht="26.25" customHeight="1">
      <c r="C23" s="12"/>
      <c r="D23" s="12"/>
      <c r="E23" s="220" t="s">
        <v>345</v>
      </c>
      <c r="F23" s="220"/>
      <c r="G23" s="220"/>
      <c r="H23" s="220"/>
    </row>
    <row r="24" spans="1:14" s="19" customFormat="1" ht="26.25" customHeight="1">
      <c r="C24" s="12"/>
      <c r="D24" s="12"/>
      <c r="E24" s="218" t="s">
        <v>346</v>
      </c>
      <c r="F24" s="218"/>
      <c r="G24" s="218"/>
      <c r="H24" s="218" t="s">
        <v>125</v>
      </c>
    </row>
    <row r="25" spans="1:14" s="19" customFormat="1" ht="15.75" customHeight="1">
      <c r="C25" s="12"/>
      <c r="D25" s="12"/>
      <c r="E25" s="218"/>
      <c r="F25" s="218"/>
      <c r="G25" s="218"/>
      <c r="H25" s="218"/>
    </row>
    <row r="26" spans="1:14" s="19" customFormat="1" ht="26.25" customHeight="1">
      <c r="C26" s="12"/>
      <c r="D26" s="12"/>
      <c r="E26" s="218" t="s">
        <v>897</v>
      </c>
    </row>
    <row r="27" spans="1:14" s="19" customFormat="1" ht="26.25" customHeight="1">
      <c r="C27" s="12"/>
      <c r="D27" s="12"/>
      <c r="E27" s="12"/>
    </row>
    <row r="28" spans="1:14">
      <c r="A28" s="36"/>
      <c r="B28" s="37"/>
      <c r="C28" s="37"/>
    </row>
    <row r="29" spans="1:14">
      <c r="A29" s="36"/>
      <c r="B29" s="37"/>
      <c r="C29" s="37"/>
    </row>
    <row r="30" spans="1:14">
      <c r="A30" s="36"/>
      <c r="B30" s="37"/>
      <c r="C30" s="37"/>
    </row>
    <row r="31" spans="1:14">
      <c r="A31" s="36"/>
      <c r="B31" s="37"/>
      <c r="C31" s="37"/>
    </row>
    <row r="32" spans="1:14">
      <c r="A32" s="36"/>
      <c r="B32" s="37"/>
      <c r="C32" s="37"/>
    </row>
    <row r="33" spans="1:3">
      <c r="A33" s="36"/>
      <c r="B33" s="37"/>
      <c r="C33" s="37"/>
    </row>
    <row r="34" spans="1:3">
      <c r="A34" s="36"/>
      <c r="B34" s="37"/>
      <c r="C34" s="37"/>
    </row>
    <row r="35" spans="1:3">
      <c r="A35" s="36"/>
      <c r="B35" s="37"/>
      <c r="C35" s="37"/>
    </row>
    <row r="36" spans="1:3">
      <c r="A36" s="36"/>
      <c r="B36" s="37"/>
      <c r="C36" s="37"/>
    </row>
    <row r="37" spans="1:3">
      <c r="A37" s="36"/>
      <c r="B37" s="37"/>
      <c r="C37" s="37"/>
    </row>
    <row r="38" spans="1:3">
      <c r="A38" s="36"/>
      <c r="B38" s="37"/>
      <c r="C38" s="37"/>
    </row>
    <row r="39" spans="1:3">
      <c r="A39" s="36"/>
      <c r="B39" s="37"/>
      <c r="C39" s="37"/>
    </row>
    <row r="40" spans="1:3">
      <c r="A40" s="36"/>
      <c r="B40" s="37"/>
      <c r="C40" s="37"/>
    </row>
    <row r="41" spans="1:3">
      <c r="A41" s="36"/>
      <c r="B41" s="37"/>
      <c r="C41" s="37"/>
    </row>
    <row r="42" spans="1:3">
      <c r="A42" s="36"/>
      <c r="B42" s="37"/>
      <c r="C42" s="37"/>
    </row>
    <row r="43" spans="1:3">
      <c r="A43" s="36"/>
      <c r="B43" s="37"/>
      <c r="C43" s="37"/>
    </row>
    <row r="44" spans="1:3">
      <c r="A44" s="36"/>
      <c r="B44" s="37"/>
      <c r="C44" s="37"/>
    </row>
    <row r="45" spans="1:3">
      <c r="A45" s="36"/>
      <c r="B45" s="37"/>
      <c r="C45" s="37"/>
    </row>
    <row r="46" spans="1:3">
      <c r="A46" s="36"/>
      <c r="B46" s="37"/>
      <c r="C46" s="37"/>
    </row>
    <row r="47" spans="1:3">
      <c r="A47" s="36"/>
      <c r="B47" s="37"/>
      <c r="C47" s="37"/>
    </row>
    <row r="48" spans="1:3">
      <c r="A48" s="36"/>
      <c r="B48" s="37"/>
      <c r="C48" s="37"/>
    </row>
    <row r="49" spans="1:3">
      <c r="A49" s="36"/>
      <c r="B49" s="37"/>
      <c r="C49" s="37"/>
    </row>
    <row r="50" spans="1:3">
      <c r="A50" s="36"/>
      <c r="B50" s="37"/>
      <c r="C50" s="37"/>
    </row>
    <row r="51" spans="1:3" ht="44.25" customHeight="1">
      <c r="A51" s="36"/>
    </row>
    <row r="52" spans="1:3">
      <c r="A52" s="36"/>
    </row>
    <row r="53" spans="1:3">
      <c r="A53" s="36"/>
    </row>
    <row r="54" spans="1:3" ht="16.5" thickBot="1">
      <c r="C54" s="38"/>
    </row>
    <row r="64" spans="1:3" ht="45.75" customHeight="1"/>
  </sheetData>
  <mergeCells count="9">
    <mergeCell ref="H1:I1"/>
    <mergeCell ref="H2:I2"/>
    <mergeCell ref="H3:I3"/>
    <mergeCell ref="H4:I4"/>
    <mergeCell ref="D8:D9"/>
    <mergeCell ref="E8:E9"/>
    <mergeCell ref="D6:H6"/>
    <mergeCell ref="F8:F9"/>
    <mergeCell ref="G8:I8"/>
  </mergeCells>
  <phoneticPr fontId="17" type="noConversion"/>
  <printOptions horizontalCentered="1"/>
  <pageMargins left="0.39370078740157483" right="0.39370078740157483" top="1.1811023622047245" bottom="0.39370078740157483" header="0.31496062992125984" footer="0.31496062992125984"/>
  <pageSetup paperSize="9" scale="65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K54"/>
  <sheetViews>
    <sheetView topLeftCell="A34" zoomScaleNormal="100" zoomScaleSheetLayoutView="90" workbookViewId="0">
      <selection activeCell="J43" sqref="J43"/>
    </sheetView>
  </sheetViews>
  <sheetFormatPr defaultColWidth="9.1640625" defaultRowHeight="12.75"/>
  <cols>
    <col min="1" max="1" width="15.1640625" style="225" customWidth="1"/>
    <col min="2" max="2" width="15" style="225" customWidth="1"/>
    <col min="3" max="3" width="16" style="225" customWidth="1"/>
    <col min="4" max="4" width="84.1640625" style="225" customWidth="1"/>
    <col min="5" max="5" width="54.83203125" style="225" customWidth="1"/>
    <col min="6" max="6" width="20.5" style="225" customWidth="1"/>
    <col min="7" max="16384" width="9.1640625" style="226"/>
  </cols>
  <sheetData>
    <row r="1" spans="1:6" ht="18">
      <c r="E1" s="461" t="s">
        <v>679</v>
      </c>
    </row>
    <row r="2" spans="1:6" ht="23.25" customHeight="1">
      <c r="E2" s="462" t="s">
        <v>686</v>
      </c>
    </row>
    <row r="3" spans="1:6" ht="18">
      <c r="E3" s="463" t="s">
        <v>687</v>
      </c>
    </row>
    <row r="4" spans="1:6" ht="18.75" customHeight="1">
      <c r="E4" s="464" t="s">
        <v>863</v>
      </c>
    </row>
    <row r="5" spans="1:6" ht="27.75" customHeight="1">
      <c r="F5" s="464"/>
    </row>
    <row r="6" spans="1:6" s="223" customFormat="1" ht="20.25">
      <c r="B6" s="613" t="s">
        <v>803</v>
      </c>
      <c r="C6" s="613"/>
      <c r="D6" s="613"/>
      <c r="E6" s="613"/>
      <c r="F6" s="613"/>
    </row>
    <row r="7" spans="1:6" ht="18">
      <c r="A7" s="465"/>
      <c r="B7" s="466"/>
      <c r="C7" s="466"/>
      <c r="D7" s="466"/>
      <c r="E7" s="466"/>
      <c r="F7" s="467" t="s">
        <v>709</v>
      </c>
    </row>
    <row r="8" spans="1:6" ht="89.25">
      <c r="A8" s="468" t="s">
        <v>706</v>
      </c>
      <c r="B8" s="469" t="s">
        <v>731</v>
      </c>
      <c r="C8" s="469" t="s">
        <v>732</v>
      </c>
      <c r="D8" s="469" t="s">
        <v>739</v>
      </c>
      <c r="E8" s="469" t="s">
        <v>726</v>
      </c>
      <c r="F8" s="469" t="s">
        <v>727</v>
      </c>
    </row>
    <row r="9" spans="1:6" s="472" customFormat="1" ht="15">
      <c r="A9" s="470">
        <v>1</v>
      </c>
      <c r="B9" s="471">
        <v>2</v>
      </c>
      <c r="C9" s="471">
        <v>3</v>
      </c>
      <c r="D9" s="471">
        <v>4</v>
      </c>
      <c r="E9" s="471">
        <v>5</v>
      </c>
      <c r="F9" s="471">
        <v>8</v>
      </c>
    </row>
    <row r="10" spans="1:6" s="472" customFormat="1" ht="15.75">
      <c r="A10" s="473">
        <v>1200000</v>
      </c>
      <c r="B10" s="474"/>
      <c r="C10" s="474"/>
      <c r="D10" s="474" t="s">
        <v>143</v>
      </c>
      <c r="E10" s="474"/>
      <c r="F10" s="475">
        <f>F16+F13+F17+F18+F15+F14+F12</f>
        <v>589900000</v>
      </c>
    </row>
    <row r="11" spans="1:6" s="245" customFormat="1" ht="15.75">
      <c r="A11" s="473">
        <v>1210000</v>
      </c>
      <c r="B11" s="474"/>
      <c r="C11" s="474"/>
      <c r="D11" s="474" t="s">
        <v>143</v>
      </c>
      <c r="E11" s="474"/>
      <c r="F11" s="474"/>
    </row>
    <row r="12" spans="1:6" s="230" customFormat="1" ht="15">
      <c r="A12" s="476">
        <v>1217310</v>
      </c>
      <c r="B12" s="477">
        <v>7310</v>
      </c>
      <c r="C12" s="478" t="s">
        <v>219</v>
      </c>
      <c r="D12" s="479" t="s">
        <v>952</v>
      </c>
      <c r="E12" s="479" t="s">
        <v>953</v>
      </c>
      <c r="F12" s="480">
        <v>58000000</v>
      </c>
    </row>
    <row r="13" spans="1:6" s="230" customFormat="1" ht="30">
      <c r="A13" s="476">
        <v>1217310</v>
      </c>
      <c r="B13" s="477">
        <v>7310</v>
      </c>
      <c r="C13" s="478" t="s">
        <v>219</v>
      </c>
      <c r="D13" s="479" t="s">
        <v>952</v>
      </c>
      <c r="E13" s="479" t="s">
        <v>987</v>
      </c>
      <c r="F13" s="480">
        <v>7000000</v>
      </c>
    </row>
    <row r="14" spans="1:6" s="230" customFormat="1" ht="30">
      <c r="A14" s="476" t="s">
        <v>954</v>
      </c>
      <c r="B14" s="477" t="s">
        <v>955</v>
      </c>
      <c r="C14" s="478" t="s">
        <v>219</v>
      </c>
      <c r="D14" s="479" t="s">
        <v>952</v>
      </c>
      <c r="E14" s="479" t="s">
        <v>956</v>
      </c>
      <c r="F14" s="480">
        <v>50000000</v>
      </c>
    </row>
    <row r="15" spans="1:6" s="230" customFormat="1" ht="30">
      <c r="A15" s="476" t="s">
        <v>954</v>
      </c>
      <c r="B15" s="477" t="s">
        <v>955</v>
      </c>
      <c r="C15" s="478" t="s">
        <v>219</v>
      </c>
      <c r="D15" s="479" t="s">
        <v>952</v>
      </c>
      <c r="E15" s="479" t="s">
        <v>957</v>
      </c>
      <c r="F15" s="480">
        <v>20000000</v>
      </c>
    </row>
    <row r="16" spans="1:6" s="230" customFormat="1" ht="30">
      <c r="A16" s="476">
        <v>1217670</v>
      </c>
      <c r="B16" s="477">
        <v>7670</v>
      </c>
      <c r="C16" s="478" t="s">
        <v>48</v>
      </c>
      <c r="D16" s="479" t="s">
        <v>728</v>
      </c>
      <c r="E16" s="479" t="s">
        <v>613</v>
      </c>
      <c r="F16" s="480">
        <f>131600000+30000000</f>
        <v>161600000</v>
      </c>
    </row>
    <row r="17" spans="1:6" s="230" customFormat="1" ht="30">
      <c r="A17" s="476">
        <v>1217670</v>
      </c>
      <c r="B17" s="477">
        <v>7670</v>
      </c>
      <c r="C17" s="478" t="s">
        <v>48</v>
      </c>
      <c r="D17" s="479" t="s">
        <v>728</v>
      </c>
      <c r="E17" s="479" t="s">
        <v>614</v>
      </c>
      <c r="F17" s="480">
        <f>194100000+45000000</f>
        <v>239100000</v>
      </c>
    </row>
    <row r="18" spans="1:6" s="230" customFormat="1" ht="30">
      <c r="A18" s="476">
        <v>1217670</v>
      </c>
      <c r="B18" s="477">
        <v>7670</v>
      </c>
      <c r="C18" s="478" t="s">
        <v>48</v>
      </c>
      <c r="D18" s="479" t="s">
        <v>728</v>
      </c>
      <c r="E18" s="479" t="s">
        <v>615</v>
      </c>
      <c r="F18" s="480">
        <v>54200000</v>
      </c>
    </row>
    <row r="19" spans="1:6" s="230" customFormat="1" ht="15.75">
      <c r="A19" s="473" t="s">
        <v>519</v>
      </c>
      <c r="B19" s="477"/>
      <c r="C19" s="478"/>
      <c r="D19" s="474" t="s">
        <v>522</v>
      </c>
      <c r="E19" s="479"/>
      <c r="F19" s="475">
        <f>F21</f>
        <v>10000000</v>
      </c>
    </row>
    <row r="20" spans="1:6" s="230" customFormat="1" ht="15.75">
      <c r="A20" s="473" t="s">
        <v>520</v>
      </c>
      <c r="B20" s="477"/>
      <c r="C20" s="478"/>
      <c r="D20" s="474" t="s">
        <v>522</v>
      </c>
      <c r="E20" s="479"/>
      <c r="F20" s="480"/>
    </row>
    <row r="21" spans="1:6" s="230" customFormat="1" ht="30">
      <c r="A21" s="476" t="s">
        <v>958</v>
      </c>
      <c r="B21" s="477" t="s">
        <v>430</v>
      </c>
      <c r="C21" s="478" t="s">
        <v>48</v>
      </c>
      <c r="D21" s="479" t="s">
        <v>316</v>
      </c>
      <c r="E21" s="479" t="s">
        <v>959</v>
      </c>
      <c r="F21" s="480">
        <v>10000000</v>
      </c>
    </row>
    <row r="22" spans="1:6" s="230" customFormat="1" ht="31.5">
      <c r="A22" s="473">
        <v>1900000</v>
      </c>
      <c r="B22" s="474"/>
      <c r="C22" s="481"/>
      <c r="D22" s="474" t="s">
        <v>729</v>
      </c>
      <c r="E22" s="482"/>
      <c r="F22" s="475">
        <f>F24+F25</f>
        <v>164900000</v>
      </c>
    </row>
    <row r="23" spans="1:6" s="230" customFormat="1" ht="31.5">
      <c r="A23" s="473">
        <v>1910000</v>
      </c>
      <c r="B23" s="474"/>
      <c r="C23" s="481"/>
      <c r="D23" s="474" t="s">
        <v>729</v>
      </c>
      <c r="E23" s="482"/>
      <c r="F23" s="475"/>
    </row>
    <row r="24" spans="1:6" s="230" customFormat="1" ht="30">
      <c r="A24" s="476">
        <v>1917670</v>
      </c>
      <c r="B24" s="477">
        <v>7670</v>
      </c>
      <c r="C24" s="478" t="s">
        <v>48</v>
      </c>
      <c r="D24" s="479" t="s">
        <v>728</v>
      </c>
      <c r="E24" s="479" t="s">
        <v>616</v>
      </c>
      <c r="F24" s="480">
        <f>64900000</f>
        <v>64900000</v>
      </c>
    </row>
    <row r="25" spans="1:6" s="230" customFormat="1" ht="15">
      <c r="A25" s="476" t="s">
        <v>581</v>
      </c>
      <c r="B25" s="477" t="s">
        <v>430</v>
      </c>
      <c r="C25" s="478" t="s">
        <v>48</v>
      </c>
      <c r="D25" s="479" t="s">
        <v>316</v>
      </c>
      <c r="E25" s="479" t="s">
        <v>960</v>
      </c>
      <c r="F25" s="480">
        <v>100000000</v>
      </c>
    </row>
    <row r="26" spans="1:6" s="230" customFormat="1" ht="15.75">
      <c r="A26" s="473" t="s">
        <v>559</v>
      </c>
      <c r="B26" s="474"/>
      <c r="C26" s="481"/>
      <c r="D26" s="474" t="s">
        <v>152</v>
      </c>
      <c r="E26" s="479"/>
      <c r="F26" s="475">
        <f>F28</f>
        <v>3000000</v>
      </c>
    </row>
    <row r="27" spans="1:6" s="230" customFormat="1" ht="15.75">
      <c r="A27" s="473" t="s">
        <v>560</v>
      </c>
      <c r="B27" s="474"/>
      <c r="C27" s="481"/>
      <c r="D27" s="474" t="s">
        <v>152</v>
      </c>
      <c r="E27" s="479"/>
      <c r="F27" s="480"/>
    </row>
    <row r="28" spans="1:6" s="230" customFormat="1" ht="30">
      <c r="A28" s="476" t="s">
        <v>961</v>
      </c>
      <c r="B28" s="477" t="s">
        <v>430</v>
      </c>
      <c r="C28" s="478" t="s">
        <v>48</v>
      </c>
      <c r="D28" s="479" t="s">
        <v>316</v>
      </c>
      <c r="E28" s="479" t="s">
        <v>962</v>
      </c>
      <c r="F28" s="480">
        <v>3000000</v>
      </c>
    </row>
    <row r="29" spans="1:6" s="230" customFormat="1" ht="15.75">
      <c r="A29" s="473" t="s">
        <v>483</v>
      </c>
      <c r="B29" s="474"/>
      <c r="C29" s="481"/>
      <c r="D29" s="474" t="s">
        <v>168</v>
      </c>
      <c r="E29" s="479"/>
      <c r="F29" s="475">
        <f>F31</f>
        <v>15000000</v>
      </c>
    </row>
    <row r="30" spans="1:6" s="230" customFormat="1" ht="15.75">
      <c r="A30" s="473" t="s">
        <v>484</v>
      </c>
      <c r="B30" s="474"/>
      <c r="C30" s="481"/>
      <c r="D30" s="474" t="s">
        <v>168</v>
      </c>
      <c r="E30" s="479"/>
      <c r="F30" s="480"/>
    </row>
    <row r="31" spans="1:6" s="230" customFormat="1" ht="30">
      <c r="A31" s="476" t="s">
        <v>963</v>
      </c>
      <c r="B31" s="477" t="s">
        <v>430</v>
      </c>
      <c r="C31" s="478" t="s">
        <v>48</v>
      </c>
      <c r="D31" s="479" t="s">
        <v>316</v>
      </c>
      <c r="E31" s="479" t="s">
        <v>964</v>
      </c>
      <c r="F31" s="480">
        <v>15000000</v>
      </c>
    </row>
    <row r="32" spans="1:6" s="230" customFormat="1" ht="15.75">
      <c r="A32" s="473">
        <v>2700000</v>
      </c>
      <c r="B32" s="474"/>
      <c r="C32" s="474"/>
      <c r="D32" s="474" t="s">
        <v>162</v>
      </c>
      <c r="E32" s="482"/>
      <c r="F32" s="475">
        <f>F34</f>
        <v>30200000</v>
      </c>
    </row>
    <row r="33" spans="1:11" s="230" customFormat="1" ht="15.75">
      <c r="A33" s="473">
        <v>2710000</v>
      </c>
      <c r="B33" s="474"/>
      <c r="C33" s="474"/>
      <c r="D33" s="474" t="s">
        <v>162</v>
      </c>
      <c r="E33" s="482"/>
      <c r="F33" s="475"/>
    </row>
    <row r="34" spans="1:11" s="230" customFormat="1" ht="30">
      <c r="A34" s="476">
        <v>2717670</v>
      </c>
      <c r="B34" s="477">
        <v>7670</v>
      </c>
      <c r="C34" s="478" t="s">
        <v>48</v>
      </c>
      <c r="D34" s="479" t="s">
        <v>728</v>
      </c>
      <c r="E34" s="479" t="s">
        <v>730</v>
      </c>
      <c r="F34" s="480">
        <f>10200000+20000000</f>
        <v>30200000</v>
      </c>
    </row>
    <row r="35" spans="1:11" s="230" customFormat="1" ht="15.75">
      <c r="A35" s="473" t="s">
        <v>416</v>
      </c>
      <c r="B35" s="474"/>
      <c r="C35" s="474"/>
      <c r="D35" s="474" t="s">
        <v>136</v>
      </c>
      <c r="E35" s="479"/>
      <c r="F35" s="475">
        <f>F37+F38</f>
        <v>37000000</v>
      </c>
    </row>
    <row r="36" spans="1:11" s="230" customFormat="1" ht="15.75">
      <c r="A36" s="473" t="s">
        <v>417</v>
      </c>
      <c r="B36" s="474"/>
      <c r="C36" s="474"/>
      <c r="D36" s="474" t="s">
        <v>136</v>
      </c>
      <c r="E36" s="479"/>
      <c r="F36" s="480"/>
    </row>
    <row r="37" spans="1:11" s="230" customFormat="1" ht="30">
      <c r="A37" s="476" t="s">
        <v>494</v>
      </c>
      <c r="B37" s="477">
        <v>9770</v>
      </c>
      <c r="C37" s="478" t="s">
        <v>172</v>
      </c>
      <c r="D37" s="479" t="s">
        <v>444</v>
      </c>
      <c r="E37" s="479" t="s">
        <v>965</v>
      </c>
      <c r="F37" s="480">
        <v>27000000</v>
      </c>
    </row>
    <row r="38" spans="1:11" s="230" customFormat="1" ht="30">
      <c r="A38" s="476" t="s">
        <v>494</v>
      </c>
      <c r="B38" s="477">
        <v>9770</v>
      </c>
      <c r="C38" s="478" t="s">
        <v>172</v>
      </c>
      <c r="D38" s="479" t="s">
        <v>444</v>
      </c>
      <c r="E38" s="479" t="s">
        <v>966</v>
      </c>
      <c r="F38" s="480">
        <v>10000000</v>
      </c>
    </row>
    <row r="39" spans="1:11" s="230" customFormat="1" ht="15.75">
      <c r="A39" s="473">
        <v>1200000</v>
      </c>
      <c r="B39" s="474"/>
      <c r="C39" s="474"/>
      <c r="D39" s="474" t="s">
        <v>143</v>
      </c>
      <c r="E39" s="482"/>
      <c r="F39" s="475">
        <f>F41</f>
        <v>845588000</v>
      </c>
    </row>
    <row r="40" spans="1:11" s="230" customFormat="1" ht="15.75">
      <c r="A40" s="473">
        <v>1210000</v>
      </c>
      <c r="B40" s="474"/>
      <c r="C40" s="474"/>
      <c r="D40" s="474" t="s">
        <v>143</v>
      </c>
      <c r="E40" s="482"/>
      <c r="F40" s="475"/>
    </row>
    <row r="41" spans="1:11" s="230" customFormat="1" ht="30">
      <c r="A41" s="483">
        <v>1217370</v>
      </c>
      <c r="B41" s="477">
        <v>7370</v>
      </c>
      <c r="C41" s="478" t="s">
        <v>48</v>
      </c>
      <c r="D41" s="479" t="s">
        <v>582</v>
      </c>
      <c r="E41" s="479" t="s">
        <v>583</v>
      </c>
      <c r="F41" s="499">
        <f>1247588000-395000000-6000000-1000000</f>
        <v>845588000</v>
      </c>
    </row>
    <row r="42" spans="1:11" s="230" customFormat="1" ht="15.75">
      <c r="A42" s="484" t="s">
        <v>724</v>
      </c>
      <c r="B42" s="485" t="s">
        <v>724</v>
      </c>
      <c r="C42" s="485" t="s">
        <v>724</v>
      </c>
      <c r="D42" s="486" t="s">
        <v>725</v>
      </c>
      <c r="E42" s="485" t="s">
        <v>724</v>
      </c>
      <c r="F42" s="487">
        <f>F10+F19+F22+F26+F29+F32+F35+F39</f>
        <v>1695588000</v>
      </c>
    </row>
    <row r="43" spans="1:11" s="230" customFormat="1" ht="19.5" customHeight="1">
      <c r="A43" s="488"/>
      <c r="B43" s="488"/>
      <c r="C43" s="489"/>
      <c r="D43" s="490"/>
      <c r="E43" s="324"/>
      <c r="F43" s="491"/>
    </row>
    <row r="44" spans="1:11" s="230" customFormat="1" ht="23.25" customHeight="1">
      <c r="A44" s="488"/>
      <c r="B44" s="488"/>
      <c r="C44" s="489"/>
      <c r="D44" s="490"/>
      <c r="E44" s="324"/>
      <c r="F44" s="491"/>
    </row>
    <row r="45" spans="1:11" s="278" customFormat="1" ht="23.25" customHeight="1">
      <c r="A45" s="273" t="s">
        <v>688</v>
      </c>
      <c r="B45" s="273"/>
      <c r="C45" s="273"/>
      <c r="D45" s="274"/>
      <c r="E45" s="500" t="s">
        <v>689</v>
      </c>
      <c r="F45" s="492"/>
      <c r="G45" s="279"/>
      <c r="H45" s="279"/>
      <c r="I45" s="280"/>
      <c r="K45" s="281"/>
    </row>
    <row r="46" spans="1:11" s="278" customFormat="1" ht="31.5" customHeight="1">
      <c r="A46" s="493"/>
      <c r="B46" s="493"/>
      <c r="C46" s="494"/>
      <c r="D46" s="495"/>
      <c r="E46" s="501"/>
      <c r="F46" s="496"/>
    </row>
    <row r="47" spans="1:11" s="278" customFormat="1" ht="21" customHeight="1">
      <c r="A47" s="275" t="s">
        <v>122</v>
      </c>
      <c r="B47" s="274"/>
      <c r="E47" s="497"/>
    </row>
    <row r="48" spans="1:11" s="278" customFormat="1" ht="33.75" customHeight="1">
      <c r="A48" s="497" t="s">
        <v>123</v>
      </c>
      <c r="B48" s="498"/>
      <c r="C48" s="281"/>
      <c r="D48" s="281"/>
      <c r="E48" s="497" t="s">
        <v>124</v>
      </c>
    </row>
    <row r="49" spans="1:6" s="278" customFormat="1" ht="24.75" customHeight="1">
      <c r="A49" s="275"/>
      <c r="B49" s="274"/>
      <c r="E49" s="497"/>
    </row>
    <row r="50" spans="1:6" s="278" customFormat="1" ht="18">
      <c r="A50" s="497" t="s">
        <v>345</v>
      </c>
      <c r="B50" s="497"/>
      <c r="C50" s="497"/>
      <c r="D50" s="497"/>
      <c r="E50" s="497"/>
    </row>
    <row r="51" spans="1:6" s="278" customFormat="1" ht="18">
      <c r="A51" s="275" t="s">
        <v>346</v>
      </c>
      <c r="B51" s="275"/>
      <c r="C51" s="275"/>
      <c r="E51" s="502" t="s">
        <v>125</v>
      </c>
      <c r="F51" s="462"/>
    </row>
    <row r="54" spans="1:6" ht="18">
      <c r="A54" s="275" t="s">
        <v>897</v>
      </c>
    </row>
  </sheetData>
  <mergeCells count="1">
    <mergeCell ref="B6:F6"/>
  </mergeCells>
  <phoneticPr fontId="15" type="noConversion"/>
  <printOptions horizontalCentered="1"/>
  <pageMargins left="0.39370078740157483" right="0.39370078740157483" top="0.98425196850393704" bottom="0.31496062992125984" header="0.23622047244094491" footer="0.19685039370078741"/>
  <pageSetup paperSize="9" scale="60" orientation="landscape" r:id="rId1"/>
  <headerFooter alignWithMargins="0">
    <oddFooter>&amp;Ь&amp;Ф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L179"/>
  <sheetViews>
    <sheetView topLeftCell="A151" zoomScale="87" zoomScaleNormal="87" workbookViewId="0">
      <selection activeCell="J164" sqref="J164"/>
    </sheetView>
  </sheetViews>
  <sheetFormatPr defaultColWidth="9.1640625" defaultRowHeight="15"/>
  <cols>
    <col min="1" max="1" width="16.5" style="225" customWidth="1"/>
    <col min="2" max="2" width="18" style="225" customWidth="1"/>
    <col min="3" max="3" width="17.83203125" style="225" customWidth="1"/>
    <col min="4" max="4" width="62.1640625" style="225" customWidth="1"/>
    <col min="5" max="5" width="65.5" style="225" customWidth="1"/>
    <col min="6" max="6" width="27.6640625" style="225" customWidth="1"/>
    <col min="7" max="7" width="20.5" style="225" customWidth="1"/>
    <col min="8" max="8" width="19.33203125" style="229" customWidth="1"/>
    <col min="9" max="9" width="17.5" style="229" customWidth="1"/>
    <col min="10" max="10" width="16.1640625" style="547" customWidth="1"/>
    <col min="11" max="11" width="4.33203125" style="226" customWidth="1"/>
    <col min="12" max="12" width="19.5" style="226" customWidth="1"/>
    <col min="13" max="16384" width="9.1640625" style="226"/>
  </cols>
  <sheetData>
    <row r="1" spans="1:10" ht="20.25">
      <c r="G1" s="570" t="s">
        <v>678</v>
      </c>
      <c r="H1" s="570"/>
      <c r="I1" s="570"/>
      <c r="J1" s="503"/>
    </row>
    <row r="2" spans="1:10" ht="30.75" customHeight="1">
      <c r="G2" s="221" t="s">
        <v>691</v>
      </c>
      <c r="H2" s="503"/>
      <c r="I2" s="503"/>
      <c r="J2" s="503"/>
    </row>
    <row r="3" spans="1:10" ht="20.25">
      <c r="G3" s="574" t="s">
        <v>687</v>
      </c>
      <c r="H3" s="618"/>
      <c r="I3" s="618"/>
      <c r="J3" s="618"/>
    </row>
    <row r="4" spans="1:10" ht="20.25" customHeight="1">
      <c r="G4" s="576" t="s">
        <v>672</v>
      </c>
      <c r="H4" s="618"/>
      <c r="I4" s="618"/>
      <c r="J4" s="618"/>
    </row>
    <row r="5" spans="1:10" ht="21" customHeight="1">
      <c r="G5" s="504"/>
      <c r="H5" s="505"/>
      <c r="I5" s="505"/>
      <c r="J5" s="504"/>
    </row>
    <row r="6" spans="1:10" ht="23.25" customHeight="1">
      <c r="A6" s="584" t="s">
        <v>882</v>
      </c>
      <c r="B6" s="619"/>
      <c r="C6" s="619"/>
      <c r="D6" s="619"/>
      <c r="E6" s="619"/>
      <c r="F6" s="619"/>
      <c r="G6" s="619"/>
      <c r="H6" s="619"/>
      <c r="I6" s="619"/>
      <c r="J6" s="619"/>
    </row>
    <row r="7" spans="1:10" ht="18">
      <c r="A7" s="304"/>
      <c r="B7" s="305"/>
      <c r="C7" s="305"/>
      <c r="D7" s="305"/>
      <c r="E7" s="466"/>
      <c r="F7" s="466"/>
      <c r="G7" s="466"/>
      <c r="H7" s="506"/>
      <c r="I7" s="506"/>
      <c r="J7" s="507" t="s">
        <v>709</v>
      </c>
    </row>
    <row r="8" spans="1:10" s="230" customFormat="1">
      <c r="A8" s="578" t="s">
        <v>706</v>
      </c>
      <c r="B8" s="578" t="s">
        <v>866</v>
      </c>
      <c r="C8" s="578" t="s">
        <v>707</v>
      </c>
      <c r="D8" s="578" t="s">
        <v>708</v>
      </c>
      <c r="E8" s="615" t="s">
        <v>867</v>
      </c>
      <c r="F8" s="615" t="s">
        <v>868</v>
      </c>
      <c r="G8" s="615" t="s">
        <v>46</v>
      </c>
      <c r="H8" s="585" t="s">
        <v>20</v>
      </c>
      <c r="I8" s="586" t="s">
        <v>21</v>
      </c>
      <c r="J8" s="617"/>
    </row>
    <row r="9" spans="1:10" s="230" customFormat="1" ht="78.75" customHeight="1">
      <c r="A9" s="620"/>
      <c r="B9" s="620"/>
      <c r="C9" s="620"/>
      <c r="D9" s="620"/>
      <c r="E9" s="616"/>
      <c r="F9" s="616"/>
      <c r="G9" s="616"/>
      <c r="H9" s="614"/>
      <c r="I9" s="231" t="s">
        <v>710</v>
      </c>
      <c r="J9" s="241" t="s">
        <v>697</v>
      </c>
    </row>
    <row r="10" spans="1:10" s="510" customFormat="1" ht="14.25" customHeight="1">
      <c r="A10" s="232">
        <v>1</v>
      </c>
      <c r="B10" s="232">
        <v>2</v>
      </c>
      <c r="C10" s="232">
        <v>3</v>
      </c>
      <c r="D10" s="232">
        <v>4</v>
      </c>
      <c r="E10" s="508">
        <v>5</v>
      </c>
      <c r="F10" s="508">
        <v>6</v>
      </c>
      <c r="G10" s="508">
        <v>7</v>
      </c>
      <c r="H10" s="232">
        <v>8</v>
      </c>
      <c r="I10" s="232">
        <v>9</v>
      </c>
      <c r="J10" s="509">
        <v>10</v>
      </c>
    </row>
    <row r="11" spans="1:10" s="245" customFormat="1" ht="19.5" customHeight="1">
      <c r="A11" s="404" t="s">
        <v>477</v>
      </c>
      <c r="B11" s="233"/>
      <c r="C11" s="511"/>
      <c r="D11" s="233" t="s">
        <v>126</v>
      </c>
      <c r="E11" s="233"/>
      <c r="F11" s="233"/>
      <c r="G11" s="512">
        <f>H11+I11</f>
        <v>2366800</v>
      </c>
      <c r="H11" s="512">
        <f>SUM(H13:H17)</f>
        <v>2366800</v>
      </c>
      <c r="I11" s="512">
        <f>SUM(I13:I17)</f>
        <v>0</v>
      </c>
      <c r="J11" s="512">
        <f>SUM(J13:J17)</f>
        <v>0</v>
      </c>
    </row>
    <row r="12" spans="1:10" s="245" customFormat="1" ht="19.5" customHeight="1">
      <c r="A12" s="404" t="s">
        <v>478</v>
      </c>
      <c r="B12" s="233"/>
      <c r="C12" s="511"/>
      <c r="D12" s="236" t="s">
        <v>126</v>
      </c>
      <c r="E12" s="233"/>
      <c r="F12" s="233"/>
      <c r="G12" s="512"/>
      <c r="H12" s="512"/>
      <c r="I12" s="512"/>
      <c r="J12" s="512"/>
    </row>
    <row r="13" spans="1:10" s="230" customFormat="1" ht="60">
      <c r="A13" s="513" t="s">
        <v>630</v>
      </c>
      <c r="B13" s="513" t="s">
        <v>172</v>
      </c>
      <c r="C13" s="513" t="s">
        <v>214</v>
      </c>
      <c r="D13" s="514" t="s">
        <v>557</v>
      </c>
      <c r="E13" s="514" t="s">
        <v>606</v>
      </c>
      <c r="F13" s="515" t="s">
        <v>829</v>
      </c>
      <c r="G13" s="516">
        <f t="shared" ref="G13:G76" si="0">H13+I13</f>
        <v>938000</v>
      </c>
      <c r="H13" s="516">
        <v>938000</v>
      </c>
      <c r="I13" s="516">
        <v>0</v>
      </c>
      <c r="J13" s="516">
        <v>0</v>
      </c>
    </row>
    <row r="14" spans="1:10" s="230" customFormat="1" ht="46.5" customHeight="1">
      <c r="A14" s="513" t="s">
        <v>630</v>
      </c>
      <c r="B14" s="513" t="s">
        <v>172</v>
      </c>
      <c r="C14" s="513" t="s">
        <v>214</v>
      </c>
      <c r="D14" s="514" t="s">
        <v>557</v>
      </c>
      <c r="E14" s="517" t="s">
        <v>809</v>
      </c>
      <c r="F14" s="518" t="s">
        <v>817</v>
      </c>
      <c r="G14" s="516">
        <f t="shared" si="0"/>
        <v>574600</v>
      </c>
      <c r="H14" s="516">
        <v>574600</v>
      </c>
      <c r="I14" s="516"/>
      <c r="J14" s="516"/>
    </row>
    <row r="15" spans="1:10" s="230" customFormat="1" ht="45">
      <c r="A15" s="513" t="s">
        <v>630</v>
      </c>
      <c r="B15" s="513" t="s">
        <v>172</v>
      </c>
      <c r="C15" s="513" t="s">
        <v>214</v>
      </c>
      <c r="D15" s="514" t="s">
        <v>557</v>
      </c>
      <c r="E15" s="517" t="s">
        <v>810</v>
      </c>
      <c r="F15" s="518" t="s">
        <v>818</v>
      </c>
      <c r="G15" s="519">
        <f t="shared" si="0"/>
        <v>234600</v>
      </c>
      <c r="H15" s="516">
        <v>234600</v>
      </c>
      <c r="I15" s="519">
        <v>0</v>
      </c>
      <c r="J15" s="519">
        <v>0</v>
      </c>
    </row>
    <row r="16" spans="1:10" s="230" customFormat="1" ht="30">
      <c r="A16" s="513" t="s">
        <v>630</v>
      </c>
      <c r="B16" s="513" t="s">
        <v>172</v>
      </c>
      <c r="C16" s="513" t="s">
        <v>214</v>
      </c>
      <c r="D16" s="514" t="s">
        <v>557</v>
      </c>
      <c r="E16" s="514" t="s">
        <v>859</v>
      </c>
      <c r="F16" s="515" t="s">
        <v>819</v>
      </c>
      <c r="G16" s="519">
        <f t="shared" si="0"/>
        <v>574600</v>
      </c>
      <c r="H16" s="516">
        <v>574600</v>
      </c>
      <c r="I16" s="519">
        <v>0</v>
      </c>
      <c r="J16" s="519">
        <v>0</v>
      </c>
    </row>
    <row r="17" spans="1:10" s="230" customFormat="1" ht="60">
      <c r="A17" s="513" t="s">
        <v>630</v>
      </c>
      <c r="B17" s="513" t="s">
        <v>172</v>
      </c>
      <c r="C17" s="513" t="s">
        <v>214</v>
      </c>
      <c r="D17" s="514" t="s">
        <v>557</v>
      </c>
      <c r="E17" s="514" t="s">
        <v>893</v>
      </c>
      <c r="F17" s="515" t="s">
        <v>820</v>
      </c>
      <c r="G17" s="519">
        <f t="shared" ref="G17" si="1">H17+I17</f>
        <v>45000</v>
      </c>
      <c r="H17" s="516">
        <v>45000</v>
      </c>
      <c r="I17" s="519">
        <v>0</v>
      </c>
      <c r="J17" s="519">
        <v>0</v>
      </c>
    </row>
    <row r="18" spans="1:10" s="245" customFormat="1" ht="15.75" customHeight="1">
      <c r="A18" s="404" t="s">
        <v>480</v>
      </c>
      <c r="B18" s="404"/>
      <c r="C18" s="404"/>
      <c r="D18" s="233" t="s">
        <v>128</v>
      </c>
      <c r="E18" s="520"/>
      <c r="F18" s="233"/>
      <c r="G18" s="512">
        <f t="shared" si="0"/>
        <v>5615000</v>
      </c>
      <c r="H18" s="512">
        <f>H20</f>
        <v>5615000</v>
      </c>
      <c r="I18" s="512">
        <f t="shared" ref="I18:J18" si="2">I20</f>
        <v>0</v>
      </c>
      <c r="J18" s="512">
        <f t="shared" si="2"/>
        <v>0</v>
      </c>
    </row>
    <row r="19" spans="1:10" s="230" customFormat="1" ht="16.5" customHeight="1">
      <c r="A19" s="404" t="s">
        <v>481</v>
      </c>
      <c r="B19" s="404"/>
      <c r="C19" s="404"/>
      <c r="D19" s="236" t="s">
        <v>128</v>
      </c>
      <c r="E19" s="514"/>
      <c r="F19" s="239"/>
      <c r="G19" s="516"/>
      <c r="H19" s="516"/>
      <c r="I19" s="516"/>
      <c r="J19" s="516"/>
    </row>
    <row r="20" spans="1:10" s="230" customFormat="1" ht="45">
      <c r="A20" s="316" t="s">
        <v>558</v>
      </c>
      <c r="B20" s="316" t="s">
        <v>172</v>
      </c>
      <c r="C20" s="316" t="s">
        <v>214</v>
      </c>
      <c r="D20" s="317" t="s">
        <v>557</v>
      </c>
      <c r="E20" s="356" t="s">
        <v>811</v>
      </c>
      <c r="F20" s="521" t="s">
        <v>821</v>
      </c>
      <c r="G20" s="522">
        <f t="shared" si="0"/>
        <v>5615000</v>
      </c>
      <c r="H20" s="522">
        <v>5615000</v>
      </c>
      <c r="I20" s="522">
        <v>0</v>
      </c>
      <c r="J20" s="522">
        <v>0</v>
      </c>
    </row>
    <row r="21" spans="1:10" s="230" customFormat="1" ht="20.25" customHeight="1">
      <c r="A21" s="404" t="s">
        <v>480</v>
      </c>
      <c r="B21" s="404"/>
      <c r="C21" s="404"/>
      <c r="D21" s="233" t="s">
        <v>164</v>
      </c>
      <c r="E21" s="517"/>
      <c r="F21" s="523"/>
      <c r="G21" s="512">
        <f t="shared" si="0"/>
        <v>1099300</v>
      </c>
      <c r="H21" s="512">
        <f>H23</f>
        <v>1099300</v>
      </c>
      <c r="I21" s="512">
        <f t="shared" ref="I21:J21" si="3">I23</f>
        <v>0</v>
      </c>
      <c r="J21" s="512">
        <f t="shared" si="3"/>
        <v>0</v>
      </c>
    </row>
    <row r="22" spans="1:10" s="230" customFormat="1" ht="19.5" customHeight="1">
      <c r="A22" s="404" t="s">
        <v>481</v>
      </c>
      <c r="B22" s="404"/>
      <c r="C22" s="404"/>
      <c r="D22" s="236" t="s">
        <v>164</v>
      </c>
      <c r="E22" s="517"/>
      <c r="F22" s="523"/>
      <c r="G22" s="516"/>
      <c r="H22" s="516"/>
      <c r="I22" s="516"/>
      <c r="J22" s="516"/>
    </row>
    <row r="23" spans="1:10" s="230" customFormat="1" ht="63" customHeight="1">
      <c r="A23" s="316" t="s">
        <v>657</v>
      </c>
      <c r="B23" s="316" t="s">
        <v>633</v>
      </c>
      <c r="C23" s="316" t="s">
        <v>634</v>
      </c>
      <c r="D23" s="317" t="s">
        <v>635</v>
      </c>
      <c r="E23" s="514" t="s">
        <v>812</v>
      </c>
      <c r="F23" s="515" t="s">
        <v>822</v>
      </c>
      <c r="G23" s="516">
        <f t="shared" si="0"/>
        <v>1099300</v>
      </c>
      <c r="H23" s="516">
        <v>1099300</v>
      </c>
      <c r="I23" s="516">
        <v>0</v>
      </c>
      <c r="J23" s="516">
        <v>0</v>
      </c>
    </row>
    <row r="24" spans="1:10" s="230" customFormat="1" ht="18.75" customHeight="1">
      <c r="A24" s="404" t="s">
        <v>480</v>
      </c>
      <c r="B24" s="404"/>
      <c r="C24" s="404"/>
      <c r="D24" s="233" t="s">
        <v>169</v>
      </c>
      <c r="E24" s="520"/>
      <c r="F24" s="233"/>
      <c r="G24" s="512">
        <f t="shared" si="0"/>
        <v>859200</v>
      </c>
      <c r="H24" s="512">
        <f>H26</f>
        <v>859200</v>
      </c>
      <c r="I24" s="512">
        <f>I26</f>
        <v>0</v>
      </c>
      <c r="J24" s="512">
        <f>J26</f>
        <v>0</v>
      </c>
    </row>
    <row r="25" spans="1:10" s="230" customFormat="1" ht="18.75" customHeight="1">
      <c r="A25" s="404" t="s">
        <v>481</v>
      </c>
      <c r="B25" s="404"/>
      <c r="C25" s="404"/>
      <c r="D25" s="236" t="s">
        <v>169</v>
      </c>
      <c r="E25" s="520"/>
      <c r="F25" s="233"/>
      <c r="G25" s="512"/>
      <c r="H25" s="512"/>
      <c r="I25" s="512"/>
      <c r="J25" s="512"/>
    </row>
    <row r="26" spans="1:10" s="230" customFormat="1" ht="31.5" customHeight="1">
      <c r="A26" s="316" t="s">
        <v>558</v>
      </c>
      <c r="B26" s="316" t="s">
        <v>172</v>
      </c>
      <c r="C26" s="316" t="s">
        <v>214</v>
      </c>
      <c r="D26" s="514" t="s">
        <v>557</v>
      </c>
      <c r="E26" s="514" t="s">
        <v>326</v>
      </c>
      <c r="F26" s="515" t="s">
        <v>823</v>
      </c>
      <c r="G26" s="516">
        <f t="shared" si="0"/>
        <v>859200</v>
      </c>
      <c r="H26" s="516">
        <v>859200</v>
      </c>
      <c r="I26" s="516">
        <v>0</v>
      </c>
      <c r="J26" s="516">
        <v>0</v>
      </c>
    </row>
    <row r="27" spans="1:10" s="245" customFormat="1" ht="31.5">
      <c r="A27" s="404" t="s">
        <v>486</v>
      </c>
      <c r="B27" s="404"/>
      <c r="C27" s="404"/>
      <c r="D27" s="233" t="s">
        <v>131</v>
      </c>
      <c r="E27" s="520"/>
      <c r="F27" s="233"/>
      <c r="G27" s="512">
        <f>H27+I27</f>
        <v>3618500</v>
      </c>
      <c r="H27" s="512">
        <f>SUM(H29:H32)</f>
        <v>3618500</v>
      </c>
      <c r="I27" s="512">
        <f>SUM(I29:I32)</f>
        <v>0</v>
      </c>
      <c r="J27" s="512">
        <f>SUM(J29:J32)</f>
        <v>0</v>
      </c>
    </row>
    <row r="28" spans="1:10" s="230" customFormat="1" ht="31.5">
      <c r="A28" s="404" t="s">
        <v>487</v>
      </c>
      <c r="B28" s="404"/>
      <c r="C28" s="404"/>
      <c r="D28" s="236" t="s">
        <v>131</v>
      </c>
      <c r="E28" s="514"/>
      <c r="F28" s="239"/>
      <c r="G28" s="516"/>
      <c r="H28" s="516"/>
      <c r="I28" s="516"/>
      <c r="J28" s="516"/>
    </row>
    <row r="29" spans="1:10" s="230" customFormat="1" ht="45.75" customHeight="1">
      <c r="A29" s="513" t="s">
        <v>587</v>
      </c>
      <c r="B29" s="513" t="s">
        <v>172</v>
      </c>
      <c r="C29" s="513" t="s">
        <v>214</v>
      </c>
      <c r="D29" s="514" t="s">
        <v>557</v>
      </c>
      <c r="E29" s="517" t="s">
        <v>809</v>
      </c>
      <c r="F29" s="518" t="s">
        <v>817</v>
      </c>
      <c r="G29" s="516">
        <f t="shared" si="0"/>
        <v>671300</v>
      </c>
      <c r="H29" s="516">
        <v>671300</v>
      </c>
      <c r="I29" s="516">
        <v>0</v>
      </c>
      <c r="J29" s="516">
        <v>0</v>
      </c>
    </row>
    <row r="30" spans="1:10" s="230" customFormat="1" ht="30">
      <c r="A30" s="513" t="s">
        <v>587</v>
      </c>
      <c r="B30" s="513" t="s">
        <v>172</v>
      </c>
      <c r="C30" s="513" t="s">
        <v>214</v>
      </c>
      <c r="D30" s="514" t="s">
        <v>557</v>
      </c>
      <c r="E30" s="514" t="s">
        <v>285</v>
      </c>
      <c r="F30" s="515" t="s">
        <v>824</v>
      </c>
      <c r="G30" s="516">
        <f t="shared" si="0"/>
        <v>2392300</v>
      </c>
      <c r="H30" s="516">
        <v>2392300</v>
      </c>
      <c r="I30" s="516">
        <v>0</v>
      </c>
      <c r="J30" s="516">
        <v>0</v>
      </c>
    </row>
    <row r="31" spans="1:10" s="230" customFormat="1" ht="30">
      <c r="A31" s="513" t="s">
        <v>587</v>
      </c>
      <c r="B31" s="513" t="s">
        <v>172</v>
      </c>
      <c r="C31" s="513" t="s">
        <v>214</v>
      </c>
      <c r="D31" s="514" t="s">
        <v>557</v>
      </c>
      <c r="E31" s="514" t="s">
        <v>283</v>
      </c>
      <c r="F31" s="515" t="s">
        <v>819</v>
      </c>
      <c r="G31" s="516">
        <f t="shared" si="0"/>
        <v>481900</v>
      </c>
      <c r="H31" s="516">
        <v>481900</v>
      </c>
      <c r="I31" s="516">
        <v>0</v>
      </c>
      <c r="J31" s="516">
        <v>0</v>
      </c>
    </row>
    <row r="32" spans="1:10" s="230" customFormat="1" ht="30">
      <c r="A32" s="513" t="s">
        <v>658</v>
      </c>
      <c r="B32" s="513" t="s">
        <v>386</v>
      </c>
      <c r="C32" s="513" t="s">
        <v>182</v>
      </c>
      <c r="D32" s="514" t="s">
        <v>458</v>
      </c>
      <c r="E32" s="514" t="s">
        <v>813</v>
      </c>
      <c r="F32" s="515" t="s">
        <v>825</v>
      </c>
      <c r="G32" s="516">
        <f t="shared" si="0"/>
        <v>73000</v>
      </c>
      <c r="H32" s="516">
        <v>73000</v>
      </c>
      <c r="I32" s="516">
        <v>0</v>
      </c>
      <c r="J32" s="516">
        <v>0</v>
      </c>
    </row>
    <row r="33" spans="1:10" s="230" customFormat="1" ht="15.75">
      <c r="A33" s="404" t="s">
        <v>355</v>
      </c>
      <c r="B33" s="404"/>
      <c r="C33" s="404"/>
      <c r="D33" s="233" t="s">
        <v>162</v>
      </c>
      <c r="E33" s="517"/>
      <c r="F33" s="523"/>
      <c r="G33" s="512">
        <f t="shared" si="0"/>
        <v>6520000</v>
      </c>
      <c r="H33" s="512">
        <f>SUM(H35:H39)</f>
        <v>6520000</v>
      </c>
      <c r="I33" s="512">
        <f t="shared" ref="I33:J33" si="4">SUM(I35:I39)</f>
        <v>0</v>
      </c>
      <c r="J33" s="512">
        <f t="shared" si="4"/>
        <v>0</v>
      </c>
    </row>
    <row r="34" spans="1:10" s="230" customFormat="1" ht="15.75">
      <c r="A34" s="404" t="s">
        <v>356</v>
      </c>
      <c r="B34" s="404"/>
      <c r="C34" s="404"/>
      <c r="D34" s="236" t="s">
        <v>162</v>
      </c>
      <c r="E34" s="514"/>
      <c r="F34" s="239"/>
      <c r="G34" s="516"/>
      <c r="H34" s="516"/>
      <c r="I34" s="516"/>
      <c r="J34" s="516"/>
    </row>
    <row r="35" spans="1:10" s="230" customFormat="1" ht="30">
      <c r="A35" s="513" t="s">
        <v>568</v>
      </c>
      <c r="B35" s="513" t="s">
        <v>263</v>
      </c>
      <c r="C35" s="513" t="s">
        <v>49</v>
      </c>
      <c r="D35" s="514" t="s">
        <v>252</v>
      </c>
      <c r="E35" s="514" t="s">
        <v>289</v>
      </c>
      <c r="F35" s="515" t="s">
        <v>833</v>
      </c>
      <c r="G35" s="516">
        <f t="shared" si="0"/>
        <v>3000000</v>
      </c>
      <c r="H35" s="516">
        <v>3000000</v>
      </c>
      <c r="I35" s="516">
        <v>0</v>
      </c>
      <c r="J35" s="516">
        <v>0</v>
      </c>
    </row>
    <row r="36" spans="1:10" s="230" customFormat="1" ht="30">
      <c r="A36" s="513" t="s">
        <v>570</v>
      </c>
      <c r="B36" s="513" t="s">
        <v>569</v>
      </c>
      <c r="C36" s="513" t="s">
        <v>49</v>
      </c>
      <c r="D36" s="514" t="s">
        <v>139</v>
      </c>
      <c r="E36" s="514" t="s">
        <v>290</v>
      </c>
      <c r="F36" s="515" t="s">
        <v>834</v>
      </c>
      <c r="G36" s="516">
        <f t="shared" si="0"/>
        <v>2000000</v>
      </c>
      <c r="H36" s="516">
        <v>2000000</v>
      </c>
      <c r="I36" s="516">
        <v>0</v>
      </c>
      <c r="J36" s="516">
        <v>0</v>
      </c>
    </row>
    <row r="37" spans="1:10" s="230" customFormat="1" ht="45">
      <c r="A37" s="513" t="s">
        <v>570</v>
      </c>
      <c r="B37" s="513" t="s">
        <v>569</v>
      </c>
      <c r="C37" s="513" t="s">
        <v>49</v>
      </c>
      <c r="D37" s="514" t="s">
        <v>139</v>
      </c>
      <c r="E37" s="514" t="s">
        <v>286</v>
      </c>
      <c r="F37" s="515"/>
      <c r="G37" s="516">
        <f t="shared" si="0"/>
        <v>700100</v>
      </c>
      <c r="H37" s="516">
        <v>700100</v>
      </c>
      <c r="I37" s="516">
        <v>0</v>
      </c>
      <c r="J37" s="516">
        <v>0</v>
      </c>
    </row>
    <row r="38" spans="1:10" s="230" customFormat="1" ht="30">
      <c r="A38" s="513" t="s">
        <v>570</v>
      </c>
      <c r="B38" s="513" t="s">
        <v>569</v>
      </c>
      <c r="C38" s="513" t="s">
        <v>49</v>
      </c>
      <c r="D38" s="514" t="s">
        <v>139</v>
      </c>
      <c r="E38" s="514" t="s">
        <v>814</v>
      </c>
      <c r="F38" s="515" t="s">
        <v>835</v>
      </c>
      <c r="G38" s="516">
        <f t="shared" si="0"/>
        <v>730900</v>
      </c>
      <c r="H38" s="516">
        <v>730900</v>
      </c>
      <c r="I38" s="516">
        <v>0</v>
      </c>
      <c r="J38" s="516">
        <v>0</v>
      </c>
    </row>
    <row r="39" spans="1:10" s="230" customFormat="1" ht="30">
      <c r="A39" s="513" t="s">
        <v>570</v>
      </c>
      <c r="B39" s="513" t="s">
        <v>569</v>
      </c>
      <c r="C39" s="513" t="s">
        <v>49</v>
      </c>
      <c r="D39" s="514" t="s">
        <v>139</v>
      </c>
      <c r="E39" s="514" t="s">
        <v>291</v>
      </c>
      <c r="F39" s="515" t="s">
        <v>836</v>
      </c>
      <c r="G39" s="516">
        <f t="shared" si="0"/>
        <v>89000</v>
      </c>
      <c r="H39" s="516">
        <v>89000</v>
      </c>
      <c r="I39" s="516">
        <v>0</v>
      </c>
      <c r="J39" s="516">
        <v>0</v>
      </c>
    </row>
    <row r="40" spans="1:10" s="230" customFormat="1" ht="15.75">
      <c r="A40" s="404" t="s">
        <v>519</v>
      </c>
      <c r="B40" s="404"/>
      <c r="C40" s="404"/>
      <c r="D40" s="524" t="s">
        <v>522</v>
      </c>
      <c r="E40" s="514"/>
      <c r="F40" s="239"/>
      <c r="G40" s="512">
        <f>H40+I40</f>
        <v>859100</v>
      </c>
      <c r="H40" s="512">
        <f>SUM(H42:H44)</f>
        <v>859100</v>
      </c>
      <c r="I40" s="512">
        <f t="shared" ref="I40:J40" si="5">I42</f>
        <v>0</v>
      </c>
      <c r="J40" s="512">
        <f t="shared" si="5"/>
        <v>0</v>
      </c>
    </row>
    <row r="41" spans="1:10" s="230" customFormat="1" ht="15.75">
      <c r="A41" s="404" t="s">
        <v>520</v>
      </c>
      <c r="B41" s="404"/>
      <c r="C41" s="404"/>
      <c r="D41" s="525" t="s">
        <v>522</v>
      </c>
      <c r="E41" s="514"/>
      <c r="F41" s="239"/>
      <c r="G41" s="516"/>
      <c r="H41" s="516"/>
      <c r="I41" s="516"/>
      <c r="J41" s="516"/>
    </row>
    <row r="42" spans="1:10" s="230" customFormat="1" ht="75">
      <c r="A42" s="513" t="s">
        <v>862</v>
      </c>
      <c r="B42" s="316" t="s">
        <v>419</v>
      </c>
      <c r="C42" s="316" t="s">
        <v>209</v>
      </c>
      <c r="D42" s="317" t="s">
        <v>420</v>
      </c>
      <c r="E42" s="514" t="s">
        <v>870</v>
      </c>
      <c r="F42" s="239" t="s">
        <v>837</v>
      </c>
      <c r="G42" s="516">
        <f t="shared" si="0"/>
        <v>684700</v>
      </c>
      <c r="H42" s="516">
        <v>684700</v>
      </c>
      <c r="I42" s="516">
        <v>0</v>
      </c>
      <c r="J42" s="516">
        <v>0</v>
      </c>
    </row>
    <row r="43" spans="1:10" s="230" customFormat="1" ht="60">
      <c r="A43" s="513" t="s">
        <v>656</v>
      </c>
      <c r="B43" s="513" t="s">
        <v>633</v>
      </c>
      <c r="C43" s="513" t="s">
        <v>634</v>
      </c>
      <c r="D43" s="514" t="s">
        <v>557</v>
      </c>
      <c r="E43" s="514" t="s">
        <v>606</v>
      </c>
      <c r="F43" s="515" t="s">
        <v>829</v>
      </c>
      <c r="G43" s="516">
        <f t="shared" ref="G43" si="6">H43+I43</f>
        <v>85900</v>
      </c>
      <c r="H43" s="516">
        <v>85900</v>
      </c>
      <c r="I43" s="516">
        <v>0</v>
      </c>
      <c r="J43" s="516">
        <v>0</v>
      </c>
    </row>
    <row r="44" spans="1:10" s="230" customFormat="1" ht="31.5" customHeight="1">
      <c r="A44" s="513" t="s">
        <v>656</v>
      </c>
      <c r="B44" s="513" t="s">
        <v>633</v>
      </c>
      <c r="C44" s="513" t="s">
        <v>634</v>
      </c>
      <c r="D44" s="514" t="s">
        <v>557</v>
      </c>
      <c r="E44" s="514" t="s">
        <v>981</v>
      </c>
      <c r="F44" s="515" t="s">
        <v>980</v>
      </c>
      <c r="G44" s="516">
        <f t="shared" ref="G44" si="7">H44+I44</f>
        <v>88500</v>
      </c>
      <c r="H44" s="516">
        <v>88500</v>
      </c>
      <c r="I44" s="516">
        <v>0</v>
      </c>
      <c r="J44" s="516">
        <v>0</v>
      </c>
    </row>
    <row r="45" spans="1:10" s="230" customFormat="1" ht="19.5" customHeight="1">
      <c r="A45" s="404" t="s">
        <v>480</v>
      </c>
      <c r="B45" s="404"/>
      <c r="C45" s="404"/>
      <c r="D45" s="233" t="s">
        <v>141</v>
      </c>
      <c r="E45" s="514"/>
      <c r="F45" s="239"/>
      <c r="G45" s="406">
        <f t="shared" si="0"/>
        <v>20078700</v>
      </c>
      <c r="H45" s="406">
        <f>SUM(H47:H49)+H50</f>
        <v>17378700</v>
      </c>
      <c r="I45" s="406">
        <f>SUM(I47:I49)+I50</f>
        <v>2700000</v>
      </c>
      <c r="J45" s="406">
        <f>SUM(J47:J49)+J50</f>
        <v>0</v>
      </c>
    </row>
    <row r="46" spans="1:10" s="230" customFormat="1" ht="15.75">
      <c r="A46" s="404" t="s">
        <v>481</v>
      </c>
      <c r="B46" s="404"/>
      <c r="C46" s="404"/>
      <c r="D46" s="236" t="s">
        <v>141</v>
      </c>
      <c r="E46" s="514"/>
      <c r="F46" s="239"/>
      <c r="G46" s="406"/>
      <c r="H46" s="406"/>
      <c r="I46" s="406"/>
      <c r="J46" s="406"/>
    </row>
    <row r="47" spans="1:10" s="230" customFormat="1" ht="30">
      <c r="A47" s="513" t="s">
        <v>498</v>
      </c>
      <c r="B47" s="513" t="s">
        <v>438</v>
      </c>
      <c r="C47" s="513" t="s">
        <v>209</v>
      </c>
      <c r="D47" s="514" t="s">
        <v>652</v>
      </c>
      <c r="E47" s="514" t="s">
        <v>774</v>
      </c>
      <c r="F47" s="239" t="s">
        <v>838</v>
      </c>
      <c r="G47" s="241">
        <f t="shared" si="0"/>
        <v>15778700</v>
      </c>
      <c r="H47" s="526">
        <f>додаток3!E96</f>
        <v>15778700</v>
      </c>
      <c r="I47" s="241">
        <v>0</v>
      </c>
      <c r="J47" s="241">
        <v>0</v>
      </c>
    </row>
    <row r="48" spans="1:10" s="230" customFormat="1" ht="31.5" customHeight="1">
      <c r="A48" s="513" t="s">
        <v>500</v>
      </c>
      <c r="B48" s="513" t="s">
        <v>452</v>
      </c>
      <c r="C48" s="513" t="s">
        <v>222</v>
      </c>
      <c r="D48" s="514" t="s">
        <v>253</v>
      </c>
      <c r="E48" s="517" t="s">
        <v>591</v>
      </c>
      <c r="F48" s="523" t="s">
        <v>855</v>
      </c>
      <c r="G48" s="526">
        <f t="shared" si="0"/>
        <v>140000</v>
      </c>
      <c r="H48" s="526">
        <v>140000</v>
      </c>
      <c r="I48" s="526">
        <v>0</v>
      </c>
      <c r="J48" s="526">
        <v>0</v>
      </c>
    </row>
    <row r="49" spans="1:10" s="230" customFormat="1" ht="30">
      <c r="A49" s="513" t="s">
        <v>501</v>
      </c>
      <c r="B49" s="513" t="s">
        <v>453</v>
      </c>
      <c r="C49" s="513" t="s">
        <v>218</v>
      </c>
      <c r="D49" s="514" t="s">
        <v>454</v>
      </c>
      <c r="E49" s="517" t="s">
        <v>591</v>
      </c>
      <c r="F49" s="523" t="s">
        <v>855</v>
      </c>
      <c r="G49" s="526">
        <f t="shared" si="0"/>
        <v>1460000</v>
      </c>
      <c r="H49" s="526">
        <v>1460000</v>
      </c>
      <c r="I49" s="526">
        <v>0</v>
      </c>
      <c r="J49" s="526">
        <v>0</v>
      </c>
    </row>
    <row r="50" spans="1:10" s="230" customFormat="1" ht="34.5" customHeight="1">
      <c r="A50" s="513" t="s">
        <v>593</v>
      </c>
      <c r="B50" s="513" t="s">
        <v>594</v>
      </c>
      <c r="C50" s="513" t="s">
        <v>218</v>
      </c>
      <c r="D50" s="514" t="s">
        <v>595</v>
      </c>
      <c r="E50" s="517" t="s">
        <v>591</v>
      </c>
      <c r="F50" s="523" t="s">
        <v>855</v>
      </c>
      <c r="G50" s="526">
        <f t="shared" si="0"/>
        <v>2700000</v>
      </c>
      <c r="H50" s="526">
        <v>0</v>
      </c>
      <c r="I50" s="526">
        <v>2700000</v>
      </c>
      <c r="J50" s="526">
        <v>0</v>
      </c>
    </row>
    <row r="51" spans="1:10" s="230" customFormat="1" ht="15.75">
      <c r="A51" s="404" t="s">
        <v>349</v>
      </c>
      <c r="B51" s="404"/>
      <c r="C51" s="404"/>
      <c r="D51" s="233" t="s">
        <v>167</v>
      </c>
      <c r="E51" s="514"/>
      <c r="F51" s="239"/>
      <c r="G51" s="512">
        <f t="shared" si="0"/>
        <v>160000</v>
      </c>
      <c r="H51" s="512">
        <f>H53</f>
        <v>160000</v>
      </c>
      <c r="I51" s="512">
        <f t="shared" ref="I51:J51" si="8">I53</f>
        <v>0</v>
      </c>
      <c r="J51" s="512">
        <f t="shared" si="8"/>
        <v>0</v>
      </c>
    </row>
    <row r="52" spans="1:10" s="230" customFormat="1" ht="15.75">
      <c r="A52" s="404" t="s">
        <v>350</v>
      </c>
      <c r="B52" s="404"/>
      <c r="C52" s="404"/>
      <c r="D52" s="236" t="s">
        <v>167</v>
      </c>
      <c r="E52" s="527"/>
      <c r="F52" s="528"/>
      <c r="G52" s="516"/>
      <c r="H52" s="516"/>
      <c r="I52" s="516"/>
      <c r="J52" s="516"/>
    </row>
    <row r="53" spans="1:10" s="230" customFormat="1" ht="30" customHeight="1">
      <c r="A53" s="513" t="s">
        <v>566</v>
      </c>
      <c r="B53" s="513" t="s">
        <v>452</v>
      </c>
      <c r="C53" s="513" t="s">
        <v>222</v>
      </c>
      <c r="D53" s="514" t="s">
        <v>253</v>
      </c>
      <c r="E53" s="517" t="s">
        <v>591</v>
      </c>
      <c r="F53" s="523" t="s">
        <v>855</v>
      </c>
      <c r="G53" s="516">
        <f t="shared" si="0"/>
        <v>160000</v>
      </c>
      <c r="H53" s="516">
        <v>160000</v>
      </c>
      <c r="I53" s="516">
        <v>0</v>
      </c>
      <c r="J53" s="516">
        <v>0</v>
      </c>
    </row>
    <row r="54" spans="1:10" s="230" customFormat="1" ht="31.5">
      <c r="A54" s="404" t="s">
        <v>505</v>
      </c>
      <c r="B54" s="404"/>
      <c r="C54" s="404"/>
      <c r="D54" s="233" t="s">
        <v>143</v>
      </c>
      <c r="E54" s="529"/>
      <c r="F54" s="530"/>
      <c r="G54" s="406">
        <f>H54+I54</f>
        <v>94954302</v>
      </c>
      <c r="H54" s="406">
        <f>SUM(H56:H68)</f>
        <v>94577800</v>
      </c>
      <c r="I54" s="406">
        <f t="shared" ref="I54:J54" si="9">SUM(I56:I68)</f>
        <v>376502</v>
      </c>
      <c r="J54" s="406">
        <f t="shared" si="9"/>
        <v>0</v>
      </c>
    </row>
    <row r="55" spans="1:10" s="230" customFormat="1" ht="31.5">
      <c r="A55" s="404" t="s">
        <v>506</v>
      </c>
      <c r="B55" s="404"/>
      <c r="C55" s="404"/>
      <c r="D55" s="236" t="s">
        <v>143</v>
      </c>
      <c r="E55" s="529"/>
      <c r="F55" s="530"/>
      <c r="G55" s="406"/>
      <c r="H55" s="406"/>
      <c r="I55" s="406"/>
      <c r="J55" s="406"/>
    </row>
    <row r="56" spans="1:10" s="230" customFormat="1" ht="48.75" customHeight="1">
      <c r="A56" s="513" t="s">
        <v>640</v>
      </c>
      <c r="B56" s="513" t="s">
        <v>639</v>
      </c>
      <c r="C56" s="513" t="s">
        <v>209</v>
      </c>
      <c r="D56" s="514" t="s">
        <v>643</v>
      </c>
      <c r="E56" s="514" t="s">
        <v>272</v>
      </c>
      <c r="F56" s="239" t="s">
        <v>854</v>
      </c>
      <c r="G56" s="516">
        <f t="shared" si="0"/>
        <v>307000</v>
      </c>
      <c r="H56" s="526">
        <f>додаток3!E115</f>
        <v>307000</v>
      </c>
      <c r="I56" s="516">
        <v>0</v>
      </c>
      <c r="J56" s="516">
        <v>0</v>
      </c>
    </row>
    <row r="57" spans="1:10" s="230" customFormat="1" ht="59.25" customHeight="1">
      <c r="A57" s="513" t="s">
        <v>509</v>
      </c>
      <c r="B57" s="513" t="s">
        <v>419</v>
      </c>
      <c r="C57" s="513" t="s">
        <v>209</v>
      </c>
      <c r="D57" s="514" t="s">
        <v>420</v>
      </c>
      <c r="E57" s="514" t="s">
        <v>776</v>
      </c>
      <c r="F57" s="239" t="s">
        <v>839</v>
      </c>
      <c r="G57" s="516">
        <f t="shared" si="0"/>
        <v>8446500</v>
      </c>
      <c r="H57" s="526">
        <f>додаток3!E116</f>
        <v>8446500</v>
      </c>
      <c r="I57" s="516">
        <v>0</v>
      </c>
      <c r="J57" s="516">
        <v>0</v>
      </c>
    </row>
    <row r="58" spans="1:10" s="230" customFormat="1" ht="62.25" customHeight="1">
      <c r="A58" s="513" t="s">
        <v>641</v>
      </c>
      <c r="B58" s="513" t="s">
        <v>642</v>
      </c>
      <c r="C58" s="513" t="s">
        <v>209</v>
      </c>
      <c r="D58" s="514" t="s">
        <v>644</v>
      </c>
      <c r="E58" s="514" t="s">
        <v>677</v>
      </c>
      <c r="F58" s="239" t="s">
        <v>840</v>
      </c>
      <c r="G58" s="516">
        <f t="shared" si="0"/>
        <v>115000</v>
      </c>
      <c r="H58" s="526">
        <f>додаток3!E117</f>
        <v>115000</v>
      </c>
      <c r="I58" s="516">
        <v>0</v>
      </c>
      <c r="J58" s="516">
        <v>0</v>
      </c>
    </row>
    <row r="59" spans="1:10" s="230" customFormat="1" ht="30">
      <c r="A59" s="513" t="s">
        <v>637</v>
      </c>
      <c r="B59" s="513" t="s">
        <v>438</v>
      </c>
      <c r="C59" s="513" t="s">
        <v>209</v>
      </c>
      <c r="D59" s="514" t="s">
        <v>652</v>
      </c>
      <c r="E59" s="514" t="s">
        <v>592</v>
      </c>
      <c r="F59" s="239" t="s">
        <v>841</v>
      </c>
      <c r="G59" s="516">
        <f t="shared" si="0"/>
        <v>62188300</v>
      </c>
      <c r="H59" s="526">
        <v>62188300</v>
      </c>
      <c r="I59" s="516">
        <v>0</v>
      </c>
      <c r="J59" s="516">
        <v>0</v>
      </c>
    </row>
    <row r="60" spans="1:10" s="230" customFormat="1" ht="30">
      <c r="A60" s="513" t="s">
        <v>637</v>
      </c>
      <c r="B60" s="513" t="s">
        <v>438</v>
      </c>
      <c r="C60" s="513" t="s">
        <v>209</v>
      </c>
      <c r="D60" s="514" t="s">
        <v>652</v>
      </c>
      <c r="E60" s="514" t="s">
        <v>273</v>
      </c>
      <c r="F60" s="239" t="s">
        <v>871</v>
      </c>
      <c r="G60" s="516">
        <f t="shared" si="0"/>
        <v>3222000</v>
      </c>
      <c r="H60" s="526">
        <v>3222000</v>
      </c>
      <c r="I60" s="516">
        <v>0</v>
      </c>
      <c r="J60" s="516">
        <v>0</v>
      </c>
    </row>
    <row r="61" spans="1:10" s="230" customFormat="1" ht="60">
      <c r="A61" s="513" t="s">
        <v>513</v>
      </c>
      <c r="B61" s="513" t="s">
        <v>446</v>
      </c>
      <c r="C61" s="513" t="s">
        <v>208</v>
      </c>
      <c r="D61" s="514" t="s">
        <v>447</v>
      </c>
      <c r="E61" s="514" t="s">
        <v>660</v>
      </c>
      <c r="F61" s="239" t="s">
        <v>842</v>
      </c>
      <c r="G61" s="526">
        <f t="shared" si="0"/>
        <v>756600</v>
      </c>
      <c r="H61" s="526">
        <v>756600</v>
      </c>
      <c r="I61" s="526">
        <v>0</v>
      </c>
      <c r="J61" s="526">
        <v>0</v>
      </c>
    </row>
    <row r="62" spans="1:10" s="230" customFormat="1" ht="30">
      <c r="A62" s="513" t="s">
        <v>636</v>
      </c>
      <c r="B62" s="513" t="s">
        <v>633</v>
      </c>
      <c r="C62" s="513" t="s">
        <v>634</v>
      </c>
      <c r="D62" s="514" t="s">
        <v>635</v>
      </c>
      <c r="E62" s="514" t="s">
        <v>273</v>
      </c>
      <c r="F62" s="239" t="s">
        <v>872</v>
      </c>
      <c r="G62" s="516">
        <f t="shared" ref="G62" si="10">H62+I62</f>
        <v>194400</v>
      </c>
      <c r="H62" s="526">
        <v>194400</v>
      </c>
      <c r="I62" s="516">
        <v>0</v>
      </c>
      <c r="J62" s="516">
        <v>0</v>
      </c>
    </row>
    <row r="63" spans="1:10" s="230" customFormat="1" ht="30">
      <c r="A63" s="316" t="s">
        <v>636</v>
      </c>
      <c r="B63" s="316" t="s">
        <v>633</v>
      </c>
      <c r="C63" s="316" t="s">
        <v>634</v>
      </c>
      <c r="D63" s="317" t="s">
        <v>635</v>
      </c>
      <c r="E63" s="531" t="s">
        <v>274</v>
      </c>
      <c r="F63" s="532" t="s">
        <v>873</v>
      </c>
      <c r="G63" s="533">
        <f>H63+I63</f>
        <v>208600</v>
      </c>
      <c r="H63" s="533">
        <v>208600</v>
      </c>
      <c r="I63" s="533">
        <v>0</v>
      </c>
      <c r="J63" s="533">
        <v>0</v>
      </c>
    </row>
    <row r="64" spans="1:10" s="230" customFormat="1" ht="75">
      <c r="A64" s="513" t="s">
        <v>511</v>
      </c>
      <c r="B64" s="513" t="s">
        <v>451</v>
      </c>
      <c r="C64" s="513" t="s">
        <v>216</v>
      </c>
      <c r="D64" s="534" t="s">
        <v>254</v>
      </c>
      <c r="E64" s="514" t="s">
        <v>875</v>
      </c>
      <c r="F64" s="239" t="s">
        <v>874</v>
      </c>
      <c r="G64" s="526">
        <f t="shared" si="0"/>
        <v>5934000</v>
      </c>
      <c r="H64" s="526">
        <v>5934000</v>
      </c>
      <c r="I64" s="526">
        <v>0</v>
      </c>
      <c r="J64" s="526">
        <v>0</v>
      </c>
    </row>
    <row r="65" spans="1:10" s="230" customFormat="1" ht="90.75" customHeight="1">
      <c r="A65" s="316" t="s">
        <v>511</v>
      </c>
      <c r="B65" s="316" t="s">
        <v>451</v>
      </c>
      <c r="C65" s="316" t="s">
        <v>216</v>
      </c>
      <c r="D65" s="317" t="s">
        <v>254</v>
      </c>
      <c r="E65" s="531" t="s">
        <v>661</v>
      </c>
      <c r="F65" s="532" t="s">
        <v>843</v>
      </c>
      <c r="G65" s="526">
        <f t="shared" si="0"/>
        <v>1703100</v>
      </c>
      <c r="H65" s="526">
        <v>1703100</v>
      </c>
      <c r="I65" s="526">
        <v>0</v>
      </c>
      <c r="J65" s="526">
        <v>0</v>
      </c>
    </row>
    <row r="66" spans="1:10" s="230" customFormat="1" ht="45">
      <c r="A66" s="535">
        <v>1218110</v>
      </c>
      <c r="B66" s="535">
        <v>8110</v>
      </c>
      <c r="C66" s="513" t="s">
        <v>217</v>
      </c>
      <c r="D66" s="240" t="s">
        <v>450</v>
      </c>
      <c r="E66" s="514" t="s">
        <v>876</v>
      </c>
      <c r="F66" s="239" t="s">
        <v>844</v>
      </c>
      <c r="G66" s="526">
        <f t="shared" ref="G66" si="11">H66+I66</f>
        <v>102300</v>
      </c>
      <c r="H66" s="526">
        <v>102300</v>
      </c>
      <c r="I66" s="526">
        <v>0</v>
      </c>
      <c r="J66" s="526">
        <v>0</v>
      </c>
    </row>
    <row r="67" spans="1:10" s="230" customFormat="1" ht="45">
      <c r="A67" s="535">
        <v>1218821</v>
      </c>
      <c r="B67" s="535">
        <v>8821</v>
      </c>
      <c r="C67" s="535">
        <v>1060</v>
      </c>
      <c r="D67" s="240" t="s">
        <v>456</v>
      </c>
      <c r="E67" s="514" t="s">
        <v>660</v>
      </c>
      <c r="F67" s="239" t="s">
        <v>847</v>
      </c>
      <c r="G67" s="526">
        <f t="shared" si="0"/>
        <v>12609730</v>
      </c>
      <c r="H67" s="526">
        <v>11400000</v>
      </c>
      <c r="I67" s="526">
        <v>1209730</v>
      </c>
      <c r="J67" s="526">
        <v>0</v>
      </c>
    </row>
    <row r="68" spans="1:10" s="230" customFormat="1" ht="45">
      <c r="A68" s="535">
        <v>1218822</v>
      </c>
      <c r="B68" s="535">
        <v>8822</v>
      </c>
      <c r="C68" s="535">
        <v>1060</v>
      </c>
      <c r="D68" s="514" t="s">
        <v>455</v>
      </c>
      <c r="E68" s="514" t="s">
        <v>660</v>
      </c>
      <c r="F68" s="239" t="s">
        <v>847</v>
      </c>
      <c r="G68" s="526">
        <f t="shared" si="0"/>
        <v>-833228</v>
      </c>
      <c r="H68" s="526">
        <v>0</v>
      </c>
      <c r="I68" s="526">
        <v>-833228</v>
      </c>
      <c r="J68" s="526">
        <v>0</v>
      </c>
    </row>
    <row r="69" spans="1:10" s="230" customFormat="1" ht="15.75">
      <c r="A69" s="404" t="s">
        <v>514</v>
      </c>
      <c r="B69" s="404"/>
      <c r="C69" s="404"/>
      <c r="D69" s="233" t="s">
        <v>165</v>
      </c>
      <c r="E69" s="536"/>
      <c r="F69" s="508"/>
      <c r="G69" s="406">
        <f>H69+I69</f>
        <v>240383200</v>
      </c>
      <c r="H69" s="406">
        <f>SUM(H71:H72)</f>
        <v>240383200</v>
      </c>
      <c r="I69" s="406">
        <f t="shared" ref="I69:J69" si="12">SUM(I71:I72)</f>
        <v>0</v>
      </c>
      <c r="J69" s="406">
        <f t="shared" si="12"/>
        <v>0</v>
      </c>
    </row>
    <row r="70" spans="1:10" s="230" customFormat="1" ht="15.75">
      <c r="A70" s="404" t="s">
        <v>515</v>
      </c>
      <c r="B70" s="404"/>
      <c r="C70" s="404"/>
      <c r="D70" s="236" t="s">
        <v>165</v>
      </c>
      <c r="E70" s="536"/>
      <c r="F70" s="508"/>
      <c r="G70" s="406"/>
      <c r="H70" s="406"/>
      <c r="I70" s="406"/>
      <c r="J70" s="406"/>
    </row>
    <row r="71" spans="1:10" s="230" customFormat="1" ht="60">
      <c r="A71" s="513" t="s">
        <v>517</v>
      </c>
      <c r="B71" s="513" t="s">
        <v>441</v>
      </c>
      <c r="C71" s="513" t="s">
        <v>189</v>
      </c>
      <c r="D71" s="514" t="s">
        <v>210</v>
      </c>
      <c r="E71" s="537" t="s">
        <v>777</v>
      </c>
      <c r="F71" s="538" t="s">
        <v>845</v>
      </c>
      <c r="G71" s="526">
        <f t="shared" si="0"/>
        <v>61313200</v>
      </c>
      <c r="H71" s="526">
        <v>61313200</v>
      </c>
      <c r="I71" s="526">
        <v>0</v>
      </c>
      <c r="J71" s="526">
        <v>0</v>
      </c>
    </row>
    <row r="72" spans="1:10" s="230" customFormat="1" ht="45">
      <c r="A72" s="513" t="s">
        <v>518</v>
      </c>
      <c r="B72" s="513" t="s">
        <v>442</v>
      </c>
      <c r="C72" s="513" t="s">
        <v>189</v>
      </c>
      <c r="D72" s="514" t="s">
        <v>211</v>
      </c>
      <c r="E72" s="537" t="s">
        <v>778</v>
      </c>
      <c r="F72" s="538" t="s">
        <v>846</v>
      </c>
      <c r="G72" s="526">
        <f t="shared" si="0"/>
        <v>179070000</v>
      </c>
      <c r="H72" s="526">
        <v>179070000</v>
      </c>
      <c r="I72" s="526">
        <v>0</v>
      </c>
      <c r="J72" s="526">
        <v>0</v>
      </c>
    </row>
    <row r="73" spans="1:10" s="230" customFormat="1" ht="17.25" customHeight="1">
      <c r="A73" s="404" t="s">
        <v>480</v>
      </c>
      <c r="B73" s="404"/>
      <c r="C73" s="404"/>
      <c r="D73" s="233" t="s">
        <v>145</v>
      </c>
      <c r="E73" s="517"/>
      <c r="F73" s="523"/>
      <c r="G73" s="406">
        <f t="shared" si="0"/>
        <v>-315008</v>
      </c>
      <c r="H73" s="406">
        <f>H75</f>
        <v>0</v>
      </c>
      <c r="I73" s="406">
        <f t="shared" ref="I73:J73" si="13">I75</f>
        <v>-315008</v>
      </c>
      <c r="J73" s="406">
        <f t="shared" si="13"/>
        <v>0</v>
      </c>
    </row>
    <row r="74" spans="1:10" s="230" customFormat="1" ht="17.25" customHeight="1">
      <c r="A74" s="404" t="s">
        <v>481</v>
      </c>
      <c r="B74" s="404"/>
      <c r="C74" s="404"/>
      <c r="D74" s="236" t="s">
        <v>145</v>
      </c>
      <c r="E74" s="517"/>
      <c r="F74" s="523"/>
      <c r="G74" s="526"/>
      <c r="H74" s="526"/>
      <c r="I74" s="526"/>
      <c r="J74" s="526"/>
    </row>
    <row r="75" spans="1:10" s="230" customFormat="1" ht="45">
      <c r="A75" s="513" t="s">
        <v>564</v>
      </c>
      <c r="B75" s="535">
        <v>8822</v>
      </c>
      <c r="C75" s="535">
        <v>1060</v>
      </c>
      <c r="D75" s="514" t="s">
        <v>455</v>
      </c>
      <c r="E75" s="517" t="s">
        <v>660</v>
      </c>
      <c r="F75" s="523" t="s">
        <v>847</v>
      </c>
      <c r="G75" s="526">
        <f t="shared" si="0"/>
        <v>-315008</v>
      </c>
      <c r="H75" s="526">
        <v>0</v>
      </c>
      <c r="I75" s="526">
        <v>-315008</v>
      </c>
      <c r="J75" s="526">
        <v>0</v>
      </c>
    </row>
    <row r="76" spans="1:10" s="230" customFormat="1" ht="15.75">
      <c r="A76" s="404" t="s">
        <v>459</v>
      </c>
      <c r="B76" s="404"/>
      <c r="C76" s="404"/>
      <c r="D76" s="233" t="s">
        <v>146</v>
      </c>
      <c r="E76" s="514"/>
      <c r="F76" s="239"/>
      <c r="G76" s="406">
        <f t="shared" si="0"/>
        <v>15069400</v>
      </c>
      <c r="H76" s="406">
        <f>SUM(H78:H89)</f>
        <v>15069400</v>
      </c>
      <c r="I76" s="406">
        <f>SUM(I80:I89)</f>
        <v>0</v>
      </c>
      <c r="J76" s="406">
        <f>SUM(J80:J89)</f>
        <v>0</v>
      </c>
    </row>
    <row r="77" spans="1:10" s="230" customFormat="1" ht="15.75">
      <c r="A77" s="404" t="s">
        <v>460</v>
      </c>
      <c r="B77" s="404"/>
      <c r="C77" s="404"/>
      <c r="D77" s="236" t="s">
        <v>146</v>
      </c>
      <c r="E77" s="514"/>
      <c r="F77" s="239"/>
      <c r="G77" s="406"/>
      <c r="H77" s="406"/>
      <c r="I77" s="406"/>
      <c r="J77" s="406"/>
    </row>
    <row r="78" spans="1:10" s="230" customFormat="1" ht="33" customHeight="1">
      <c r="A78" s="513" t="s">
        <v>472</v>
      </c>
      <c r="B78" s="513" t="s">
        <v>173</v>
      </c>
      <c r="C78" s="513" t="s">
        <v>179</v>
      </c>
      <c r="D78" s="514" t="s">
        <v>348</v>
      </c>
      <c r="E78" s="514" t="s">
        <v>590</v>
      </c>
      <c r="F78" s="515" t="s">
        <v>849</v>
      </c>
      <c r="G78" s="526">
        <f>H78+I78</f>
        <v>25000</v>
      </c>
      <c r="H78" s="526">
        <v>25000</v>
      </c>
      <c r="I78" s="526">
        <v>0</v>
      </c>
      <c r="J78" s="526">
        <v>0</v>
      </c>
    </row>
    <row r="79" spans="1:10" s="230" customFormat="1" ht="75">
      <c r="A79" s="513" t="s">
        <v>473</v>
      </c>
      <c r="B79" s="513" t="s">
        <v>174</v>
      </c>
      <c r="C79" s="513" t="s">
        <v>180</v>
      </c>
      <c r="D79" s="514" t="s">
        <v>383</v>
      </c>
      <c r="E79" s="514" t="s">
        <v>608</v>
      </c>
      <c r="F79" s="515" t="s">
        <v>853</v>
      </c>
      <c r="G79" s="526">
        <f>H79+I79</f>
        <v>69000</v>
      </c>
      <c r="H79" s="526">
        <v>69000</v>
      </c>
      <c r="I79" s="526"/>
      <c r="J79" s="526"/>
    </row>
    <row r="80" spans="1:10" s="230" customFormat="1" ht="75">
      <c r="A80" s="513" t="s">
        <v>473</v>
      </c>
      <c r="B80" s="513" t="s">
        <v>174</v>
      </c>
      <c r="C80" s="513" t="s">
        <v>180</v>
      </c>
      <c r="D80" s="514" t="s">
        <v>383</v>
      </c>
      <c r="E80" s="514" t="s">
        <v>808</v>
      </c>
      <c r="F80" s="515" t="s">
        <v>869</v>
      </c>
      <c r="G80" s="526">
        <f t="shared" ref="G80:G139" si="14">H80+I80</f>
        <v>3184700</v>
      </c>
      <c r="H80" s="526">
        <v>3184700</v>
      </c>
      <c r="I80" s="526">
        <v>0</v>
      </c>
      <c r="J80" s="526">
        <v>0</v>
      </c>
    </row>
    <row r="81" spans="1:10" s="230" customFormat="1" ht="75">
      <c r="A81" s="513" t="s">
        <v>473</v>
      </c>
      <c r="B81" s="513" t="s">
        <v>174</v>
      </c>
      <c r="C81" s="513" t="s">
        <v>180</v>
      </c>
      <c r="D81" s="514" t="s">
        <v>383</v>
      </c>
      <c r="E81" s="514" t="s">
        <v>895</v>
      </c>
      <c r="F81" s="515" t="s">
        <v>852</v>
      </c>
      <c r="G81" s="526">
        <f>H81+I81</f>
        <v>107400</v>
      </c>
      <c r="H81" s="526">
        <v>107400</v>
      </c>
      <c r="I81" s="526">
        <v>0</v>
      </c>
      <c r="J81" s="526">
        <v>0</v>
      </c>
    </row>
    <row r="82" spans="1:10" s="230" customFormat="1" ht="75">
      <c r="A82" s="513" t="s">
        <v>473</v>
      </c>
      <c r="B82" s="513" t="s">
        <v>174</v>
      </c>
      <c r="C82" s="513" t="s">
        <v>180</v>
      </c>
      <c r="D82" s="514" t="s">
        <v>383</v>
      </c>
      <c r="E82" s="514" t="s">
        <v>590</v>
      </c>
      <c r="F82" s="515" t="s">
        <v>849</v>
      </c>
      <c r="G82" s="526">
        <f t="shared" si="14"/>
        <v>1298700</v>
      </c>
      <c r="H82" s="526">
        <v>1298700</v>
      </c>
      <c r="I82" s="526">
        <v>0</v>
      </c>
      <c r="J82" s="526">
        <v>0</v>
      </c>
    </row>
    <row r="83" spans="1:10" s="230" customFormat="1" ht="45">
      <c r="A83" s="513" t="s">
        <v>474</v>
      </c>
      <c r="B83" s="513" t="s">
        <v>177</v>
      </c>
      <c r="C83" s="513" t="s">
        <v>181</v>
      </c>
      <c r="D83" s="514" t="s">
        <v>257</v>
      </c>
      <c r="E83" s="514" t="s">
        <v>590</v>
      </c>
      <c r="F83" s="515" t="s">
        <v>849</v>
      </c>
      <c r="G83" s="526">
        <f t="shared" si="14"/>
        <v>117300</v>
      </c>
      <c r="H83" s="526">
        <v>117300</v>
      </c>
      <c r="I83" s="526">
        <v>0</v>
      </c>
      <c r="J83" s="526">
        <v>0</v>
      </c>
    </row>
    <row r="84" spans="1:10" s="230" customFormat="1" ht="30" customHeight="1">
      <c r="A84" s="513" t="s">
        <v>475</v>
      </c>
      <c r="B84" s="513" t="s">
        <v>221</v>
      </c>
      <c r="C84" s="513" t="s">
        <v>182</v>
      </c>
      <c r="D84" s="514" t="s">
        <v>385</v>
      </c>
      <c r="E84" s="514" t="s">
        <v>590</v>
      </c>
      <c r="F84" s="515" t="s">
        <v>849</v>
      </c>
      <c r="G84" s="526">
        <f t="shared" si="14"/>
        <v>105000</v>
      </c>
      <c r="H84" s="526">
        <v>105000</v>
      </c>
      <c r="I84" s="526">
        <v>0</v>
      </c>
      <c r="J84" s="526">
        <v>0</v>
      </c>
    </row>
    <row r="85" spans="1:10" s="230" customFormat="1" ht="60">
      <c r="A85" s="513" t="s">
        <v>702</v>
      </c>
      <c r="B85" s="513" t="s">
        <v>704</v>
      </c>
      <c r="C85" s="513" t="s">
        <v>182</v>
      </c>
      <c r="D85" s="514" t="s">
        <v>705</v>
      </c>
      <c r="E85" s="514" t="s">
        <v>606</v>
      </c>
      <c r="F85" s="515" t="s">
        <v>848</v>
      </c>
      <c r="G85" s="526">
        <f>H85+I85</f>
        <v>111800</v>
      </c>
      <c r="H85" s="526">
        <v>111800</v>
      </c>
      <c r="I85" s="526">
        <v>0</v>
      </c>
      <c r="J85" s="526">
        <v>0</v>
      </c>
    </row>
    <row r="86" spans="1:10" s="230" customFormat="1" ht="60">
      <c r="A86" s="513" t="s">
        <v>702</v>
      </c>
      <c r="B86" s="513" t="s">
        <v>704</v>
      </c>
      <c r="C86" s="513" t="s">
        <v>182</v>
      </c>
      <c r="D86" s="514" t="s">
        <v>705</v>
      </c>
      <c r="E86" s="514" t="s">
        <v>894</v>
      </c>
      <c r="F86" s="515" t="s">
        <v>850</v>
      </c>
      <c r="G86" s="526">
        <f t="shared" si="14"/>
        <v>2991900</v>
      </c>
      <c r="H86" s="526">
        <v>2991900</v>
      </c>
      <c r="I86" s="526">
        <v>0</v>
      </c>
      <c r="J86" s="526">
        <v>0</v>
      </c>
    </row>
    <row r="87" spans="1:10" s="230" customFormat="1" ht="30">
      <c r="A87" s="513" t="s">
        <v>702</v>
      </c>
      <c r="B87" s="513" t="s">
        <v>704</v>
      </c>
      <c r="C87" s="513" t="s">
        <v>182</v>
      </c>
      <c r="D87" s="514" t="s">
        <v>705</v>
      </c>
      <c r="E87" s="514" t="s">
        <v>607</v>
      </c>
      <c r="F87" s="515" t="s">
        <v>851</v>
      </c>
      <c r="G87" s="526">
        <f t="shared" si="14"/>
        <v>800000</v>
      </c>
      <c r="H87" s="526">
        <v>800000</v>
      </c>
      <c r="I87" s="526">
        <v>0</v>
      </c>
      <c r="J87" s="526">
        <v>0</v>
      </c>
    </row>
    <row r="88" spans="1:10" s="230" customFormat="1" ht="30.75" customHeight="1">
      <c r="A88" s="316" t="s">
        <v>702</v>
      </c>
      <c r="B88" s="316" t="s">
        <v>704</v>
      </c>
      <c r="C88" s="316" t="s">
        <v>182</v>
      </c>
      <c r="D88" s="317" t="s">
        <v>705</v>
      </c>
      <c r="E88" s="514" t="s">
        <v>969</v>
      </c>
      <c r="F88" s="515" t="s">
        <v>970</v>
      </c>
      <c r="G88" s="526">
        <f t="shared" si="14"/>
        <v>6000000</v>
      </c>
      <c r="H88" s="526">
        <v>6000000</v>
      </c>
      <c r="I88" s="526">
        <v>0</v>
      </c>
      <c r="J88" s="526">
        <v>0</v>
      </c>
    </row>
    <row r="89" spans="1:10" s="230" customFormat="1" ht="31.5" customHeight="1">
      <c r="A89" s="513" t="s">
        <v>567</v>
      </c>
      <c r="B89" s="513" t="s">
        <v>453</v>
      </c>
      <c r="C89" s="513" t="s">
        <v>218</v>
      </c>
      <c r="D89" s="514" t="s">
        <v>454</v>
      </c>
      <c r="E89" s="517" t="s">
        <v>591</v>
      </c>
      <c r="F89" s="517" t="s">
        <v>826</v>
      </c>
      <c r="G89" s="526">
        <f t="shared" si="14"/>
        <v>258600</v>
      </c>
      <c r="H89" s="526">
        <v>258600</v>
      </c>
      <c r="I89" s="526">
        <v>0</v>
      </c>
      <c r="J89" s="526">
        <v>0</v>
      </c>
    </row>
    <row r="90" spans="1:10" s="230" customFormat="1" ht="15.75">
      <c r="A90" s="404" t="s">
        <v>655</v>
      </c>
      <c r="B90" s="404"/>
      <c r="C90" s="404"/>
      <c r="D90" s="233" t="s">
        <v>148</v>
      </c>
      <c r="E90" s="517"/>
      <c r="F90" s="517"/>
      <c r="G90" s="406">
        <f>H90+I90</f>
        <v>32500000</v>
      </c>
      <c r="H90" s="406">
        <f>H93+H92</f>
        <v>32500000</v>
      </c>
      <c r="I90" s="406">
        <f t="shared" ref="I90:J90" si="15">I93+I92</f>
        <v>0</v>
      </c>
      <c r="J90" s="406">
        <f t="shared" si="15"/>
        <v>0</v>
      </c>
    </row>
    <row r="91" spans="1:10" s="230" customFormat="1" ht="15.75">
      <c r="A91" s="404" t="s">
        <v>387</v>
      </c>
      <c r="B91" s="404"/>
      <c r="C91" s="404"/>
      <c r="D91" s="236" t="s">
        <v>148</v>
      </c>
      <c r="E91" s="517"/>
      <c r="F91" s="517"/>
      <c r="G91" s="526"/>
      <c r="H91" s="526"/>
      <c r="I91" s="526"/>
      <c r="J91" s="526"/>
    </row>
    <row r="92" spans="1:10" s="230" customFormat="1" ht="45">
      <c r="A92" s="316" t="s">
        <v>396</v>
      </c>
      <c r="B92" s="316" t="s">
        <v>397</v>
      </c>
      <c r="C92" s="355" t="s">
        <v>187</v>
      </c>
      <c r="D92" s="240" t="s">
        <v>617</v>
      </c>
      <c r="E92" s="517" t="s">
        <v>751</v>
      </c>
      <c r="F92" s="517" t="s">
        <v>986</v>
      </c>
      <c r="G92" s="526">
        <f t="shared" si="14"/>
        <v>24500000</v>
      </c>
      <c r="H92" s="526">
        <v>24500000</v>
      </c>
      <c r="I92" s="526">
        <v>0</v>
      </c>
      <c r="J92" s="526">
        <v>0</v>
      </c>
    </row>
    <row r="93" spans="1:10" s="230" customFormat="1" ht="45">
      <c r="A93" s="513" t="s">
        <v>753</v>
      </c>
      <c r="B93" s="513" t="s">
        <v>754</v>
      </c>
      <c r="C93" s="513" t="s">
        <v>188</v>
      </c>
      <c r="D93" s="240" t="s">
        <v>755</v>
      </c>
      <c r="E93" s="517" t="s">
        <v>752</v>
      </c>
      <c r="F93" s="517" t="s">
        <v>864</v>
      </c>
      <c r="G93" s="526">
        <f t="shared" si="14"/>
        <v>8000000</v>
      </c>
      <c r="H93" s="526">
        <v>8000000</v>
      </c>
      <c r="I93" s="526">
        <v>0</v>
      </c>
      <c r="J93" s="526">
        <v>0</v>
      </c>
    </row>
    <row r="94" spans="1:10" s="230" customFormat="1" ht="15.75">
      <c r="A94" s="511" t="s">
        <v>319</v>
      </c>
      <c r="B94" s="404"/>
      <c r="C94" s="404"/>
      <c r="D94" s="511" t="s">
        <v>166</v>
      </c>
      <c r="E94" s="520"/>
      <c r="F94" s="517"/>
      <c r="G94" s="406">
        <f>H94+I94</f>
        <v>14689800</v>
      </c>
      <c r="H94" s="406">
        <f>H96+H97</f>
        <v>14689800</v>
      </c>
      <c r="I94" s="406">
        <f t="shared" ref="I94:J94" si="16">I96+I97</f>
        <v>0</v>
      </c>
      <c r="J94" s="406">
        <f t="shared" si="16"/>
        <v>0</v>
      </c>
    </row>
    <row r="95" spans="1:10" s="230" customFormat="1" ht="15.75">
      <c r="A95" s="511" t="s">
        <v>320</v>
      </c>
      <c r="B95" s="404"/>
      <c r="C95" s="404"/>
      <c r="D95" s="539" t="s">
        <v>166</v>
      </c>
      <c r="E95" s="520"/>
      <c r="F95" s="517"/>
      <c r="G95" s="526"/>
      <c r="H95" s="526"/>
      <c r="I95" s="526"/>
      <c r="J95" s="526"/>
    </row>
    <row r="96" spans="1:10" s="230" customFormat="1" ht="30">
      <c r="A96" s="540" t="s">
        <v>376</v>
      </c>
      <c r="B96" s="239">
        <v>3132</v>
      </c>
      <c r="C96" s="239" t="s">
        <v>176</v>
      </c>
      <c r="D96" s="514" t="s">
        <v>377</v>
      </c>
      <c r="E96" s="514" t="s">
        <v>336</v>
      </c>
      <c r="F96" s="239" t="s">
        <v>890</v>
      </c>
      <c r="G96" s="526">
        <f>H96+I96</f>
        <v>13459200</v>
      </c>
      <c r="H96" s="526">
        <v>13459200</v>
      </c>
      <c r="I96" s="526">
        <v>0</v>
      </c>
      <c r="J96" s="526"/>
    </row>
    <row r="97" spans="1:12" s="230" customFormat="1" ht="75">
      <c r="A97" s="540" t="s">
        <v>265</v>
      </c>
      <c r="B97" s="239">
        <v>3140</v>
      </c>
      <c r="C97" s="513" t="s">
        <v>176</v>
      </c>
      <c r="D97" s="514" t="s">
        <v>282</v>
      </c>
      <c r="E97" s="514" t="s">
        <v>292</v>
      </c>
      <c r="F97" s="239" t="s">
        <v>865</v>
      </c>
      <c r="G97" s="526">
        <f>H97+I97</f>
        <v>1230600</v>
      </c>
      <c r="H97" s="526">
        <v>1230600</v>
      </c>
      <c r="I97" s="526">
        <v>0</v>
      </c>
      <c r="J97" s="526"/>
    </row>
    <row r="98" spans="1:12" s="230" customFormat="1" ht="15.75">
      <c r="A98" s="404" t="s">
        <v>270</v>
      </c>
      <c r="B98" s="513"/>
      <c r="C98" s="513"/>
      <c r="D98" s="233" t="s">
        <v>151</v>
      </c>
      <c r="E98" s="514"/>
      <c r="F98" s="514"/>
      <c r="G98" s="406">
        <f>H98+I98</f>
        <v>178562300</v>
      </c>
      <c r="H98" s="406">
        <f>SUM(H100:H111)</f>
        <v>178548600</v>
      </c>
      <c r="I98" s="406">
        <f t="shared" ref="I98:J98" si="17">SUM(I100:I111)</f>
        <v>13700</v>
      </c>
      <c r="J98" s="406">
        <f t="shared" si="17"/>
        <v>0</v>
      </c>
    </row>
    <row r="99" spans="1:12" s="230" customFormat="1" ht="15.75">
      <c r="A99" s="404" t="s">
        <v>278</v>
      </c>
      <c r="B99" s="513"/>
      <c r="C99" s="513"/>
      <c r="D99" s="236" t="s">
        <v>151</v>
      </c>
      <c r="E99" s="514"/>
      <c r="F99" s="514"/>
      <c r="G99" s="526"/>
      <c r="H99" s="526"/>
      <c r="I99" s="526"/>
      <c r="J99" s="526"/>
    </row>
    <row r="100" spans="1:12" s="230" customFormat="1" ht="102.75" customHeight="1">
      <c r="A100" s="540" t="s">
        <v>533</v>
      </c>
      <c r="B100" s="239">
        <v>3180</v>
      </c>
      <c r="C100" s="513" t="s">
        <v>47</v>
      </c>
      <c r="D100" s="514" t="s">
        <v>792</v>
      </c>
      <c r="E100" s="514" t="s">
        <v>295</v>
      </c>
      <c r="F100" s="239" t="s">
        <v>889</v>
      </c>
      <c r="G100" s="526">
        <f t="shared" si="14"/>
        <v>6060650</v>
      </c>
      <c r="H100" s="526">
        <v>6060650</v>
      </c>
      <c r="I100" s="526">
        <v>0</v>
      </c>
      <c r="J100" s="526">
        <v>0</v>
      </c>
    </row>
    <row r="101" spans="1:12" s="230" customFormat="1" ht="90" customHeight="1">
      <c r="A101" s="540" t="s">
        <v>533</v>
      </c>
      <c r="B101" s="239">
        <v>3180</v>
      </c>
      <c r="C101" s="513" t="s">
        <v>47</v>
      </c>
      <c r="D101" s="514" t="s">
        <v>792</v>
      </c>
      <c r="E101" s="514" t="s">
        <v>804</v>
      </c>
      <c r="F101" s="239" t="s">
        <v>887</v>
      </c>
      <c r="G101" s="526">
        <f t="shared" si="14"/>
        <v>366350</v>
      </c>
      <c r="H101" s="526">
        <v>366350</v>
      </c>
      <c r="I101" s="526">
        <v>0</v>
      </c>
      <c r="J101" s="526">
        <v>0</v>
      </c>
    </row>
    <row r="102" spans="1:12" s="230" customFormat="1" ht="63" customHeight="1">
      <c r="A102" s="540" t="s">
        <v>722</v>
      </c>
      <c r="B102" s="239">
        <v>3192</v>
      </c>
      <c r="C102" s="513" t="s">
        <v>175</v>
      </c>
      <c r="D102" s="514" t="s">
        <v>719</v>
      </c>
      <c r="E102" s="514" t="s">
        <v>321</v>
      </c>
      <c r="F102" s="239" t="s">
        <v>889</v>
      </c>
      <c r="G102" s="526">
        <f t="shared" si="14"/>
        <v>177200</v>
      </c>
      <c r="H102" s="526">
        <v>177200</v>
      </c>
      <c r="I102" s="526">
        <v>0</v>
      </c>
      <c r="J102" s="526">
        <v>0</v>
      </c>
    </row>
    <row r="103" spans="1:12" s="230" customFormat="1" ht="58.5" customHeight="1">
      <c r="A103" s="540" t="s">
        <v>795</v>
      </c>
      <c r="B103" s="239">
        <v>3241</v>
      </c>
      <c r="C103" s="513" t="s">
        <v>177</v>
      </c>
      <c r="D103" s="514" t="s">
        <v>797</v>
      </c>
      <c r="E103" s="514" t="s">
        <v>296</v>
      </c>
      <c r="F103" s="239" t="s">
        <v>889</v>
      </c>
      <c r="G103" s="526">
        <f t="shared" si="14"/>
        <v>12765600</v>
      </c>
      <c r="H103" s="526">
        <v>12751900</v>
      </c>
      <c r="I103" s="526">
        <v>13700</v>
      </c>
      <c r="J103" s="526">
        <v>0</v>
      </c>
    </row>
    <row r="104" spans="1:12" s="230" customFormat="1" ht="64.5" customHeight="1">
      <c r="A104" s="540" t="s">
        <v>798</v>
      </c>
      <c r="B104" s="239">
        <v>3242</v>
      </c>
      <c r="C104" s="513" t="s">
        <v>177</v>
      </c>
      <c r="D104" s="514" t="s">
        <v>800</v>
      </c>
      <c r="E104" s="514" t="s">
        <v>293</v>
      </c>
      <c r="F104" s="239" t="s">
        <v>888</v>
      </c>
      <c r="G104" s="526">
        <f t="shared" si="14"/>
        <v>47578975</v>
      </c>
      <c r="H104" s="526">
        <f>159192500-111613525</f>
        <v>47578975</v>
      </c>
      <c r="I104" s="526">
        <v>0</v>
      </c>
      <c r="J104" s="526">
        <v>0</v>
      </c>
    </row>
    <row r="105" spans="1:12" s="230" customFormat="1" ht="75" customHeight="1">
      <c r="A105" s="540" t="s">
        <v>798</v>
      </c>
      <c r="B105" s="239">
        <v>3242</v>
      </c>
      <c r="C105" s="513" t="s">
        <v>177</v>
      </c>
      <c r="D105" s="514" t="s">
        <v>800</v>
      </c>
      <c r="E105" s="514" t="s">
        <v>294</v>
      </c>
      <c r="F105" s="239" t="s">
        <v>888</v>
      </c>
      <c r="G105" s="526">
        <f t="shared" si="14"/>
        <v>2792125</v>
      </c>
      <c r="H105" s="526">
        <v>2792125</v>
      </c>
      <c r="I105" s="526">
        <v>0</v>
      </c>
      <c r="J105" s="526">
        <v>0</v>
      </c>
    </row>
    <row r="106" spans="1:12" s="230" customFormat="1" ht="90" customHeight="1">
      <c r="A106" s="540" t="s">
        <v>798</v>
      </c>
      <c r="B106" s="239">
        <v>3242</v>
      </c>
      <c r="C106" s="513" t="s">
        <v>177</v>
      </c>
      <c r="D106" s="514" t="s">
        <v>800</v>
      </c>
      <c r="E106" s="514" t="s">
        <v>805</v>
      </c>
      <c r="F106" s="239" t="s">
        <v>887</v>
      </c>
      <c r="G106" s="526">
        <f t="shared" si="14"/>
        <v>8210000</v>
      </c>
      <c r="H106" s="526">
        <f>1120000+2990000+700000+490000+2910000</f>
        <v>8210000</v>
      </c>
      <c r="I106" s="526">
        <v>0</v>
      </c>
      <c r="J106" s="526">
        <v>0</v>
      </c>
    </row>
    <row r="107" spans="1:12" s="230" customFormat="1" ht="30.75" customHeight="1">
      <c r="A107" s="540" t="s">
        <v>798</v>
      </c>
      <c r="B107" s="239">
        <v>3242</v>
      </c>
      <c r="C107" s="513" t="s">
        <v>177</v>
      </c>
      <c r="D107" s="514" t="s">
        <v>800</v>
      </c>
      <c r="E107" s="514" t="s">
        <v>324</v>
      </c>
      <c r="F107" s="239" t="s">
        <v>886</v>
      </c>
      <c r="G107" s="526">
        <f t="shared" si="14"/>
        <v>120000</v>
      </c>
      <c r="H107" s="526">
        <v>120000</v>
      </c>
      <c r="I107" s="526">
        <v>0</v>
      </c>
      <c r="J107" s="526"/>
    </row>
    <row r="108" spans="1:12" s="230" customFormat="1" ht="62.25" customHeight="1">
      <c r="A108" s="540" t="s">
        <v>798</v>
      </c>
      <c r="B108" s="239">
        <v>3242</v>
      </c>
      <c r="C108" s="513" t="s">
        <v>177</v>
      </c>
      <c r="D108" s="514" t="s">
        <v>800</v>
      </c>
      <c r="E108" s="514" t="s">
        <v>325</v>
      </c>
      <c r="F108" s="239" t="s">
        <v>856</v>
      </c>
      <c r="G108" s="526">
        <f t="shared" si="14"/>
        <v>240000</v>
      </c>
      <c r="H108" s="526">
        <v>240000</v>
      </c>
      <c r="I108" s="526">
        <v>0</v>
      </c>
      <c r="J108" s="526"/>
    </row>
    <row r="109" spans="1:12" s="230" customFormat="1" ht="132.75" customHeight="1">
      <c r="A109" s="540" t="s">
        <v>798</v>
      </c>
      <c r="B109" s="239">
        <v>3242</v>
      </c>
      <c r="C109" s="513" t="s">
        <v>177</v>
      </c>
      <c r="D109" s="514" t="s">
        <v>800</v>
      </c>
      <c r="E109" s="514" t="s">
        <v>806</v>
      </c>
      <c r="F109" s="239" t="s">
        <v>885</v>
      </c>
      <c r="G109" s="526">
        <f t="shared" si="14"/>
        <v>100000000</v>
      </c>
      <c r="H109" s="526">
        <v>100000000</v>
      </c>
      <c r="I109" s="526">
        <v>0</v>
      </c>
      <c r="J109" s="526">
        <v>0</v>
      </c>
      <c r="L109" s="541"/>
    </row>
    <row r="110" spans="1:12" s="230" customFormat="1" ht="91.5" customHeight="1">
      <c r="A110" s="540" t="s">
        <v>798</v>
      </c>
      <c r="B110" s="239">
        <v>3242</v>
      </c>
      <c r="C110" s="513" t="s">
        <v>177</v>
      </c>
      <c r="D110" s="514" t="s">
        <v>800</v>
      </c>
      <c r="E110" s="514" t="s">
        <v>298</v>
      </c>
      <c r="F110" s="239" t="s">
        <v>857</v>
      </c>
      <c r="G110" s="526">
        <f t="shared" si="14"/>
        <v>93200</v>
      </c>
      <c r="H110" s="526">
        <v>93200</v>
      </c>
      <c r="I110" s="526"/>
      <c r="J110" s="526">
        <v>0</v>
      </c>
    </row>
    <row r="111" spans="1:12" s="245" customFormat="1" ht="30">
      <c r="A111" s="540" t="s">
        <v>798</v>
      </c>
      <c r="B111" s="239">
        <v>3242</v>
      </c>
      <c r="C111" s="513" t="s">
        <v>177</v>
      </c>
      <c r="D111" s="514" t="s">
        <v>800</v>
      </c>
      <c r="E111" s="514" t="s">
        <v>807</v>
      </c>
      <c r="F111" s="239" t="s">
        <v>858</v>
      </c>
      <c r="G111" s="526">
        <f t="shared" si="14"/>
        <v>158200</v>
      </c>
      <c r="H111" s="526">
        <v>158200</v>
      </c>
      <c r="I111" s="526">
        <v>0</v>
      </c>
      <c r="J111" s="526">
        <v>0</v>
      </c>
    </row>
    <row r="112" spans="1:12" s="230" customFormat="1" ht="16.5" customHeight="1">
      <c r="A112" s="404" t="s">
        <v>559</v>
      </c>
      <c r="B112" s="404"/>
      <c r="C112" s="404"/>
      <c r="D112" s="233" t="s">
        <v>152</v>
      </c>
      <c r="E112" s="517"/>
      <c r="F112" s="517"/>
      <c r="G112" s="406">
        <f t="shared" si="14"/>
        <v>2068700</v>
      </c>
      <c r="H112" s="406">
        <f>SUM(H114:H116)</f>
        <v>2068700</v>
      </c>
      <c r="I112" s="406">
        <f>SUM(I114:I116)</f>
        <v>0</v>
      </c>
      <c r="J112" s="406">
        <f>SUM(J114:J116)</f>
        <v>0</v>
      </c>
    </row>
    <row r="113" spans="1:10" s="230" customFormat="1" ht="20.25" customHeight="1">
      <c r="A113" s="404" t="s">
        <v>560</v>
      </c>
      <c r="B113" s="404"/>
      <c r="C113" s="404"/>
      <c r="D113" s="236" t="s">
        <v>152</v>
      </c>
      <c r="E113" s="517"/>
      <c r="F113" s="517"/>
      <c r="G113" s="526"/>
      <c r="H113" s="526"/>
      <c r="I113" s="526"/>
      <c r="J113" s="526"/>
    </row>
    <row r="114" spans="1:10" s="230" customFormat="1" ht="30">
      <c r="A114" s="513" t="s">
        <v>562</v>
      </c>
      <c r="B114" s="316" t="s">
        <v>172</v>
      </c>
      <c r="C114" s="316" t="s">
        <v>214</v>
      </c>
      <c r="D114" s="317" t="s">
        <v>557</v>
      </c>
      <c r="E114" s="542" t="s">
        <v>284</v>
      </c>
      <c r="F114" s="518" t="s">
        <v>827</v>
      </c>
      <c r="G114" s="522">
        <f t="shared" si="14"/>
        <v>1270800</v>
      </c>
      <c r="H114" s="516">
        <v>1270800</v>
      </c>
      <c r="I114" s="522">
        <v>0</v>
      </c>
      <c r="J114" s="522">
        <v>0</v>
      </c>
    </row>
    <row r="115" spans="1:10" s="230" customFormat="1" ht="30">
      <c r="A115" s="513" t="s">
        <v>562</v>
      </c>
      <c r="B115" s="513" t="s">
        <v>172</v>
      </c>
      <c r="C115" s="513" t="s">
        <v>214</v>
      </c>
      <c r="D115" s="514" t="s">
        <v>557</v>
      </c>
      <c r="E115" s="517" t="s">
        <v>315</v>
      </c>
      <c r="F115" s="518" t="s">
        <v>828</v>
      </c>
      <c r="G115" s="526">
        <f t="shared" si="14"/>
        <v>597900</v>
      </c>
      <c r="H115" s="526">
        <v>597900</v>
      </c>
      <c r="I115" s="526">
        <v>0</v>
      </c>
      <c r="J115" s="526">
        <v>0</v>
      </c>
    </row>
    <row r="116" spans="1:10" s="230" customFormat="1" ht="44.25" customHeight="1">
      <c r="A116" s="513" t="s">
        <v>562</v>
      </c>
      <c r="B116" s="513" t="s">
        <v>172</v>
      </c>
      <c r="C116" s="513" t="s">
        <v>214</v>
      </c>
      <c r="D116" s="514" t="s">
        <v>557</v>
      </c>
      <c r="E116" s="517" t="s">
        <v>606</v>
      </c>
      <c r="F116" s="518" t="s">
        <v>829</v>
      </c>
      <c r="G116" s="519">
        <f t="shared" si="14"/>
        <v>200000</v>
      </c>
      <c r="H116" s="526">
        <v>200000</v>
      </c>
      <c r="I116" s="519">
        <v>0</v>
      </c>
      <c r="J116" s="519">
        <v>0</v>
      </c>
    </row>
    <row r="117" spans="1:10" s="230" customFormat="1" ht="15.75">
      <c r="A117" s="404" t="s">
        <v>276</v>
      </c>
      <c r="B117" s="404"/>
      <c r="C117" s="404"/>
      <c r="D117" s="233" t="s">
        <v>150</v>
      </c>
      <c r="E117" s="514"/>
      <c r="F117" s="514"/>
      <c r="G117" s="406">
        <f t="shared" si="14"/>
        <v>927700</v>
      </c>
      <c r="H117" s="406">
        <f>SUM(H119:H121)</f>
        <v>927700</v>
      </c>
      <c r="I117" s="406">
        <f>SUM(I119:I121)</f>
        <v>0</v>
      </c>
      <c r="J117" s="406">
        <f>SUM(J119:J121)</f>
        <v>0</v>
      </c>
    </row>
    <row r="118" spans="1:10" s="230" customFormat="1" ht="15.75">
      <c r="A118" s="404" t="s">
        <v>280</v>
      </c>
      <c r="B118" s="404"/>
      <c r="C118" s="404"/>
      <c r="D118" s="236" t="s">
        <v>150</v>
      </c>
      <c r="E118" s="514"/>
      <c r="F118" s="514"/>
      <c r="G118" s="406"/>
      <c r="H118" s="406"/>
      <c r="I118" s="406"/>
      <c r="J118" s="406"/>
    </row>
    <row r="119" spans="1:10" s="230" customFormat="1" ht="47.25" customHeight="1">
      <c r="A119" s="513" t="s">
        <v>638</v>
      </c>
      <c r="B119" s="513" t="s">
        <v>438</v>
      </c>
      <c r="C119" s="513" t="s">
        <v>209</v>
      </c>
      <c r="D119" s="514" t="s">
        <v>652</v>
      </c>
      <c r="E119" s="514" t="s">
        <v>775</v>
      </c>
      <c r="F119" s="239" t="s">
        <v>835</v>
      </c>
      <c r="G119" s="526">
        <f t="shared" si="14"/>
        <v>190700</v>
      </c>
      <c r="H119" s="526">
        <f>додаток3!E284</f>
        <v>190700</v>
      </c>
      <c r="I119" s="526">
        <v>0</v>
      </c>
      <c r="J119" s="526">
        <v>0</v>
      </c>
    </row>
    <row r="120" spans="1:10" s="230" customFormat="1" ht="29.25" customHeight="1">
      <c r="A120" s="513" t="s">
        <v>408</v>
      </c>
      <c r="B120" s="513" t="s">
        <v>202</v>
      </c>
      <c r="C120" s="513" t="s">
        <v>204</v>
      </c>
      <c r="D120" s="514" t="s">
        <v>409</v>
      </c>
      <c r="E120" s="514" t="s">
        <v>815</v>
      </c>
      <c r="F120" s="518" t="s">
        <v>830</v>
      </c>
      <c r="G120" s="526">
        <f t="shared" si="14"/>
        <v>215000</v>
      </c>
      <c r="H120" s="526">
        <v>215000</v>
      </c>
      <c r="I120" s="526"/>
      <c r="J120" s="526"/>
    </row>
    <row r="121" spans="1:10" s="230" customFormat="1" ht="30">
      <c r="A121" s="513" t="s">
        <v>434</v>
      </c>
      <c r="B121" s="513" t="s">
        <v>432</v>
      </c>
      <c r="C121" s="513" t="s">
        <v>212</v>
      </c>
      <c r="D121" s="514" t="s">
        <v>433</v>
      </c>
      <c r="E121" s="514" t="s">
        <v>675</v>
      </c>
      <c r="F121" s="518" t="s">
        <v>831</v>
      </c>
      <c r="G121" s="526">
        <f t="shared" si="14"/>
        <v>522000</v>
      </c>
      <c r="H121" s="526">
        <f>додаток3!E285</f>
        <v>522000</v>
      </c>
      <c r="I121" s="526">
        <v>0</v>
      </c>
      <c r="J121" s="526">
        <v>0</v>
      </c>
    </row>
    <row r="122" spans="1:10" s="230" customFormat="1" ht="15.75">
      <c r="A122" s="404" t="s">
        <v>534</v>
      </c>
      <c r="B122" s="404"/>
      <c r="C122" s="404"/>
      <c r="D122" s="233" t="s">
        <v>153</v>
      </c>
      <c r="E122" s="514"/>
      <c r="F122" s="239"/>
      <c r="G122" s="406">
        <f t="shared" si="14"/>
        <v>5772700</v>
      </c>
      <c r="H122" s="406">
        <f>H124</f>
        <v>5772700</v>
      </c>
      <c r="I122" s="406">
        <f>I124</f>
        <v>0</v>
      </c>
      <c r="J122" s="406">
        <f>J124</f>
        <v>0</v>
      </c>
    </row>
    <row r="123" spans="1:10" s="230" customFormat="1" ht="15.75">
      <c r="A123" s="404" t="s">
        <v>535</v>
      </c>
      <c r="B123" s="404"/>
      <c r="C123" s="404"/>
      <c r="D123" s="236" t="s">
        <v>153</v>
      </c>
      <c r="E123" s="514"/>
      <c r="F123" s="239"/>
      <c r="G123" s="526"/>
      <c r="H123" s="526"/>
      <c r="I123" s="526"/>
      <c r="J123" s="526"/>
    </row>
    <row r="124" spans="1:10" s="230" customFormat="1" ht="30">
      <c r="A124" s="513" t="s">
        <v>578</v>
      </c>
      <c r="B124" s="513" t="s">
        <v>577</v>
      </c>
      <c r="C124" s="513" t="s">
        <v>216</v>
      </c>
      <c r="D124" s="514" t="s">
        <v>574</v>
      </c>
      <c r="E124" s="514" t="s">
        <v>297</v>
      </c>
      <c r="F124" s="518" t="s">
        <v>832</v>
      </c>
      <c r="G124" s="526">
        <f t="shared" si="14"/>
        <v>5772700</v>
      </c>
      <c r="H124" s="526">
        <v>5772700</v>
      </c>
      <c r="I124" s="526">
        <v>0</v>
      </c>
      <c r="J124" s="526">
        <v>0</v>
      </c>
    </row>
    <row r="125" spans="1:10" s="230" customFormat="1" ht="15.75">
      <c r="A125" s="404" t="s">
        <v>537</v>
      </c>
      <c r="B125" s="404"/>
      <c r="C125" s="404"/>
      <c r="D125" s="233" t="s">
        <v>154</v>
      </c>
      <c r="E125" s="514"/>
      <c r="F125" s="239"/>
      <c r="G125" s="406">
        <f>H125+I125</f>
        <v>65333860</v>
      </c>
      <c r="H125" s="406">
        <f>SUM(H127:H129)</f>
        <v>65333860</v>
      </c>
      <c r="I125" s="406">
        <f t="shared" ref="I125:J125" si="18">SUM(I127:I129)</f>
        <v>0</v>
      </c>
      <c r="J125" s="406">
        <f t="shared" si="18"/>
        <v>0</v>
      </c>
    </row>
    <row r="126" spans="1:10" s="230" customFormat="1" ht="15.75">
      <c r="A126" s="404" t="s">
        <v>538</v>
      </c>
      <c r="B126" s="404"/>
      <c r="C126" s="404"/>
      <c r="D126" s="236" t="s">
        <v>154</v>
      </c>
      <c r="E126" s="514"/>
      <c r="F126" s="239"/>
      <c r="G126" s="406"/>
      <c r="H126" s="406"/>
      <c r="I126" s="406"/>
      <c r="J126" s="406"/>
    </row>
    <row r="127" spans="1:10" s="230" customFormat="1" ht="45">
      <c r="A127" s="513" t="s">
        <v>645</v>
      </c>
      <c r="B127" s="513" t="s">
        <v>639</v>
      </c>
      <c r="C127" s="513" t="s">
        <v>209</v>
      </c>
      <c r="D127" s="543" t="s">
        <v>643</v>
      </c>
      <c r="E127" s="514" t="s">
        <v>883</v>
      </c>
      <c r="F127" s="239"/>
      <c r="G127" s="526">
        <f t="shared" si="14"/>
        <v>15709400</v>
      </c>
      <c r="H127" s="526">
        <f>додаток3!E290</f>
        <v>15709400</v>
      </c>
      <c r="I127" s="526">
        <v>0</v>
      </c>
      <c r="J127" s="526">
        <v>0</v>
      </c>
    </row>
    <row r="128" spans="1:10" s="230" customFormat="1" ht="32.25" customHeight="1">
      <c r="A128" s="513" t="s">
        <v>626</v>
      </c>
      <c r="B128" s="513" t="s">
        <v>438</v>
      </c>
      <c r="C128" s="513" t="s">
        <v>209</v>
      </c>
      <c r="D128" s="514" t="s">
        <v>652</v>
      </c>
      <c r="E128" s="514" t="s">
        <v>676</v>
      </c>
      <c r="F128" s="241" t="s">
        <v>841</v>
      </c>
      <c r="G128" s="526">
        <f t="shared" si="14"/>
        <v>49610760</v>
      </c>
      <c r="H128" s="526">
        <f>додаток3!E291-H129</f>
        <v>49610760</v>
      </c>
      <c r="I128" s="526">
        <v>0</v>
      </c>
      <c r="J128" s="526">
        <v>0</v>
      </c>
    </row>
    <row r="129" spans="1:10" s="230" customFormat="1" ht="45">
      <c r="A129" s="513" t="s">
        <v>626</v>
      </c>
      <c r="B129" s="513" t="s">
        <v>438</v>
      </c>
      <c r="C129" s="513" t="s">
        <v>209</v>
      </c>
      <c r="D129" s="514" t="s">
        <v>652</v>
      </c>
      <c r="E129" s="514" t="s">
        <v>779</v>
      </c>
      <c r="F129" s="239" t="s">
        <v>835</v>
      </c>
      <c r="G129" s="526">
        <f t="shared" si="14"/>
        <v>13700</v>
      </c>
      <c r="H129" s="526">
        <v>13700</v>
      </c>
      <c r="I129" s="526">
        <v>0</v>
      </c>
      <c r="J129" s="526">
        <v>0</v>
      </c>
    </row>
    <row r="130" spans="1:10" s="230" customFormat="1" ht="15.75">
      <c r="A130" s="404" t="s">
        <v>541</v>
      </c>
      <c r="B130" s="404"/>
      <c r="C130" s="404"/>
      <c r="D130" s="233" t="s">
        <v>155</v>
      </c>
      <c r="E130" s="514"/>
      <c r="F130" s="239"/>
      <c r="G130" s="406">
        <f t="shared" si="14"/>
        <v>66719200</v>
      </c>
      <c r="H130" s="406">
        <f>SUM(H132:H134)</f>
        <v>66719200</v>
      </c>
      <c r="I130" s="406">
        <f t="shared" ref="I130:J130" si="19">SUM(I132:I134)</f>
        <v>0</v>
      </c>
      <c r="J130" s="406">
        <f t="shared" si="19"/>
        <v>0</v>
      </c>
    </row>
    <row r="131" spans="1:10" s="230" customFormat="1" ht="15.75">
      <c r="A131" s="404" t="s">
        <v>542</v>
      </c>
      <c r="B131" s="404"/>
      <c r="C131" s="404"/>
      <c r="D131" s="236" t="s">
        <v>155</v>
      </c>
      <c r="E131" s="514"/>
      <c r="F131" s="239"/>
      <c r="G131" s="406"/>
      <c r="H131" s="406"/>
      <c r="I131" s="406"/>
      <c r="J131" s="406"/>
    </row>
    <row r="132" spans="1:10" s="230" customFormat="1" ht="45">
      <c r="A132" s="513" t="s">
        <v>646</v>
      </c>
      <c r="B132" s="513" t="s">
        <v>639</v>
      </c>
      <c r="C132" s="513" t="s">
        <v>209</v>
      </c>
      <c r="D132" s="514" t="s">
        <v>643</v>
      </c>
      <c r="E132" s="514" t="s">
        <v>883</v>
      </c>
      <c r="F132" s="239"/>
      <c r="G132" s="526">
        <f t="shared" si="14"/>
        <v>12952800</v>
      </c>
      <c r="H132" s="526">
        <f>додаток3!E296</f>
        <v>12952800</v>
      </c>
      <c r="I132" s="526">
        <v>0</v>
      </c>
      <c r="J132" s="526">
        <v>0</v>
      </c>
    </row>
    <row r="133" spans="1:10" s="230" customFormat="1" ht="32.25" customHeight="1">
      <c r="A133" s="513" t="s">
        <v>625</v>
      </c>
      <c r="B133" s="513" t="s">
        <v>438</v>
      </c>
      <c r="C133" s="513" t="s">
        <v>209</v>
      </c>
      <c r="D133" s="514" t="s">
        <v>652</v>
      </c>
      <c r="E133" s="514" t="s">
        <v>592</v>
      </c>
      <c r="F133" s="241" t="s">
        <v>841</v>
      </c>
      <c r="G133" s="526">
        <f t="shared" si="14"/>
        <v>53701530</v>
      </c>
      <c r="H133" s="526">
        <f>додаток3!E297-додаток7!H134</f>
        <v>53701530</v>
      </c>
      <c r="I133" s="526">
        <v>0</v>
      </c>
      <c r="J133" s="526">
        <v>0</v>
      </c>
    </row>
    <row r="134" spans="1:10" s="230" customFormat="1" ht="45">
      <c r="A134" s="513" t="s">
        <v>625</v>
      </c>
      <c r="B134" s="513" t="s">
        <v>438</v>
      </c>
      <c r="C134" s="513" t="s">
        <v>209</v>
      </c>
      <c r="D134" s="514" t="s">
        <v>652</v>
      </c>
      <c r="E134" s="514" t="s">
        <v>779</v>
      </c>
      <c r="F134" s="239" t="s">
        <v>835</v>
      </c>
      <c r="G134" s="526">
        <f t="shared" si="14"/>
        <v>64870</v>
      </c>
      <c r="H134" s="526">
        <v>64870</v>
      </c>
      <c r="I134" s="526">
        <v>0</v>
      </c>
      <c r="J134" s="526">
        <v>0</v>
      </c>
    </row>
    <row r="135" spans="1:10" s="230" customFormat="1" ht="15.75">
      <c r="A135" s="404" t="s">
        <v>545</v>
      </c>
      <c r="B135" s="404"/>
      <c r="C135" s="404"/>
      <c r="D135" s="233" t="s">
        <v>156</v>
      </c>
      <c r="E135" s="514"/>
      <c r="F135" s="239"/>
      <c r="G135" s="406">
        <f t="shared" si="14"/>
        <v>58924700</v>
      </c>
      <c r="H135" s="406">
        <f>SUM(H137:H140)</f>
        <v>58924700</v>
      </c>
      <c r="I135" s="406">
        <f t="shared" ref="I135:J135" si="20">SUM(I137:I140)</f>
        <v>0</v>
      </c>
      <c r="J135" s="406">
        <f t="shared" si="20"/>
        <v>0</v>
      </c>
    </row>
    <row r="136" spans="1:10" s="230" customFormat="1" ht="15.75">
      <c r="A136" s="404" t="s">
        <v>546</v>
      </c>
      <c r="B136" s="404"/>
      <c r="C136" s="404"/>
      <c r="D136" s="236" t="s">
        <v>156</v>
      </c>
      <c r="E136" s="514"/>
      <c r="F136" s="239"/>
      <c r="G136" s="406"/>
      <c r="H136" s="406"/>
      <c r="I136" s="406"/>
      <c r="J136" s="406"/>
    </row>
    <row r="137" spans="1:10" s="230" customFormat="1" ht="45">
      <c r="A137" s="513" t="s">
        <v>647</v>
      </c>
      <c r="B137" s="513" t="s">
        <v>639</v>
      </c>
      <c r="C137" s="513" t="s">
        <v>209</v>
      </c>
      <c r="D137" s="514" t="s">
        <v>643</v>
      </c>
      <c r="E137" s="514" t="s">
        <v>883</v>
      </c>
      <c r="F137" s="239"/>
      <c r="G137" s="526">
        <f t="shared" si="14"/>
        <v>9927700</v>
      </c>
      <c r="H137" s="526">
        <f>додаток3!E302-H138</f>
        <v>9927700</v>
      </c>
      <c r="I137" s="526">
        <v>0</v>
      </c>
      <c r="J137" s="526">
        <v>0</v>
      </c>
    </row>
    <row r="138" spans="1:10" s="230" customFormat="1" ht="44.25" customHeight="1">
      <c r="A138" s="513" t="s">
        <v>647</v>
      </c>
      <c r="B138" s="513" t="s">
        <v>639</v>
      </c>
      <c r="C138" s="513" t="s">
        <v>209</v>
      </c>
      <c r="D138" s="514" t="s">
        <v>643</v>
      </c>
      <c r="E138" s="514" t="s">
        <v>272</v>
      </c>
      <c r="F138" s="239" t="s">
        <v>854</v>
      </c>
      <c r="G138" s="526">
        <f t="shared" si="14"/>
        <v>100000</v>
      </c>
      <c r="H138" s="526">
        <v>100000</v>
      </c>
      <c r="I138" s="526">
        <v>0</v>
      </c>
      <c r="J138" s="526">
        <v>0</v>
      </c>
    </row>
    <row r="139" spans="1:10" s="230" customFormat="1" ht="30" customHeight="1">
      <c r="A139" s="513" t="s">
        <v>624</v>
      </c>
      <c r="B139" s="513" t="s">
        <v>438</v>
      </c>
      <c r="C139" s="513" t="s">
        <v>209</v>
      </c>
      <c r="D139" s="514" t="s">
        <v>652</v>
      </c>
      <c r="E139" s="514" t="s">
        <v>676</v>
      </c>
      <c r="F139" s="241" t="s">
        <v>841</v>
      </c>
      <c r="G139" s="526">
        <f t="shared" si="14"/>
        <v>48875200</v>
      </c>
      <c r="H139" s="526">
        <f>додаток3!E303-додаток7!H140</f>
        <v>48875200</v>
      </c>
      <c r="I139" s="526">
        <v>0</v>
      </c>
      <c r="J139" s="526">
        <v>0</v>
      </c>
    </row>
    <row r="140" spans="1:10" s="230" customFormat="1" ht="45">
      <c r="A140" s="513" t="s">
        <v>624</v>
      </c>
      <c r="B140" s="513" t="s">
        <v>438</v>
      </c>
      <c r="C140" s="513" t="s">
        <v>209</v>
      </c>
      <c r="D140" s="514" t="s">
        <v>652</v>
      </c>
      <c r="E140" s="514" t="s">
        <v>779</v>
      </c>
      <c r="F140" s="239" t="s">
        <v>835</v>
      </c>
      <c r="G140" s="526">
        <f t="shared" ref="G140:G159" si="21">H140+I140</f>
        <v>21800</v>
      </c>
      <c r="H140" s="526">
        <v>21800</v>
      </c>
      <c r="I140" s="526">
        <v>0</v>
      </c>
      <c r="J140" s="526">
        <v>0</v>
      </c>
    </row>
    <row r="141" spans="1:10" s="230" customFormat="1" ht="15.75">
      <c r="A141" s="404" t="s">
        <v>549</v>
      </c>
      <c r="B141" s="404"/>
      <c r="C141" s="404"/>
      <c r="D141" s="233" t="s">
        <v>157</v>
      </c>
      <c r="E141" s="514"/>
      <c r="F141" s="239"/>
      <c r="G141" s="406">
        <f>SUM(G143:G144)</f>
        <v>55471500</v>
      </c>
      <c r="H141" s="406">
        <f t="shared" ref="H141:J141" si="22">SUM(H143:H144)</f>
        <v>55471500</v>
      </c>
      <c r="I141" s="406">
        <f t="shared" si="22"/>
        <v>0</v>
      </c>
      <c r="J141" s="406">
        <f t="shared" si="22"/>
        <v>0</v>
      </c>
    </row>
    <row r="142" spans="1:10" s="230" customFormat="1" ht="15.75">
      <c r="A142" s="404" t="s">
        <v>550</v>
      </c>
      <c r="B142" s="404"/>
      <c r="C142" s="404"/>
      <c r="D142" s="236" t="s">
        <v>157</v>
      </c>
      <c r="E142" s="514"/>
      <c r="F142" s="239"/>
      <c r="G142" s="406"/>
      <c r="H142" s="406"/>
      <c r="I142" s="406"/>
      <c r="J142" s="406"/>
    </row>
    <row r="143" spans="1:10" s="230" customFormat="1" ht="45">
      <c r="A143" s="316" t="s">
        <v>648</v>
      </c>
      <c r="B143" s="316" t="s">
        <v>639</v>
      </c>
      <c r="C143" s="316" t="s">
        <v>209</v>
      </c>
      <c r="D143" s="317" t="s">
        <v>643</v>
      </c>
      <c r="E143" s="514" t="s">
        <v>883</v>
      </c>
      <c r="F143" s="239"/>
      <c r="G143" s="526">
        <f t="shared" si="21"/>
        <v>12812100</v>
      </c>
      <c r="H143" s="526">
        <f>додаток3!E308</f>
        <v>12812100</v>
      </c>
      <c r="I143" s="526">
        <v>0</v>
      </c>
      <c r="J143" s="526">
        <v>0</v>
      </c>
    </row>
    <row r="144" spans="1:10" s="230" customFormat="1" ht="30">
      <c r="A144" s="513" t="s">
        <v>629</v>
      </c>
      <c r="B144" s="513" t="s">
        <v>438</v>
      </c>
      <c r="C144" s="513" t="s">
        <v>209</v>
      </c>
      <c r="D144" s="514" t="s">
        <v>652</v>
      </c>
      <c r="E144" s="514" t="s">
        <v>676</v>
      </c>
      <c r="F144" s="241" t="s">
        <v>841</v>
      </c>
      <c r="G144" s="526">
        <f t="shared" si="21"/>
        <v>42659400</v>
      </c>
      <c r="H144" s="526">
        <f>додаток3!E309</f>
        <v>42659400</v>
      </c>
      <c r="I144" s="526">
        <v>0</v>
      </c>
      <c r="J144" s="526">
        <v>0</v>
      </c>
    </row>
    <row r="145" spans="1:10" s="230" customFormat="1" ht="15.75">
      <c r="A145" s="404" t="s">
        <v>275</v>
      </c>
      <c r="B145" s="404"/>
      <c r="C145" s="404"/>
      <c r="D145" s="233" t="s">
        <v>158</v>
      </c>
      <c r="E145" s="514"/>
      <c r="F145" s="239"/>
      <c r="G145" s="406">
        <f t="shared" si="21"/>
        <v>68753300</v>
      </c>
      <c r="H145" s="406">
        <f>SUM(H147:H149)</f>
        <v>68753300</v>
      </c>
      <c r="I145" s="406">
        <f>SUM(I147:I149)</f>
        <v>0</v>
      </c>
      <c r="J145" s="406">
        <f>SUM(J147:J149)</f>
        <v>0</v>
      </c>
    </row>
    <row r="146" spans="1:10" s="230" customFormat="1" ht="15.75">
      <c r="A146" s="404" t="s">
        <v>279</v>
      </c>
      <c r="B146" s="404"/>
      <c r="C146" s="404"/>
      <c r="D146" s="236" t="s">
        <v>158</v>
      </c>
      <c r="E146" s="514"/>
      <c r="F146" s="239"/>
      <c r="G146" s="406"/>
      <c r="H146" s="406"/>
      <c r="I146" s="406"/>
      <c r="J146" s="406"/>
    </row>
    <row r="147" spans="1:10" s="230" customFormat="1" ht="45">
      <c r="A147" s="513" t="s">
        <v>649</v>
      </c>
      <c r="B147" s="513" t="s">
        <v>639</v>
      </c>
      <c r="C147" s="513" t="s">
        <v>209</v>
      </c>
      <c r="D147" s="514" t="s">
        <v>643</v>
      </c>
      <c r="E147" s="514" t="s">
        <v>883</v>
      </c>
      <c r="F147" s="239"/>
      <c r="G147" s="526">
        <f t="shared" si="21"/>
        <v>15793000</v>
      </c>
      <c r="H147" s="526">
        <f>додаток3!E314</f>
        <v>15793000</v>
      </c>
      <c r="I147" s="526">
        <v>0</v>
      </c>
      <c r="J147" s="526">
        <v>0</v>
      </c>
    </row>
    <row r="148" spans="1:10" s="230" customFormat="1" ht="30.75" customHeight="1">
      <c r="A148" s="513" t="s">
        <v>649</v>
      </c>
      <c r="B148" s="513" t="s">
        <v>639</v>
      </c>
      <c r="C148" s="513" t="s">
        <v>209</v>
      </c>
      <c r="D148" s="514" t="s">
        <v>643</v>
      </c>
      <c r="E148" s="514" t="s">
        <v>676</v>
      </c>
      <c r="F148" s="241" t="s">
        <v>841</v>
      </c>
      <c r="G148" s="526">
        <f t="shared" si="21"/>
        <v>52902480</v>
      </c>
      <c r="H148" s="526">
        <f>додаток3!E315-додаток7!H149</f>
        <v>52902480</v>
      </c>
      <c r="I148" s="526">
        <v>0</v>
      </c>
      <c r="J148" s="526">
        <v>0</v>
      </c>
    </row>
    <row r="149" spans="1:10" s="230" customFormat="1" ht="45">
      <c r="A149" s="513" t="s">
        <v>627</v>
      </c>
      <c r="B149" s="513" t="s">
        <v>438</v>
      </c>
      <c r="C149" s="513" t="s">
        <v>209</v>
      </c>
      <c r="D149" s="514" t="s">
        <v>652</v>
      </c>
      <c r="E149" s="514" t="s">
        <v>779</v>
      </c>
      <c r="F149" s="239" t="s">
        <v>835</v>
      </c>
      <c r="G149" s="526">
        <f t="shared" si="21"/>
        <v>57820</v>
      </c>
      <c r="H149" s="526">
        <v>57820</v>
      </c>
      <c r="I149" s="526">
        <v>0</v>
      </c>
      <c r="J149" s="526">
        <v>0</v>
      </c>
    </row>
    <row r="150" spans="1:10" s="230" customFormat="1" ht="15.75">
      <c r="A150" s="404" t="s">
        <v>313</v>
      </c>
      <c r="B150" s="404"/>
      <c r="C150" s="404"/>
      <c r="D150" s="233" t="s">
        <v>159</v>
      </c>
      <c r="E150" s="514"/>
      <c r="F150" s="239"/>
      <c r="G150" s="406">
        <f t="shared" si="21"/>
        <v>63490500</v>
      </c>
      <c r="H150" s="406">
        <f>SUM(H152:H155)</f>
        <v>63490500</v>
      </c>
      <c r="I150" s="406">
        <f t="shared" ref="I150:J150" si="23">SUM(I152:I155)</f>
        <v>0</v>
      </c>
      <c r="J150" s="406">
        <f t="shared" si="23"/>
        <v>0</v>
      </c>
    </row>
    <row r="151" spans="1:10" s="230" customFormat="1" ht="18" customHeight="1">
      <c r="A151" s="404" t="s">
        <v>314</v>
      </c>
      <c r="B151" s="404"/>
      <c r="C151" s="404"/>
      <c r="D151" s="236" t="s">
        <v>159</v>
      </c>
      <c r="E151" s="514"/>
      <c r="F151" s="239"/>
      <c r="G151" s="406"/>
      <c r="H151" s="406"/>
      <c r="I151" s="406"/>
      <c r="J151" s="406"/>
    </row>
    <row r="152" spans="1:10" s="230" customFormat="1" ht="45">
      <c r="A152" s="513" t="s">
        <v>650</v>
      </c>
      <c r="B152" s="513" t="s">
        <v>639</v>
      </c>
      <c r="C152" s="513" t="s">
        <v>209</v>
      </c>
      <c r="D152" s="514" t="s">
        <v>643</v>
      </c>
      <c r="E152" s="514" t="s">
        <v>883</v>
      </c>
      <c r="F152" s="239"/>
      <c r="G152" s="526">
        <f t="shared" si="21"/>
        <v>10740000</v>
      </c>
      <c r="H152" s="526">
        <f>додаток3!E320</f>
        <v>10740000</v>
      </c>
      <c r="I152" s="526">
        <v>0</v>
      </c>
      <c r="J152" s="526">
        <v>0</v>
      </c>
    </row>
    <row r="153" spans="1:10" s="230" customFormat="1" ht="31.5" customHeight="1">
      <c r="A153" s="513" t="s">
        <v>628</v>
      </c>
      <c r="B153" s="513" t="s">
        <v>438</v>
      </c>
      <c r="C153" s="513" t="s">
        <v>209</v>
      </c>
      <c r="D153" s="514" t="s">
        <v>652</v>
      </c>
      <c r="E153" s="514" t="s">
        <v>592</v>
      </c>
      <c r="F153" s="241" t="s">
        <v>841</v>
      </c>
      <c r="G153" s="526">
        <f t="shared" si="21"/>
        <v>52662100</v>
      </c>
      <c r="H153" s="526">
        <f>додаток3!E321-додаток7!H154</f>
        <v>52662100</v>
      </c>
      <c r="I153" s="526">
        <v>0</v>
      </c>
      <c r="J153" s="526">
        <v>0</v>
      </c>
    </row>
    <row r="154" spans="1:10" s="230" customFormat="1" ht="45">
      <c r="A154" s="513" t="s">
        <v>628</v>
      </c>
      <c r="B154" s="513" t="s">
        <v>438</v>
      </c>
      <c r="C154" s="513" t="s">
        <v>209</v>
      </c>
      <c r="D154" s="514" t="s">
        <v>652</v>
      </c>
      <c r="E154" s="514" t="s">
        <v>779</v>
      </c>
      <c r="F154" s="239" t="s">
        <v>835</v>
      </c>
      <c r="G154" s="526">
        <f t="shared" si="21"/>
        <v>40000</v>
      </c>
      <c r="H154" s="526">
        <v>40000</v>
      </c>
      <c r="I154" s="526">
        <v>0</v>
      </c>
      <c r="J154" s="526">
        <v>0</v>
      </c>
    </row>
    <row r="155" spans="1:10" s="230" customFormat="1" ht="30">
      <c r="A155" s="316" t="s">
        <v>632</v>
      </c>
      <c r="B155" s="316" t="s">
        <v>633</v>
      </c>
      <c r="C155" s="316" t="s">
        <v>634</v>
      </c>
      <c r="D155" s="317" t="s">
        <v>635</v>
      </c>
      <c r="E155" s="517" t="s">
        <v>274</v>
      </c>
      <c r="F155" s="523" t="s">
        <v>884</v>
      </c>
      <c r="G155" s="516">
        <f t="shared" si="21"/>
        <v>48400</v>
      </c>
      <c r="H155" s="516">
        <f>додаток3!E322</f>
        <v>48400</v>
      </c>
      <c r="I155" s="516">
        <v>0</v>
      </c>
      <c r="J155" s="516">
        <v>0</v>
      </c>
    </row>
    <row r="156" spans="1:10" s="230" customFormat="1" ht="15.75">
      <c r="A156" s="404" t="s">
        <v>277</v>
      </c>
      <c r="B156" s="404"/>
      <c r="C156" s="404"/>
      <c r="D156" s="233" t="s">
        <v>144</v>
      </c>
      <c r="E156" s="514"/>
      <c r="F156" s="239"/>
      <c r="G156" s="406">
        <f t="shared" si="21"/>
        <v>-61494</v>
      </c>
      <c r="H156" s="406">
        <f>H158</f>
        <v>0</v>
      </c>
      <c r="I156" s="406">
        <f t="shared" ref="I156:J156" si="24">I158</f>
        <v>-61494</v>
      </c>
      <c r="J156" s="406">
        <f t="shared" si="24"/>
        <v>0</v>
      </c>
    </row>
    <row r="157" spans="1:10" s="230" customFormat="1" ht="15.75">
      <c r="A157" s="404" t="s">
        <v>281</v>
      </c>
      <c r="B157" s="404"/>
      <c r="C157" s="404"/>
      <c r="D157" s="236" t="s">
        <v>144</v>
      </c>
      <c r="E157" s="514"/>
      <c r="F157" s="239"/>
      <c r="G157" s="526"/>
      <c r="H157" s="526"/>
      <c r="I157" s="526"/>
      <c r="J157" s="526"/>
    </row>
    <row r="158" spans="1:10" s="230" customFormat="1" ht="45">
      <c r="A158" s="535">
        <v>1518822</v>
      </c>
      <c r="B158" s="535">
        <v>8822</v>
      </c>
      <c r="C158" s="535">
        <v>1060</v>
      </c>
      <c r="D158" s="514" t="s">
        <v>455</v>
      </c>
      <c r="E158" s="514" t="s">
        <v>660</v>
      </c>
      <c r="F158" s="239" t="s">
        <v>847</v>
      </c>
      <c r="G158" s="526">
        <f t="shared" si="21"/>
        <v>-61494</v>
      </c>
      <c r="H158" s="526">
        <v>0</v>
      </c>
      <c r="I158" s="526">
        <v>-61494</v>
      </c>
      <c r="J158" s="526">
        <v>0</v>
      </c>
    </row>
    <row r="159" spans="1:10" s="230" customFormat="1" ht="23.25" customHeight="1">
      <c r="A159" s="239"/>
      <c r="B159" s="239"/>
      <c r="C159" s="540"/>
      <c r="D159" s="544" t="s">
        <v>42</v>
      </c>
      <c r="E159" s="545"/>
      <c r="F159" s="545"/>
      <c r="G159" s="406">
        <f t="shared" si="21"/>
        <v>1004421260</v>
      </c>
      <c r="H159" s="406">
        <f>H11+H18+H21+H24+H27+H33+H40+H45+H51+H54+H69+H73+H76+H94+H98+H112+H117+H122+H125+H130+H135+H141+H145+H150+H156+H90</f>
        <v>1001707560</v>
      </c>
      <c r="I159" s="406">
        <f>I11+I18+I21+I24+I27+I33+I40+I45+I51+I54+I69+I73+I76+I94+I98+I111+I112+I117+I122+I125+I130+I135+I141+I145+I150+I156+I90</f>
        <v>2713700</v>
      </c>
      <c r="J159" s="406">
        <f>J11+J18+J21+J24+J27+J33+J40+J45+J51+J54+J69+J73+J76+J94+J98+J111+J112+J117+J122+J125+J130+J135+J141+J145+J150+J156+J90</f>
        <v>0</v>
      </c>
    </row>
    <row r="160" spans="1:10" ht="35.25" customHeight="1">
      <c r="H160" s="546"/>
      <c r="I160" s="546"/>
    </row>
    <row r="162" spans="1:10" s="278" customFormat="1" ht="36.75" customHeight="1">
      <c r="A162" s="273" t="s">
        <v>688</v>
      </c>
      <c r="B162" s="462"/>
      <c r="C162" s="462"/>
      <c r="D162" s="462"/>
      <c r="E162" s="462"/>
      <c r="F162" s="462"/>
      <c r="G162" s="462"/>
      <c r="H162" s="275" t="s">
        <v>689</v>
      </c>
      <c r="I162" s="275"/>
      <c r="J162" s="548"/>
    </row>
    <row r="163" spans="1:10" s="278" customFormat="1" ht="40.5" customHeight="1">
      <c r="A163" s="273"/>
      <c r="B163" s="462"/>
      <c r="C163" s="462"/>
      <c r="D163" s="462"/>
      <c r="E163" s="462"/>
      <c r="F163" s="462"/>
      <c r="G163" s="462"/>
      <c r="H163" s="288"/>
      <c r="I163" s="288"/>
      <c r="J163" s="548"/>
    </row>
    <row r="164" spans="1:10" s="278" customFormat="1" ht="44.25" customHeight="1">
      <c r="A164" s="281" t="s">
        <v>122</v>
      </c>
      <c r="B164" s="462"/>
      <c r="C164" s="462"/>
      <c r="D164" s="462"/>
      <c r="E164" s="462"/>
      <c r="F164" s="462"/>
      <c r="G164" s="462"/>
      <c r="H164" s="280"/>
      <c r="I164" s="280"/>
      <c r="J164" s="548"/>
    </row>
    <row r="165" spans="1:10" s="278" customFormat="1" ht="36.75" customHeight="1">
      <c r="A165" s="281" t="s">
        <v>161</v>
      </c>
      <c r="B165" s="462"/>
      <c r="C165" s="462"/>
      <c r="D165" s="462"/>
      <c r="E165" s="462"/>
      <c r="F165" s="462"/>
      <c r="G165" s="462"/>
      <c r="H165" s="280" t="s">
        <v>124</v>
      </c>
      <c r="I165" s="280"/>
      <c r="J165" s="548"/>
    </row>
    <row r="166" spans="1:10" s="278" customFormat="1" ht="45" customHeight="1">
      <c r="A166" s="281"/>
      <c r="B166" s="462"/>
      <c r="C166" s="462"/>
      <c r="D166" s="462"/>
      <c r="E166" s="462"/>
      <c r="F166" s="462"/>
      <c r="G166" s="462"/>
      <c r="H166" s="280"/>
      <c r="I166" s="280"/>
      <c r="J166" s="548"/>
    </row>
    <row r="167" spans="1:10" s="278" customFormat="1" ht="18">
      <c r="A167" s="497" t="s">
        <v>345</v>
      </c>
      <c r="B167" s="497"/>
      <c r="C167" s="497"/>
      <c r="D167" s="497"/>
      <c r="J167" s="275"/>
    </row>
    <row r="168" spans="1:10" s="278" customFormat="1" ht="25.5" customHeight="1">
      <c r="A168" s="275" t="s">
        <v>346</v>
      </c>
      <c r="B168" s="275"/>
      <c r="C168" s="275"/>
      <c r="E168" s="462"/>
      <c r="F168" s="462"/>
      <c r="G168" s="462"/>
      <c r="H168" s="275" t="s">
        <v>125</v>
      </c>
      <c r="I168" s="275"/>
    </row>
    <row r="169" spans="1:10" s="278" customFormat="1" ht="30" customHeight="1">
      <c r="A169" s="462"/>
      <c r="B169" s="462"/>
      <c r="C169" s="462"/>
      <c r="D169" s="462"/>
      <c r="E169" s="462"/>
      <c r="F169" s="462"/>
      <c r="G169" s="462"/>
      <c r="H169" s="462"/>
      <c r="I169" s="462"/>
      <c r="J169" s="462"/>
    </row>
    <row r="170" spans="1:10" s="278" customFormat="1" ht="46.5" customHeight="1">
      <c r="A170" s="273" t="s">
        <v>897</v>
      </c>
      <c r="B170" s="462"/>
      <c r="C170" s="462"/>
      <c r="D170" s="462"/>
      <c r="E170" s="462"/>
      <c r="F170" s="462"/>
      <c r="G170" s="462"/>
      <c r="H170" s="462"/>
      <c r="I170" s="462"/>
      <c r="J170" s="548"/>
    </row>
    <row r="171" spans="1:10" ht="18">
      <c r="A171" s="281"/>
    </row>
    <row r="173" spans="1:10">
      <c r="H173" s="546"/>
      <c r="I173" s="546"/>
    </row>
    <row r="175" spans="1:10">
      <c r="H175" s="300"/>
    </row>
    <row r="176" spans="1:10">
      <c r="H176" s="546"/>
    </row>
    <row r="177" spans="3:9">
      <c r="C177" s="225" t="s">
        <v>100</v>
      </c>
      <c r="H177" s="546"/>
    </row>
    <row r="179" spans="3:9">
      <c r="I179" s="546"/>
    </row>
  </sheetData>
  <mergeCells count="13">
    <mergeCell ref="H8:H9"/>
    <mergeCell ref="G8:G9"/>
    <mergeCell ref="F8:F9"/>
    <mergeCell ref="I8:J8"/>
    <mergeCell ref="G1:I1"/>
    <mergeCell ref="G4:J4"/>
    <mergeCell ref="G3:J3"/>
    <mergeCell ref="A6:J6"/>
    <mergeCell ref="A8:A9"/>
    <mergeCell ref="B8:B9"/>
    <mergeCell ref="C8:C9"/>
    <mergeCell ref="D8:D9"/>
    <mergeCell ref="E8:E9"/>
  </mergeCells>
  <pageMargins left="0.39370078740157483" right="0.39370078740157483" top="1.1417322834645669" bottom="0.39370078740157483" header="0.31496062992125984" footer="0.31496062992125984"/>
  <pageSetup paperSize="9"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1DC89FFDAC4684DB262DCE45F8F3961" ma:contentTypeVersion="0" ma:contentTypeDescription="Створення нового документа." ma:contentTypeScope="" ma:versionID="83c020f26922ed63a1879982c2428808">
  <xsd:schema xmlns:xsd="http://www.w3.org/2001/XMLSchema" xmlns:xs="http://www.w3.org/2001/XMLSchema" xmlns:p="http://schemas.microsoft.com/office/2006/metadata/properties" xmlns:ns2="acedc1b3-a6a6-4744-bb8f-c9b717f8a9c9" targetNamespace="http://schemas.microsoft.com/office/2006/metadata/properties" ma:root="true" ma:fieldsID="0726173c3e9f53e106ecb31a6e2fb790" ns2:_="">
    <xsd:import namespace="acedc1b3-a6a6-4744-bb8f-c9b717f8a9c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edc1b3-a6a6-4744-bb8f-c9b717f8a9c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ня ідентифікатора документа" ma:description="Значення ідентифікатора документа, призначеного цьому елементу." ma:internalName="_dlc_DocId" ma:readOnly="true">
      <xsd:simpleType>
        <xsd:restriction base="dms:Text"/>
      </xsd:simpleType>
    </xsd:element>
    <xsd:element name="_dlc_DocIdUrl" ma:index="9" nillable="true" ma:displayName="Ідентифікатор документа" ma:description="Постійне посилання на цей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EC7708-DB02-406E-9528-289F73A0D2C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acedc1b3-a6a6-4744-bb8f-c9b717f8a9c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B816113-1C5C-48BB-8073-55F3B3A293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851719-5DF9-400C-9E39-64581E07C0D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69982E8-C3C4-4744-BE2E-EC6C4AB7EE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edc1b3-a6a6-4744-bb8f-c9b717f8a9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13</vt:i4>
      </vt:variant>
    </vt:vector>
  </HeadingPairs>
  <TitlesOfParts>
    <vt:vector size="20" baseType="lpstr">
      <vt:lpstr>додаток1</vt:lpstr>
      <vt:lpstr>додаток2</vt:lpstr>
      <vt:lpstr>додаток3</vt:lpstr>
      <vt:lpstr>додаток4</vt:lpstr>
      <vt:lpstr>додаток5</vt:lpstr>
      <vt:lpstr>додаток6</vt:lpstr>
      <vt:lpstr>додаток7</vt:lpstr>
      <vt:lpstr>додаток1!Заголовки_для_печати</vt:lpstr>
      <vt:lpstr>додаток2!Заголовки_для_печати</vt:lpstr>
      <vt:lpstr>додаток3!Заголовки_для_печати</vt:lpstr>
      <vt:lpstr>додаток4!Заголовки_для_печати</vt:lpstr>
      <vt:lpstr>додаток6!Заголовки_для_печати</vt:lpstr>
      <vt:lpstr>додаток7!Заголовки_для_печати</vt:lpstr>
      <vt:lpstr>додаток1!Область_печати</vt:lpstr>
      <vt:lpstr>додаток2!Область_печати</vt:lpstr>
      <vt:lpstr>додаток3!Область_печати</vt:lpstr>
      <vt:lpstr>додаток4!Область_печати</vt:lpstr>
      <vt:lpstr>додаток5!Область_печати</vt:lpstr>
      <vt:lpstr>додаток6!Область_печати</vt:lpstr>
      <vt:lpstr>додаток7!Область_печати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Балицька Наталія</cp:lastModifiedBy>
  <cp:lastPrinted>2018-12-04T11:01:48Z</cp:lastPrinted>
  <dcterms:created xsi:type="dcterms:W3CDTF">2014-01-17T10:52:16Z</dcterms:created>
  <dcterms:modified xsi:type="dcterms:W3CDTF">2018-12-10T08:31:15Z</dcterms:modified>
</cp:coreProperties>
</file>