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2260" windowHeight="12645" tabRatio="606" firstSheet="8" activeTab="11"/>
  </bookViews>
  <sheets>
    <sheet name="Форма 2020-1" sheetId="1" r:id="rId1"/>
    <sheet name="Форма 2020-2 П.1-4" sheetId="2" r:id="rId2"/>
    <sheet name="Форма 2020-2 П.5" sheetId="3" r:id="rId3"/>
    <sheet name="Форма 2020-2 П.6" sheetId="4" r:id="rId4"/>
    <sheet name="Форма 2020-2 П.7" sheetId="5" r:id="rId5"/>
    <sheet name="Форма 2020-2 П.8" sheetId="6" r:id="rId6"/>
    <sheet name="Форма 2020-2 П.9" sheetId="7" r:id="rId7"/>
    <sheet name="Форма 2020-2 П.10" sheetId="8" r:id="rId8"/>
    <sheet name="Форма 2020-2 П.11" sheetId="9" r:id="rId9"/>
    <sheet name="Форма 2020-2 П.12-13" sheetId="10" r:id="rId10"/>
    <sheet name="Форма 2020-2 П.14-15" sheetId="11" r:id="rId11"/>
    <sheet name="Форма 2020-3" sheetId="12" r:id="rId12"/>
  </sheets>
  <definedNames>
    <definedName name="_xlnm.Print_Area" localSheetId="0">'Форма 2020-1'!$A$1:$I$45</definedName>
    <definedName name="_xlnm.Print_Area" localSheetId="1">'Форма 2020-2 П.1-4'!$A$1:$J$25</definedName>
    <definedName name="_xlnm.Print_Area" localSheetId="10">'Форма 2020-2 П.14-15'!$A$1:$L$42</definedName>
    <definedName name="_xlnm.Print_Area" localSheetId="2">'Форма 2020-2 П.5'!$A$1:$N$25</definedName>
    <definedName name="_xlnm.Print_Area" localSheetId="3">'Форма 2020-2 П.6'!$A$1:$N$48</definedName>
    <definedName name="_xlnm.Print_Area" localSheetId="4">'Форма 2020-2 П.7'!$A$1:$N$26</definedName>
    <definedName name="_xlnm.Print_Area" localSheetId="5">'Форма 2020-2 П.8'!$A$1:$M$45</definedName>
    <definedName name="_xlnm.Print_Area" localSheetId="11">'Форма 2020-3'!$A$1:$J$95</definedName>
  </definedNames>
  <calcPr fullCalcOnLoad="1"/>
</workbook>
</file>

<file path=xl/sharedStrings.xml><?xml version="1.0" encoding="utf-8"?>
<sst xmlns="http://schemas.openxmlformats.org/spreadsheetml/2006/main" count="610" uniqueCount="195">
  <si>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</si>
  <si>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</si>
  <si>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</si>
  <si>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</si>
  <si>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</si>
  <si>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Відповідальний виконавець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</si>
  <si>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</si>
  <si>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</si>
  <si>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</si>
  <si>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</si>
  <si>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</si>
  <si>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</si>
  <si>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</si>
  <si>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</si>
  <si>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</si>
  <si>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(__) (__)</t>
  </si>
  <si>
    <t>України від 17 липня 2018 року N 617)</t>
  </si>
  <si>
    <t>2. Мета діяльності головного розпорядника коштів місцевого бюджету.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</si>
  <si>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</si>
  <si>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</si>
  <si>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</si>
  <si>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2021 рік (прогноз)</t>
  </si>
  <si>
    <t xml:space="preserve"> (грн)</t>
  </si>
  <si>
    <t>(грн)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</si>
  <si>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</si>
  <si>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 бюджетів)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</si>
  <si>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</si>
  <si>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</si>
  <si>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</si>
  <si>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</si>
  <si>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</si>
  <si>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</si>
  <si>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</si>
  <si>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</si>
  <si>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</si>
  <si>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</si>
  <si>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</si>
  <si>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</si>
  <si>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</si>
  <si>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</si>
  <si>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</si>
  <si>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</si>
  <si>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</si>
  <si>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</si>
  <si>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</si>
  <si>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</si>
  <si>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</si>
  <si>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</si>
  <si>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</si>
  <si>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</si>
  <si>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</si>
  <si>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</si>
  <si>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</si>
  <si>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</si>
  <si>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</si>
  <si>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</si>
  <si>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</si>
  <si>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</si>
  <si>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</si>
  <si>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</si>
  <si>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</si>
  <si>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</si>
  <si>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</si>
  <si>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</si>
  <si>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</si>
  <si>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</si>
  <si>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</si>
  <si>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</si>
  <si>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</si>
  <si>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</si>
  <si>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</si>
  <si>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</si>
  <si>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</si>
  <si>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</si>
  <si>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</si>
  <si>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</si>
  <si>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</si>
  <si>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</si>
  <si>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</si>
  <si>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</si>
  <si>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</si>
  <si>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</si>
  <si>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</si>
  <si>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</si>
  <si>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</si>
  <si>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</si>
  <si>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</si>
  <si>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</si>
  <si>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</si>
  <si>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</si>
  <si>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</si>
  <si>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</si>
  <si>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</si>
  <si>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</si>
  <si>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</si>
  <si>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</si>
  <si>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</si>
  <si>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</si>
  <si>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</si>
  <si>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</si>
  <si>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</si>
  <si>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3. Розподіл граничного обсягу витрат загального фонду місцевого бюджету на 2020 рік та індикативних прогнозних показників на 2021-2022 роки за бюджетними програмами:</t>
  </si>
  <si>
    <t>Найменування бюджетної програми згідно з Типовою програмною класифікацією видатків та кредитування місцевих бюджетів</t>
  </si>
  <si>
    <t>2018 рік (звіт)</t>
  </si>
  <si>
    <t>2019 рік (затверджено)</t>
  </si>
  <si>
    <t>2020 рік (проект)</t>
  </si>
  <si>
    <t>2022 рік (прогноз)</t>
  </si>
  <si>
    <t>4. Розподіл граничного обсягу витрат спеціального фонду місцевого бюджету на 2020 рік та індикативних прогнозних показників на 2021-2022 роки за бюджетними програмами:</t>
  </si>
  <si>
    <t>5. Надходження для виконання бюджетної програми:</t>
  </si>
  <si>
    <t>4) надання кредитів за кодами Класифікації кредитування бюджету у 2021 - 2022 роках: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</si>
  <si>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</si>
  <si>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</si>
  <si>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</si>
  <si>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</si>
  <si>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</si>
  <si>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</si>
  <si>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1) додаткові витрати на 2020 рік за бюджетними програмами:</t>
  </si>
  <si>
    <t>Обґрунтування необхідності додаткових коштів на 2020 рік</t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</si>
  <si>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</si>
  <si>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</si>
  <si>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2021 - 2022 роки
</t>
  </si>
  <si>
    <t>2) додаткові витрати на 2021 - 2022 роки за бюджетними програмами: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</si>
  <si>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</si>
  <si>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</si>
  <si>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Наслідки у разі, якщо додаткові кошти не будуть передбачені у 2021- 2022 роках, та альтернативні заходи, яких необхідно вжити для забезпечення виконання бюджетної програми</t>
  </si>
  <si>
    <t>БЮДЖЕТНИЙ ЗАПИТ НА 2020 – 2022 РОКИ загальний (Форма 2020-1)</t>
  </si>
  <si>
    <t>1. Управління транспорту департаменту житлового господарства та інфраструктури Львівської міської ради</t>
  </si>
  <si>
    <t>Підтримка підприємств комунальної форми власності</t>
  </si>
  <si>
    <t>1) мета бюджетної програми/підпрограми, строки її реалізації;</t>
  </si>
  <si>
    <t>2) завдання бюджетної програми/підпрограми;</t>
  </si>
  <si>
    <t>3) підстави реалізації бюджетної програми/підпрограми.</t>
  </si>
  <si>
    <t>Закон України від 21.05.1997 №280/97-ВР "Про місцеве самоврядування в Україні", ухвала Львівської міської ради від 14.07.2016  № 777 “Про розмежування повноважень між виконавчими органами Львівської міської ради” та рішення виконавчого комітету від 18.11.2016 № 1062 "Про затвердження Положення про управління транспорту департаменту житлового господарства та інфраструктури Львівської міської ради та його структури", ухвала ЛМР від 26.12.2016 року №1356 "Про затвердження Програми здійснення Львівською міською радою внесків до статутних капіталів комунальних підприємств, установ та організацій у 2017 році "</t>
  </si>
  <si>
    <t>капітальні трансфери підприємствам (установам, організаціям)</t>
  </si>
  <si>
    <t xml:space="preserve">Обсяг здійснення поповнення статутного капіталу </t>
  </si>
  <si>
    <t>ЛК АТП №1</t>
  </si>
  <si>
    <t>ЛКП "Львівелектротранс"</t>
  </si>
  <si>
    <t xml:space="preserve">Розмір статутного капіталу підприємств на початок року </t>
  </si>
  <si>
    <t>Співвідношення суми поповнення статутного капіталу до розміру статутного капіталу на початок року підприємств</t>
  </si>
  <si>
    <t>Е.В. Гурецька</t>
  </si>
  <si>
    <t>Головний спеціаліст - бухгалтер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</si>
  <si>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</si>
  <si>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</si>
  <si>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</si>
  <si>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</si>
  <si>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</si>
  <si>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</si>
  <si>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</si>
  <si>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бюджету)</t>
  </si>
  <si>
    <r>
      <t xml:space="preserve">1. </t>
    </r>
    <r>
      <rPr>
        <b/>
        <u val="single"/>
        <sz val="11"/>
        <color indexed="8"/>
        <rFont val="Times New Roman"/>
        <family val="1"/>
      </rPr>
      <t>Управління транспорту департаменту житлового господарства та інфраструктури Львівської міської ради</t>
    </r>
    <r>
      <rPr>
        <b/>
        <sz val="11"/>
        <color indexed="8"/>
        <rFont val="Times New Roman"/>
        <family val="1"/>
      </rPr>
      <t xml:space="preserve"> </t>
    </r>
  </si>
  <si>
    <r>
      <t xml:space="preserve">2. </t>
    </r>
    <r>
      <rPr>
        <b/>
        <u val="single"/>
        <sz val="11"/>
        <color indexed="8"/>
        <rFont val="Times New Roman"/>
        <family val="1"/>
      </rPr>
      <t>Управління транспорту департаменту житлового господарства та інфраструктури Львівської міської ради</t>
    </r>
    <r>
      <rPr>
        <b/>
        <sz val="11"/>
        <color indexed="8"/>
        <rFont val="Times New Roman"/>
        <family val="1"/>
      </rPr>
      <t xml:space="preserve"> </t>
    </r>
  </si>
  <si>
    <t>Внески до статутного капіталу суб'єктів господарювання</t>
  </si>
  <si>
    <t>0490</t>
  </si>
  <si>
    <t>3.                           1917670</t>
  </si>
  <si>
    <t>7670</t>
  </si>
  <si>
    <t>грн.</t>
  </si>
  <si>
    <t>%</t>
  </si>
  <si>
    <t>Головний спеціаліст -бухгалтер</t>
  </si>
  <si>
    <t>Начальник управління транспорту</t>
  </si>
  <si>
    <t>О.І. Олеськів</t>
  </si>
  <si>
    <t>БЮДЖЕТНИЙ ЗАПИТ НА 2021 - 2023 РОКИ індивідуальний (Форма 2021-2)</t>
  </si>
  <si>
    <t>4. Мета та завдання бюджетної програми/підпрограми на 2021- 2023 роки:</t>
  </si>
  <si>
    <t>1) надходження для виконання бюджетної програми у 2019 - 2021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</si>
  <si>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</si>
  <si>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</si>
  <si>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</si>
  <si>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</si>
  <si>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</si>
  <si>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</si>
  <si>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</si>
  <si>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</si>
  <si>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</si>
  <si>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</si>
  <si>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</si>
  <si>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</si>
  <si>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</si>
  <si>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</si>
  <si>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</si>
  <si>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</si>
  <si>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2023рік (прогноз)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</si>
  <si>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</si>
  <si>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</si>
  <si>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2020 - 2023 роках:</t>
  </si>
  <si>
    <t>3) дебіторська заборгованість у 2019- 2020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</si>
  <si>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</si>
  <si>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</si>
  <si>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</si>
  <si>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</si>
  <si>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2019 рік                                        (звіт)</t>
  </si>
  <si>
    <t>2021 рік (проект) зміни у разі передбачення додаткових коштів</t>
  </si>
  <si>
    <t>2021 рік (проект) у межах доведених граничних обсягів</t>
  </si>
  <si>
    <t>2022рік (прогноз) зміни у разі передбачення додаткових коштів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</si>
  <si>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</si>
  <si>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</si>
  <si>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1) витрати за напрямами використання бюджетних коштів у 2019 - 2021 роках:</t>
  </si>
  <si>
    <t>БЮДЖЕТНИЙ ЗАПИТ НА 2021 - 2023 РОКИ додатковий (Форма 2021-3)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</si>
</sst>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_₴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0"/>
    <numFmt numFmtId="180" formatCode="0.00000000000"/>
    <numFmt numFmtId="181" formatCode="0.00000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_-* #,##0.0_₴_-;\-* #,##0.0_₴_-;_-* &quot;-&quot;??_₴_-;_-@_-"/>
    <numFmt numFmtId="189" formatCode="_-* #,##0_₴_-;\-* #,##0_₴_-;_-* &quot;-&quot;??_₴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u val="single"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indent="4"/>
    </xf>
    <xf numFmtId="0" fontId="43" fillId="0" borderId="0" xfId="0" applyFont="1" applyAlignment="1">
      <alignment horizontal="justify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indent="4"/>
    </xf>
    <xf numFmtId="0" fontId="45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3" fillId="0" borderId="0" xfId="0" applyFont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0" borderId="0" xfId="0" applyFont="1" applyAlignment="1">
      <alignment/>
    </xf>
    <xf numFmtId="0" fontId="44" fillId="0" borderId="14" xfId="0" applyFont="1" applyBorder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/>
    </xf>
    <xf numFmtId="4" fontId="47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wrapText="1"/>
    </xf>
    <xf numFmtId="3" fontId="44" fillId="0" borderId="10" xfId="0" applyNumberFormat="1" applyFont="1" applyBorder="1" applyAlignment="1">
      <alignment horizontal="center" wrapText="1"/>
    </xf>
    <xf numFmtId="1" fontId="44" fillId="0" borderId="10" xfId="0" applyNumberFormat="1" applyFont="1" applyBorder="1" applyAlignment="1">
      <alignment horizontal="center" vertical="center"/>
    </xf>
    <xf numFmtId="189" fontId="48" fillId="0" borderId="10" xfId="0" applyNumberFormat="1" applyFont="1" applyBorder="1" applyAlignment="1">
      <alignment horizontal="center" vertical="center"/>
    </xf>
    <xf numFmtId="189" fontId="0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3" fillId="0" borderId="0" xfId="0" applyFont="1" applyAlignment="1">
      <alignment horizontal="center" vertical="top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2" fontId="44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89" fontId="0" fillId="0" borderId="10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189" fontId="48" fillId="0" borderId="12" xfId="0" applyNumberFormat="1" applyFont="1" applyBorder="1" applyAlignment="1">
      <alignment horizontal="center" vertical="center"/>
    </xf>
    <xf numFmtId="189" fontId="48" fillId="0" borderId="13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/>
    </xf>
    <xf numFmtId="3" fontId="48" fillId="0" borderId="12" xfId="0" applyNumberFormat="1" applyFont="1" applyBorder="1" applyAlignment="1">
      <alignment horizontal="center" wrapText="1"/>
    </xf>
    <xf numFmtId="3" fontId="48" fillId="0" borderId="13" xfId="0" applyNumberFormat="1" applyFont="1" applyBorder="1" applyAlignment="1">
      <alignment horizontal="center" wrapText="1"/>
    </xf>
    <xf numFmtId="3" fontId="44" fillId="0" borderId="12" xfId="0" applyNumberFormat="1" applyFont="1" applyBorder="1" applyAlignment="1">
      <alignment horizont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46" fillId="0" borderId="0" xfId="0" applyFont="1" applyAlignment="1">
      <alignment horizontal="left"/>
    </xf>
    <xf numFmtId="2" fontId="43" fillId="0" borderId="10" xfId="0" applyNumberFormat="1" applyFont="1" applyBorder="1" applyAlignment="1">
      <alignment horizontal="center" vertical="center" wrapText="1"/>
    </xf>
    <xf numFmtId="1" fontId="44" fillId="0" borderId="12" xfId="0" applyNumberFormat="1" applyFont="1" applyBorder="1" applyAlignment="1">
      <alignment horizontal="center" vertical="center"/>
    </xf>
    <xf numFmtId="1" fontId="44" fillId="0" borderId="13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48"/>
  <sheetViews>
    <sheetView view="pageBreakPreview" zoomScaleSheetLayoutView="100" zoomScalePageLayoutView="0" workbookViewId="0" topLeftCell="A13">
      <selection activeCell="F11" sqref="F11:I12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17.140625" style="0" customWidth="1"/>
  </cols>
  <sheetData>
    <row r="1" spans="2:9" ht="15.75" customHeight="1">
      <c r="B1" s="6"/>
      <c r="C1" s="6"/>
      <c r="D1" s="6"/>
      <c r="E1" s="6"/>
      <c r="F1" s="6"/>
      <c r="G1" s="80" t="s">
        <v>0</v>
      </c>
      <c r="H1" s="80"/>
      <c r="I1" s="80"/>
    </row>
    <row r="2" spans="2:9" ht="15.75" customHeight="1">
      <c r="B2" s="6"/>
      <c r="C2" s="6"/>
      <c r="D2" s="6"/>
      <c r="E2" s="6"/>
      <c r="F2" s="6"/>
      <c r="G2" s="80" t="s">
        <v>1</v>
      </c>
      <c r="H2" s="80"/>
      <c r="I2" s="80"/>
    </row>
    <row r="3" spans="2:9" ht="15.75" customHeight="1">
      <c r="B3" s="6"/>
      <c r="C3" s="6"/>
      <c r="D3" s="6"/>
      <c r="E3" s="6"/>
      <c r="F3" s="6"/>
      <c r="G3" s="80" t="s">
        <v>2</v>
      </c>
      <c r="H3" s="80"/>
      <c r="I3" s="80"/>
    </row>
    <row r="4" spans="1:9" ht="15.75">
      <c r="A4" s="1"/>
      <c r="B4" s="6"/>
      <c r="C4" s="6"/>
      <c r="D4" s="6"/>
      <c r="E4" s="6"/>
      <c r="F4" s="6"/>
      <c r="G4" s="80" t="s">
        <v>12</v>
      </c>
      <c r="H4" s="80"/>
      <c r="I4" s="80"/>
    </row>
    <row r="5" spans="1:9" ht="15.75">
      <c r="A5" s="6"/>
      <c r="B5" s="6"/>
      <c r="C5" s="6"/>
      <c r="D5" s="6"/>
      <c r="E5" s="6"/>
      <c r="F5" s="6"/>
      <c r="G5" s="80" t="s">
        <v>16</v>
      </c>
      <c r="H5" s="80"/>
      <c r="I5" s="80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86" t="s">
        <v>125</v>
      </c>
      <c r="B7" s="86"/>
      <c r="C7" s="86"/>
      <c r="D7" s="86"/>
      <c r="E7" s="86"/>
      <c r="F7" s="86"/>
      <c r="G7" s="86"/>
      <c r="H7" s="86"/>
      <c r="I7" s="86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24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82" t="s">
        <v>126</v>
      </c>
      <c r="B10" s="82"/>
      <c r="C10" s="82"/>
      <c r="D10" s="82"/>
      <c r="E10" s="82"/>
      <c r="F10" s="81" t="s">
        <v>15</v>
      </c>
      <c r="G10" s="81"/>
      <c r="H10" s="81"/>
      <c r="I10" s="81"/>
    </row>
    <row r="11" spans="1:9" ht="21.75" customHeight="1">
      <c r="A11" s="88" t="s">
        <v>24</v>
      </c>
      <c r="B11" s="88"/>
      <c r="C11" s="88"/>
      <c r="D11" s="88"/>
      <c r="E11" s="88"/>
      <c r="F11" s="80" t="s">
        <v>25</v>
      </c>
      <c r="G11" s="80"/>
      <c r="H11" s="80"/>
      <c r="I11" s="80"/>
    </row>
    <row r="12" spans="1:9" ht="15.75" customHeight="1">
      <c r="A12" s="6"/>
      <c r="B12" s="6"/>
      <c r="C12" s="6"/>
      <c r="D12" s="6"/>
      <c r="E12" s="6"/>
      <c r="F12" s="80"/>
      <c r="G12" s="80"/>
      <c r="H12" s="80"/>
      <c r="I12" s="80"/>
    </row>
    <row r="13" spans="1:9" ht="15.75">
      <c r="A13" s="81" t="s">
        <v>17</v>
      </c>
      <c r="B13" s="81"/>
      <c r="C13" s="81"/>
      <c r="D13" s="81"/>
      <c r="E13" s="81"/>
      <c r="F13" s="81"/>
      <c r="G13" s="81"/>
      <c r="H13" s="81"/>
      <c r="I13" s="81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81" t="s">
        <v>3</v>
      </c>
      <c r="B15" s="81"/>
      <c r="C15" s="81"/>
      <c r="D15" s="81"/>
      <c r="E15" s="81"/>
      <c r="F15" s="81"/>
      <c r="G15" s="81"/>
      <c r="H15" s="81"/>
      <c r="I15" s="81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9" ht="38.25" customHeight="1">
      <c r="A17" s="84" t="s">
        <v>101</v>
      </c>
      <c r="B17" s="84"/>
      <c r="C17" s="84"/>
      <c r="D17" s="84"/>
      <c r="E17" s="84"/>
      <c r="F17" s="84"/>
      <c r="G17" s="84"/>
      <c r="H17" s="84"/>
      <c r="I17" s="84"/>
    </row>
    <row r="18" spans="2:9" ht="15.75">
      <c r="B18" s="6"/>
      <c r="C18" s="6"/>
      <c r="D18" s="6"/>
      <c r="E18" s="6"/>
      <c r="F18" s="6"/>
      <c r="G18" s="6"/>
      <c r="H18" s="6"/>
      <c r="I18" s="1" t="s">
        <v>23</v>
      </c>
    </row>
    <row r="19" spans="1:9" ht="31.5" customHeight="1">
      <c r="A19" s="83" t="s">
        <v>18</v>
      </c>
      <c r="B19" s="83" t="s">
        <v>102</v>
      </c>
      <c r="C19" s="83" t="s">
        <v>5</v>
      </c>
      <c r="D19" s="83" t="s">
        <v>19</v>
      </c>
      <c r="E19" s="83" t="s">
        <v>103</v>
      </c>
      <c r="F19" s="83" t="s">
        <v>104</v>
      </c>
      <c r="G19" s="83" t="s">
        <v>105</v>
      </c>
      <c r="H19" s="83" t="s">
        <v>21</v>
      </c>
      <c r="I19" s="83" t="s">
        <v>106</v>
      </c>
    </row>
    <row r="20" spans="1:9" ht="81.75" customHeight="1">
      <c r="A20" s="83"/>
      <c r="B20" s="83"/>
      <c r="C20" s="83"/>
      <c r="D20" s="83"/>
      <c r="E20" s="83"/>
      <c r="F20" s="83"/>
      <c r="G20" s="83"/>
      <c r="H20" s="83"/>
      <c r="I20" s="83"/>
    </row>
    <row r="21" spans="1:9" ht="15.75">
      <c r="A21" s="16">
        <v>1</v>
      </c>
      <c r="B21" s="16">
        <v>2</v>
      </c>
      <c r="C21" s="16">
        <v>3</v>
      </c>
      <c r="D21" s="16">
        <v>4</v>
      </c>
      <c r="E21" s="16">
        <v>5</v>
      </c>
      <c r="F21" s="16">
        <v>6</v>
      </c>
      <c r="G21" s="16">
        <v>7</v>
      </c>
      <c r="H21" s="16">
        <v>8</v>
      </c>
      <c r="I21" s="16">
        <v>9</v>
      </c>
    </row>
    <row r="22" spans="1:9" ht="15.75">
      <c r="A22" s="16"/>
      <c r="B22" s="17"/>
      <c r="C22" s="16"/>
      <c r="D22" s="16"/>
      <c r="E22" s="16"/>
      <c r="F22" s="16"/>
      <c r="G22" s="16"/>
      <c r="H22" s="16"/>
      <c r="I22" s="16"/>
    </row>
    <row r="23" spans="1:9" ht="15.75">
      <c r="A23" s="16"/>
      <c r="B23" s="17"/>
      <c r="C23" s="16"/>
      <c r="D23" s="16"/>
      <c r="E23" s="16"/>
      <c r="F23" s="16"/>
      <c r="G23" s="16"/>
      <c r="H23" s="16"/>
      <c r="I23" s="16"/>
    </row>
    <row r="24" spans="1:9" ht="15.75">
      <c r="A24" s="16"/>
      <c r="B24" s="17"/>
      <c r="C24" s="16"/>
      <c r="D24" s="16"/>
      <c r="E24" s="16"/>
      <c r="F24" s="16"/>
      <c r="G24" s="16"/>
      <c r="H24" s="16"/>
      <c r="I24" s="16"/>
    </row>
    <row r="25" spans="1:9" ht="15.75">
      <c r="A25" s="16"/>
      <c r="B25" s="16" t="s">
        <v>20</v>
      </c>
      <c r="C25" s="16"/>
      <c r="D25" s="16"/>
      <c r="E25" s="16"/>
      <c r="F25" s="16"/>
      <c r="G25" s="16"/>
      <c r="H25" s="16"/>
      <c r="I25" s="16"/>
    </row>
    <row r="26" spans="1:9" ht="15.75">
      <c r="A26" s="6"/>
      <c r="B26" s="6"/>
      <c r="C26" s="6"/>
      <c r="D26" s="6"/>
      <c r="E26" s="6"/>
      <c r="F26" s="6"/>
      <c r="G26" s="6"/>
      <c r="H26" s="6"/>
      <c r="I26" s="6"/>
    </row>
    <row r="27" spans="1:9" ht="37.5" customHeight="1">
      <c r="A27" s="84" t="s">
        <v>107</v>
      </c>
      <c r="B27" s="84"/>
      <c r="C27" s="84"/>
      <c r="D27" s="84"/>
      <c r="E27" s="84"/>
      <c r="F27" s="84"/>
      <c r="G27" s="84"/>
      <c r="H27" s="84"/>
      <c r="I27" s="84"/>
    </row>
    <row r="28" spans="1:9" ht="15.75">
      <c r="A28" s="6"/>
      <c r="B28" s="6"/>
      <c r="C28" s="6"/>
      <c r="D28" s="6"/>
      <c r="E28" s="6"/>
      <c r="F28" s="6"/>
      <c r="G28" s="6"/>
      <c r="H28" s="6"/>
      <c r="I28" s="1" t="s">
        <v>22</v>
      </c>
    </row>
    <row r="29" spans="1:9" ht="15.75" customHeight="1">
      <c r="A29" s="83" t="s">
        <v>18</v>
      </c>
      <c r="B29" s="83" t="s">
        <v>102</v>
      </c>
      <c r="C29" s="83" t="s">
        <v>5</v>
      </c>
      <c r="D29" s="83" t="s">
        <v>19</v>
      </c>
      <c r="E29" s="83" t="s">
        <v>103</v>
      </c>
      <c r="F29" s="83" t="s">
        <v>104</v>
      </c>
      <c r="G29" s="83" t="s">
        <v>105</v>
      </c>
      <c r="H29" s="83" t="s">
        <v>21</v>
      </c>
      <c r="I29" s="83" t="s">
        <v>106</v>
      </c>
    </row>
    <row r="30" spans="1:9" ht="87.75" customHeight="1">
      <c r="A30" s="83"/>
      <c r="B30" s="83"/>
      <c r="C30" s="83"/>
      <c r="D30" s="83"/>
      <c r="E30" s="83"/>
      <c r="F30" s="83"/>
      <c r="G30" s="83"/>
      <c r="H30" s="83"/>
      <c r="I30" s="83"/>
    </row>
    <row r="31" spans="1:9" ht="15.75">
      <c r="A31" s="16">
        <v>1</v>
      </c>
      <c r="B31" s="16">
        <v>2</v>
      </c>
      <c r="C31" s="16">
        <v>3</v>
      </c>
      <c r="D31" s="16">
        <v>4</v>
      </c>
      <c r="E31" s="16">
        <v>5</v>
      </c>
      <c r="F31" s="16">
        <v>6</v>
      </c>
      <c r="G31" s="16">
        <v>7</v>
      </c>
      <c r="H31" s="16">
        <v>8</v>
      </c>
      <c r="I31" s="16">
        <v>9</v>
      </c>
    </row>
    <row r="32" spans="1:9" ht="15.75">
      <c r="A32" s="16"/>
      <c r="B32" s="17"/>
      <c r="C32" s="16"/>
      <c r="D32" s="16"/>
      <c r="E32" s="16"/>
      <c r="F32" s="16"/>
      <c r="G32" s="16"/>
      <c r="H32" s="16"/>
      <c r="I32" s="16"/>
    </row>
    <row r="33" spans="1:9" ht="15.75">
      <c r="A33" s="16"/>
      <c r="B33" s="17"/>
      <c r="C33" s="16"/>
      <c r="D33" s="16"/>
      <c r="E33" s="16"/>
      <c r="F33" s="16"/>
      <c r="G33" s="16"/>
      <c r="H33" s="16"/>
      <c r="I33" s="16"/>
    </row>
    <row r="34" spans="1:9" ht="15.75">
      <c r="A34" s="16"/>
      <c r="B34" s="17"/>
      <c r="C34" s="16"/>
      <c r="D34" s="16"/>
      <c r="E34" s="16"/>
      <c r="F34" s="16"/>
      <c r="G34" s="16"/>
      <c r="H34" s="16"/>
      <c r="I34" s="16"/>
    </row>
    <row r="35" spans="1:9" ht="15.75">
      <c r="A35" s="16"/>
      <c r="B35" s="16" t="s">
        <v>20</v>
      </c>
      <c r="C35" s="16"/>
      <c r="D35" s="16"/>
      <c r="E35" s="16"/>
      <c r="F35" s="16"/>
      <c r="G35" s="16"/>
      <c r="H35" s="16"/>
      <c r="I35" s="16"/>
    </row>
    <row r="36" spans="2:9" ht="15.75">
      <c r="B36" s="6"/>
      <c r="C36" s="6"/>
      <c r="D36" s="6"/>
      <c r="E36" s="6"/>
      <c r="F36" s="6"/>
      <c r="G36" s="6"/>
      <c r="H36" s="6"/>
      <c r="I36" s="6"/>
    </row>
    <row r="37" spans="1:9" ht="15.75">
      <c r="A37" s="5"/>
      <c r="B37" s="6"/>
      <c r="C37" s="6"/>
      <c r="D37" s="6"/>
      <c r="E37" s="6"/>
      <c r="F37" s="6"/>
      <c r="G37" s="6"/>
      <c r="H37" s="6"/>
      <c r="I37" s="6"/>
    </row>
    <row r="38" spans="1:9" ht="15.75">
      <c r="A38" s="3"/>
      <c r="B38" s="6"/>
      <c r="C38" s="6"/>
      <c r="D38" s="6"/>
      <c r="E38" s="6"/>
      <c r="F38" s="6"/>
      <c r="G38" s="6"/>
      <c r="H38" s="6"/>
      <c r="I38" s="6"/>
    </row>
    <row r="39" spans="1:9" ht="15.75">
      <c r="A39" s="3"/>
      <c r="B39" s="6"/>
      <c r="C39" s="6"/>
      <c r="D39" s="6"/>
      <c r="E39" s="6"/>
      <c r="F39" s="6"/>
      <c r="G39" s="6"/>
      <c r="H39" s="6"/>
      <c r="I39" s="6"/>
    </row>
    <row r="40" spans="1:9" ht="15.75">
      <c r="A40" s="84" t="s">
        <v>6</v>
      </c>
      <c r="B40" s="84"/>
      <c r="C40" s="87" t="s">
        <v>11</v>
      </c>
      <c r="D40" s="87"/>
      <c r="E40" s="87"/>
      <c r="F40" s="6"/>
      <c r="G40" s="6"/>
      <c r="H40" s="87" t="s">
        <v>10</v>
      </c>
      <c r="I40" s="87"/>
    </row>
    <row r="41" spans="1:9" ht="15.75" customHeight="1">
      <c r="A41" s="7"/>
      <c r="C41" s="89" t="s">
        <v>7</v>
      </c>
      <c r="D41" s="89"/>
      <c r="E41" s="89"/>
      <c r="F41" s="6"/>
      <c r="G41" s="6"/>
      <c r="H41" s="89" t="s">
        <v>8</v>
      </c>
      <c r="I41" s="89"/>
    </row>
    <row r="42" spans="1:9" ht="37.5" customHeight="1">
      <c r="A42" s="90" t="s">
        <v>9</v>
      </c>
      <c r="B42" s="90"/>
      <c r="C42" s="85" t="s">
        <v>11</v>
      </c>
      <c r="D42" s="85"/>
      <c r="E42" s="85"/>
      <c r="F42" s="13"/>
      <c r="G42" s="13"/>
      <c r="H42" s="85" t="s">
        <v>10</v>
      </c>
      <c r="I42" s="85"/>
    </row>
    <row r="43" spans="1:9" ht="15.75" customHeight="1">
      <c r="A43" s="7"/>
      <c r="B43" s="4"/>
      <c r="C43" s="89" t="s">
        <v>7</v>
      </c>
      <c r="D43" s="89"/>
      <c r="E43" s="89"/>
      <c r="F43" s="6"/>
      <c r="G43" s="6"/>
      <c r="H43" s="89" t="s">
        <v>8</v>
      </c>
      <c r="I43" s="89"/>
    </row>
    <row r="46" ht="15.75">
      <c r="A46" s="2"/>
    </row>
    <row r="48" ht="15.75">
      <c r="A48" s="2"/>
    </row>
  </sheetData>
  <sheetProtection/>
  <mergeCells count="42">
    <mergeCell ref="A29:A30"/>
    <mergeCell ref="B29:B30"/>
    <mergeCell ref="F19:F20"/>
    <mergeCell ref="A42:B42"/>
    <mergeCell ref="A40:B40"/>
    <mergeCell ref="I29:I30"/>
    <mergeCell ref="H41:I41"/>
    <mergeCell ref="F29:F30"/>
    <mergeCell ref="G29:G30"/>
    <mergeCell ref="C29:C30"/>
    <mergeCell ref="D29:D30"/>
    <mergeCell ref="C41:E41"/>
    <mergeCell ref="H43:I43"/>
    <mergeCell ref="C43:E43"/>
    <mergeCell ref="C42:E42"/>
    <mergeCell ref="H40:I40"/>
    <mergeCell ref="H19:H20"/>
    <mergeCell ref="H42:I42"/>
    <mergeCell ref="D19:D20"/>
    <mergeCell ref="C19:C20"/>
    <mergeCell ref="A7:I7"/>
    <mergeCell ref="A27:I27"/>
    <mergeCell ref="C40:E40"/>
    <mergeCell ref="E19:E20"/>
    <mergeCell ref="A11:E11"/>
    <mergeCell ref="H29:H30"/>
    <mergeCell ref="I19:I20"/>
    <mergeCell ref="E29:E30"/>
    <mergeCell ref="F11:I12"/>
    <mergeCell ref="A19:A20"/>
    <mergeCell ref="B19:B20"/>
    <mergeCell ref="G4:I4"/>
    <mergeCell ref="G5:I5"/>
    <mergeCell ref="A17:I17"/>
    <mergeCell ref="A13:I13"/>
    <mergeCell ref="G19:G20"/>
    <mergeCell ref="G2:I2"/>
    <mergeCell ref="G1:I1"/>
    <mergeCell ref="G3:I3"/>
    <mergeCell ref="A15:I15"/>
    <mergeCell ref="A10:E10"/>
    <mergeCell ref="F10:I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25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10"/>
  <sheetViews>
    <sheetView view="pageBreakPreview" zoomScale="115" zoomScaleSheetLayoutView="115" zoomScalePageLayoutView="0" workbookViewId="0" topLeftCell="A1">
      <selection activeCell="F3" sqref="F3:G3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81" t="s">
        <v>177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5.75">
      <c r="M2" s="1" t="s">
        <v>23</v>
      </c>
    </row>
    <row r="3" spans="1:13" ht="47.25" customHeight="1">
      <c r="A3" s="115" t="s">
        <v>69</v>
      </c>
      <c r="B3" s="115" t="s">
        <v>70</v>
      </c>
      <c r="C3" s="115" t="s">
        <v>66</v>
      </c>
      <c r="D3" s="83" t="s">
        <v>162</v>
      </c>
      <c r="E3" s="83"/>
      <c r="F3" s="83" t="s">
        <v>163</v>
      </c>
      <c r="G3" s="83"/>
      <c r="H3" s="83" t="s">
        <v>164</v>
      </c>
      <c r="I3" s="83"/>
      <c r="J3" s="83" t="s">
        <v>106</v>
      </c>
      <c r="K3" s="83"/>
      <c r="L3" s="83" t="s">
        <v>178</v>
      </c>
      <c r="M3" s="83"/>
    </row>
    <row r="4" spans="1:13" ht="109.5" customHeight="1">
      <c r="A4" s="116"/>
      <c r="B4" s="116"/>
      <c r="C4" s="116"/>
      <c r="D4" s="16" t="s">
        <v>68</v>
      </c>
      <c r="E4" s="16" t="s">
        <v>67</v>
      </c>
      <c r="F4" s="16" t="s">
        <v>68</v>
      </c>
      <c r="G4" s="16" t="s">
        <v>67</v>
      </c>
      <c r="H4" s="16" t="s">
        <v>68</v>
      </c>
      <c r="I4" s="16" t="s">
        <v>67</v>
      </c>
      <c r="J4" s="16" t="s">
        <v>68</v>
      </c>
      <c r="K4" s="16" t="s">
        <v>67</v>
      </c>
      <c r="L4" s="16" t="s">
        <v>68</v>
      </c>
      <c r="M4" s="16" t="s">
        <v>67</v>
      </c>
    </row>
    <row r="5" spans="1:13" ht="15.7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</row>
    <row r="6" spans="1:13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9" spans="1:13" ht="8.2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ht="30.75" customHeight="1">
      <c r="A10" s="81" t="s">
        <v>71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</sheetData>
  <sheetProtection/>
  <mergeCells count="11">
    <mergeCell ref="L3:M3"/>
    <mergeCell ref="A9:M9"/>
    <mergeCell ref="A10:M10"/>
    <mergeCell ref="A1:M1"/>
    <mergeCell ref="C3:C4"/>
    <mergeCell ref="B3:B4"/>
    <mergeCell ref="A3:A4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42"/>
  <sheetViews>
    <sheetView view="pageBreakPreview" zoomScale="85" zoomScaleSheetLayoutView="85" zoomScalePageLayoutView="0" workbookViewId="0" topLeftCell="A37">
      <selection activeCell="A35" sqref="A35:L35"/>
    </sheetView>
  </sheetViews>
  <sheetFormatPr defaultColWidth="9.140625" defaultRowHeight="15"/>
  <cols>
    <col min="1" max="1" width="14.57421875" style="0" customWidth="1"/>
    <col min="2" max="2" width="27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9.57421875" style="0" customWidth="1"/>
    <col min="11" max="11" width="14.8515625" style="0" customWidth="1"/>
    <col min="12" max="12" width="13.57421875" style="0" customWidth="1"/>
  </cols>
  <sheetData>
    <row r="1" spans="1:18" ht="15.75">
      <c r="A1" s="84" t="s">
        <v>179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75">
      <c r="A3" s="84" t="s">
        <v>180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5" t="s">
        <v>23</v>
      </c>
      <c r="M4" s="11"/>
      <c r="N4" s="11"/>
      <c r="O4" s="11"/>
      <c r="P4" s="11"/>
      <c r="Q4" s="11"/>
      <c r="R4" s="11"/>
    </row>
    <row r="5" spans="1:18" ht="48" customHeight="1">
      <c r="A5" s="83" t="s">
        <v>72</v>
      </c>
      <c r="B5" s="83" t="s">
        <v>4</v>
      </c>
      <c r="C5" s="100" t="s">
        <v>82</v>
      </c>
      <c r="D5" s="100" t="s">
        <v>86</v>
      </c>
      <c r="E5" s="100" t="s">
        <v>87</v>
      </c>
      <c r="F5" s="100"/>
      <c r="G5" s="100" t="s">
        <v>88</v>
      </c>
      <c r="H5" s="100"/>
      <c r="I5" s="100" t="s">
        <v>89</v>
      </c>
      <c r="J5" s="101" t="s">
        <v>91</v>
      </c>
      <c r="K5" s="101"/>
      <c r="L5" s="100" t="s">
        <v>90</v>
      </c>
      <c r="M5" s="28"/>
      <c r="N5" s="28"/>
      <c r="O5" s="28"/>
      <c r="P5" s="28"/>
      <c r="Q5" s="28"/>
      <c r="R5" s="28"/>
    </row>
    <row r="6" spans="1:18" ht="128.25" customHeight="1">
      <c r="A6" s="83"/>
      <c r="B6" s="83"/>
      <c r="C6" s="100"/>
      <c r="D6" s="100"/>
      <c r="E6" s="100"/>
      <c r="F6" s="100"/>
      <c r="G6" s="100"/>
      <c r="H6" s="100"/>
      <c r="I6" s="100"/>
      <c r="J6" s="16" t="s">
        <v>77</v>
      </c>
      <c r="K6" s="16" t="s">
        <v>78</v>
      </c>
      <c r="L6" s="100"/>
      <c r="M6" s="28"/>
      <c r="N6" s="28"/>
      <c r="O6" s="28"/>
      <c r="P6" s="15"/>
      <c r="Q6" s="28"/>
      <c r="R6" s="28"/>
    </row>
    <row r="7" spans="1:18" ht="15.75">
      <c r="A7" s="16">
        <v>1</v>
      </c>
      <c r="B7" s="16">
        <v>2</v>
      </c>
      <c r="C7" s="22">
        <v>3</v>
      </c>
      <c r="D7" s="22">
        <v>4</v>
      </c>
      <c r="E7" s="102">
        <v>5</v>
      </c>
      <c r="F7" s="102"/>
      <c r="G7" s="136">
        <v>6</v>
      </c>
      <c r="H7" s="136"/>
      <c r="I7" s="22">
        <v>7</v>
      </c>
      <c r="J7" s="22">
        <v>8</v>
      </c>
      <c r="K7" s="22">
        <v>9</v>
      </c>
      <c r="L7" s="22">
        <v>10</v>
      </c>
      <c r="M7" s="28"/>
      <c r="N7" s="28"/>
      <c r="O7" s="28"/>
      <c r="P7" s="15"/>
      <c r="Q7" s="28"/>
      <c r="R7" s="28"/>
    </row>
    <row r="8" spans="1:18" ht="15.75">
      <c r="A8" s="16"/>
      <c r="B8" s="16"/>
      <c r="C8" s="22"/>
      <c r="D8" s="22"/>
      <c r="E8" s="102"/>
      <c r="F8" s="102"/>
      <c r="G8" s="102"/>
      <c r="H8" s="102"/>
      <c r="I8" s="31"/>
      <c r="J8" s="22"/>
      <c r="K8" s="22"/>
      <c r="L8" s="22"/>
      <c r="M8" s="28"/>
      <c r="N8" s="28"/>
      <c r="O8" s="28"/>
      <c r="P8" s="15"/>
      <c r="Q8" s="28"/>
      <c r="R8" s="28"/>
    </row>
    <row r="9" spans="1:18" ht="15.75">
      <c r="A9" s="16"/>
      <c r="B9" s="16"/>
      <c r="C9" s="22"/>
      <c r="D9" s="22"/>
      <c r="E9" s="102"/>
      <c r="F9" s="102"/>
      <c r="G9" s="102"/>
      <c r="H9" s="102"/>
      <c r="I9" s="22"/>
      <c r="J9" s="22"/>
      <c r="K9" s="22"/>
      <c r="L9" s="22"/>
      <c r="M9" s="28"/>
      <c r="N9" s="28"/>
      <c r="O9" s="28"/>
      <c r="P9" s="15"/>
      <c r="Q9" s="28"/>
      <c r="R9" s="28"/>
    </row>
    <row r="10" spans="1:18" ht="15.75">
      <c r="A10" s="16"/>
      <c r="B10" s="16" t="s">
        <v>20</v>
      </c>
      <c r="C10" s="22"/>
      <c r="D10" s="22"/>
      <c r="E10" s="102"/>
      <c r="F10" s="102"/>
      <c r="G10" s="102"/>
      <c r="H10" s="102"/>
      <c r="I10" s="22"/>
      <c r="J10" s="22"/>
      <c r="K10" s="22"/>
      <c r="L10" s="22"/>
      <c r="M10" s="28"/>
      <c r="N10" s="28"/>
      <c r="O10" s="28"/>
      <c r="P10" s="28"/>
      <c r="Q10" s="28"/>
      <c r="R10" s="28"/>
    </row>
    <row r="11" spans="1:18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5.75">
      <c r="A12" s="84" t="s">
        <v>181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28"/>
      <c r="N12" s="28"/>
      <c r="O12" s="28"/>
      <c r="P12" s="28"/>
      <c r="Q12" s="28"/>
      <c r="R12" s="28"/>
    </row>
    <row r="13" spans="1:18" ht="15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15" t="s">
        <v>23</v>
      </c>
      <c r="M13" s="28"/>
      <c r="N13" s="28"/>
      <c r="O13" s="28"/>
      <c r="P13" s="28"/>
      <c r="Q13" s="28"/>
      <c r="R13" s="28"/>
    </row>
    <row r="14" spans="1:18" ht="15.75">
      <c r="A14" s="138" t="s">
        <v>72</v>
      </c>
      <c r="B14" s="115" t="s">
        <v>4</v>
      </c>
      <c r="C14" s="83" t="s">
        <v>13</v>
      </c>
      <c r="D14" s="83"/>
      <c r="E14" s="83"/>
      <c r="F14" s="83"/>
      <c r="G14" s="83"/>
      <c r="H14" s="83" t="s">
        <v>14</v>
      </c>
      <c r="I14" s="83"/>
      <c r="J14" s="83"/>
      <c r="K14" s="83"/>
      <c r="L14" s="83"/>
      <c r="M14" s="28"/>
      <c r="N14" s="28"/>
      <c r="O14" s="28"/>
      <c r="P14" s="28"/>
      <c r="Q14" s="28"/>
      <c r="R14" s="28"/>
    </row>
    <row r="15" spans="1:18" ht="98.25" customHeight="1">
      <c r="A15" s="139"/>
      <c r="B15" s="121"/>
      <c r="C15" s="83" t="s">
        <v>73</v>
      </c>
      <c r="D15" s="83" t="s">
        <v>74</v>
      </c>
      <c r="E15" s="83" t="s">
        <v>75</v>
      </c>
      <c r="F15" s="83"/>
      <c r="G15" s="115" t="s">
        <v>79</v>
      </c>
      <c r="H15" s="83" t="s">
        <v>76</v>
      </c>
      <c r="I15" s="115" t="s">
        <v>81</v>
      </c>
      <c r="J15" s="83" t="s">
        <v>75</v>
      </c>
      <c r="K15" s="83"/>
      <c r="L15" s="115" t="s">
        <v>80</v>
      </c>
      <c r="M15" s="28"/>
      <c r="N15" s="28"/>
      <c r="O15" s="28"/>
      <c r="P15" s="28"/>
      <c r="Q15" s="28"/>
      <c r="R15" s="28"/>
    </row>
    <row r="16" spans="1:18" ht="31.5">
      <c r="A16" s="140"/>
      <c r="B16" s="116"/>
      <c r="C16" s="83"/>
      <c r="D16" s="83"/>
      <c r="E16" s="16" t="s">
        <v>77</v>
      </c>
      <c r="F16" s="16" t="s">
        <v>78</v>
      </c>
      <c r="G16" s="116"/>
      <c r="H16" s="83"/>
      <c r="I16" s="116"/>
      <c r="J16" s="16" t="s">
        <v>77</v>
      </c>
      <c r="K16" s="16" t="s">
        <v>78</v>
      </c>
      <c r="L16" s="116"/>
      <c r="M16" s="28"/>
      <c r="N16" s="28"/>
      <c r="O16" s="28"/>
      <c r="P16" s="28"/>
      <c r="Q16" s="28"/>
      <c r="R16" s="28"/>
    </row>
    <row r="17" spans="1:18" ht="15.7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28"/>
      <c r="N17" s="28"/>
      <c r="O17" s="28"/>
      <c r="P17" s="28"/>
      <c r="Q17" s="28"/>
      <c r="R17" s="28"/>
    </row>
    <row r="18" spans="1:18" ht="15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8"/>
      <c r="N18" s="28"/>
      <c r="O18" s="28"/>
      <c r="P18" s="28"/>
      <c r="Q18" s="28"/>
      <c r="R18" s="28"/>
    </row>
    <row r="19" spans="1:18" ht="15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8"/>
      <c r="N19" s="28"/>
      <c r="O19" s="28"/>
      <c r="P19" s="28"/>
      <c r="Q19" s="28"/>
      <c r="R19" s="28"/>
    </row>
    <row r="20" spans="1:18" ht="15.75">
      <c r="A20" s="16"/>
      <c r="B20" s="16" t="s">
        <v>20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8"/>
      <c r="N20" s="28"/>
      <c r="O20" s="28"/>
      <c r="P20" s="28"/>
      <c r="Q20" s="28"/>
      <c r="R20" s="28"/>
    </row>
    <row r="22" spans="1:12" ht="15.75" customHeight="1">
      <c r="A22" s="84" t="s">
        <v>182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9:12" ht="15.75">
      <c r="I23" s="30"/>
      <c r="J23" s="30"/>
      <c r="K23" s="30"/>
      <c r="L23" s="15" t="s">
        <v>23</v>
      </c>
    </row>
    <row r="24" spans="1:12" ht="15">
      <c r="A24" s="138" t="s">
        <v>72</v>
      </c>
      <c r="B24" s="115" t="s">
        <v>4</v>
      </c>
      <c r="C24" s="100" t="s">
        <v>82</v>
      </c>
      <c r="D24" s="100"/>
      <c r="E24" s="100" t="s">
        <v>83</v>
      </c>
      <c r="F24" s="100" t="s">
        <v>115</v>
      </c>
      <c r="G24" s="100" t="s">
        <v>183</v>
      </c>
      <c r="H24" s="100" t="s">
        <v>184</v>
      </c>
      <c r="I24" s="100" t="s">
        <v>84</v>
      </c>
      <c r="J24" s="100"/>
      <c r="K24" s="100" t="s">
        <v>85</v>
      </c>
      <c r="L24" s="100"/>
    </row>
    <row r="25" spans="1:12" ht="17.25" customHeight="1">
      <c r="A25" s="139"/>
      <c r="B25" s="121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1:12" ht="99.75" customHeight="1">
      <c r="A26" s="140"/>
      <c r="B26" s="116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1:12" ht="15.75">
      <c r="A27" s="16">
        <v>1</v>
      </c>
      <c r="B27" s="16">
        <v>2</v>
      </c>
      <c r="C27" s="137">
        <v>3</v>
      </c>
      <c r="D27" s="137"/>
      <c r="E27" s="22">
        <v>4</v>
      </c>
      <c r="F27" s="22">
        <v>5</v>
      </c>
      <c r="G27" s="22">
        <v>6</v>
      </c>
      <c r="H27" s="22">
        <v>7</v>
      </c>
      <c r="I27" s="102">
        <v>8</v>
      </c>
      <c r="J27" s="102"/>
      <c r="K27" s="102">
        <v>9</v>
      </c>
      <c r="L27" s="102"/>
    </row>
    <row r="28" spans="1:12" ht="15.75">
      <c r="A28" s="16"/>
      <c r="B28" s="16"/>
      <c r="C28" s="141"/>
      <c r="D28" s="141"/>
      <c r="E28" s="32"/>
      <c r="F28" s="32"/>
      <c r="G28" s="32"/>
      <c r="H28" s="32"/>
      <c r="I28" s="134"/>
      <c r="J28" s="135"/>
      <c r="K28" s="134"/>
      <c r="L28" s="135"/>
    </row>
    <row r="29" spans="1:12" ht="15.75">
      <c r="A29" s="16"/>
      <c r="B29" s="16"/>
      <c r="C29" s="141"/>
      <c r="D29" s="141"/>
      <c r="E29" s="32"/>
      <c r="F29" s="32"/>
      <c r="G29" s="32"/>
      <c r="H29" s="32"/>
      <c r="I29" s="134"/>
      <c r="J29" s="135"/>
      <c r="K29" s="134"/>
      <c r="L29" s="135"/>
    </row>
    <row r="30" spans="1:12" ht="15.75">
      <c r="A30" s="16"/>
      <c r="B30" s="16" t="s">
        <v>20</v>
      </c>
      <c r="C30" s="141"/>
      <c r="D30" s="141"/>
      <c r="E30" s="32"/>
      <c r="F30" s="32"/>
      <c r="G30" s="32"/>
      <c r="H30" s="32"/>
      <c r="I30" s="134"/>
      <c r="J30" s="135"/>
      <c r="K30" s="134"/>
      <c r="L30" s="135"/>
    </row>
    <row r="32" ht="15">
      <c r="A32" s="14"/>
    </row>
    <row r="33" spans="1:12" ht="15.75">
      <c r="A33" s="84" t="s">
        <v>185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1:12" ht="45" customHeight="1">
      <c r="A34" s="84" t="s">
        <v>92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1:12" ht="30.75" customHeight="1">
      <c r="A35" s="84" t="s">
        <v>186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2" ht="36.75" customHeight="1">
      <c r="A36" s="84" t="s">
        <v>92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9" spans="1:9" ht="15.75">
      <c r="A39" s="84" t="s">
        <v>157</v>
      </c>
      <c r="B39" s="84"/>
      <c r="C39" s="87" t="s">
        <v>11</v>
      </c>
      <c r="D39" s="87"/>
      <c r="E39" s="87"/>
      <c r="F39" s="6"/>
      <c r="G39" s="6"/>
      <c r="H39" s="87" t="s">
        <v>158</v>
      </c>
      <c r="I39" s="87"/>
    </row>
    <row r="40" spans="1:9" ht="15.75">
      <c r="A40" s="7"/>
      <c r="C40" s="89" t="s">
        <v>7</v>
      </c>
      <c r="D40" s="89"/>
      <c r="E40" s="89"/>
      <c r="F40" s="6"/>
      <c r="G40" s="6"/>
      <c r="H40" s="89" t="s">
        <v>8</v>
      </c>
      <c r="I40" s="89"/>
    </row>
    <row r="41" spans="1:9" ht="15.75">
      <c r="A41" s="90" t="s">
        <v>139</v>
      </c>
      <c r="B41" s="90"/>
      <c r="C41" s="85" t="s">
        <v>11</v>
      </c>
      <c r="D41" s="85"/>
      <c r="E41" s="85"/>
      <c r="F41" s="13"/>
      <c r="G41" s="13"/>
      <c r="H41" s="85" t="s">
        <v>138</v>
      </c>
      <c r="I41" s="85"/>
    </row>
    <row r="42" spans="1:9" ht="15.75">
      <c r="A42" s="7"/>
      <c r="B42" s="8"/>
      <c r="C42" s="89" t="s">
        <v>7</v>
      </c>
      <c r="D42" s="89"/>
      <c r="E42" s="89"/>
      <c r="F42" s="6"/>
      <c r="G42" s="6"/>
      <c r="H42" s="89" t="s">
        <v>8</v>
      </c>
      <c r="I42" s="89"/>
    </row>
  </sheetData>
  <sheetProtection/>
  <mergeCells count="68"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  <mergeCell ref="H40:I40"/>
    <mergeCell ref="C28:D28"/>
    <mergeCell ref="C29:D29"/>
    <mergeCell ref="C30:D30"/>
    <mergeCell ref="I28:J28"/>
    <mergeCell ref="I29:J29"/>
    <mergeCell ref="I30:J30"/>
    <mergeCell ref="K27:L27"/>
    <mergeCell ref="K24:L26"/>
    <mergeCell ref="C15:C16"/>
    <mergeCell ref="D15:D16"/>
    <mergeCell ref="E15:F15"/>
    <mergeCell ref="H15:H16"/>
    <mergeCell ref="I27:J27"/>
    <mergeCell ref="A24:A26"/>
    <mergeCell ref="B24:B26"/>
    <mergeCell ref="C24:D26"/>
    <mergeCell ref="E24:E26"/>
    <mergeCell ref="F24:F26"/>
    <mergeCell ref="C42:E42"/>
    <mergeCell ref="A41:B41"/>
    <mergeCell ref="C41:E41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G7:H7"/>
    <mergeCell ref="A5:A6"/>
    <mergeCell ref="E7:F7"/>
    <mergeCell ref="E8:F8"/>
    <mergeCell ref="E9:F9"/>
    <mergeCell ref="J5:K5"/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tabSelected="1" view="pageBreakPreview" zoomScaleSheetLayoutView="100" zoomScalePageLayoutView="0" workbookViewId="0" topLeftCell="A23">
      <selection activeCell="A7" sqref="A7:J7"/>
    </sheetView>
  </sheetViews>
  <sheetFormatPr defaultColWidth="9.140625" defaultRowHeight="15"/>
  <cols>
    <col min="1" max="1" width="17.28125" style="0" customWidth="1"/>
    <col min="2" max="2" width="39.57421875" style="0" customWidth="1"/>
    <col min="3" max="3" width="17.140625" style="0" customWidth="1"/>
    <col min="4" max="4" width="14.7109375" style="0" customWidth="1"/>
    <col min="5" max="5" width="8.8515625" style="0" customWidth="1"/>
    <col min="6" max="6" width="15.28125" style="0" customWidth="1"/>
    <col min="7" max="7" width="14.421875" style="0" customWidth="1"/>
    <col min="8" max="8" width="16.00390625" style="0" customWidth="1"/>
    <col min="9" max="9" width="17.140625" style="0" customWidth="1"/>
  </cols>
  <sheetData>
    <row r="1" spans="3:10" ht="15.75" customHeight="1">
      <c r="C1" s="6"/>
      <c r="D1" s="6"/>
      <c r="E1" s="6"/>
      <c r="F1" s="6"/>
      <c r="G1" s="6"/>
      <c r="H1" s="80" t="s">
        <v>0</v>
      </c>
      <c r="I1" s="80"/>
      <c r="J1" s="80"/>
    </row>
    <row r="2" spans="3:10" ht="15.75" customHeight="1">
      <c r="C2" s="6"/>
      <c r="D2" s="6"/>
      <c r="E2" s="6"/>
      <c r="F2" s="6"/>
      <c r="G2" s="6"/>
      <c r="H2" s="80" t="s">
        <v>1</v>
      </c>
      <c r="I2" s="80"/>
      <c r="J2" s="80"/>
    </row>
    <row r="3" spans="3:10" ht="15.75" customHeight="1">
      <c r="C3" s="6"/>
      <c r="D3" s="6"/>
      <c r="E3" s="6"/>
      <c r="F3" s="6"/>
      <c r="G3" s="6"/>
      <c r="H3" s="80" t="s">
        <v>2</v>
      </c>
      <c r="I3" s="80"/>
      <c r="J3" s="80"/>
    </row>
    <row r="4" spans="1:10" ht="15.75" customHeight="1">
      <c r="A4" s="1"/>
      <c r="B4" s="1"/>
      <c r="C4" s="6"/>
      <c r="D4" s="6"/>
      <c r="E4" s="6"/>
      <c r="F4" s="6"/>
      <c r="G4" s="6"/>
      <c r="H4" s="80" t="s">
        <v>12</v>
      </c>
      <c r="I4" s="80"/>
      <c r="J4" s="80"/>
    </row>
    <row r="5" spans="1:10" ht="15.75" customHeight="1">
      <c r="A5" s="6"/>
      <c r="B5" s="6"/>
      <c r="C5" s="6"/>
      <c r="D5" s="6"/>
      <c r="E5" s="6"/>
      <c r="F5" s="6"/>
      <c r="G5" s="6"/>
      <c r="H5" s="80" t="s">
        <v>16</v>
      </c>
      <c r="I5" s="80"/>
      <c r="J5" s="80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5" customHeight="1">
      <c r="A7" s="86" t="s">
        <v>194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4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 hidden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92" t="s">
        <v>148</v>
      </c>
      <c r="B10" s="92"/>
      <c r="C10" s="92"/>
      <c r="D10" s="92"/>
      <c r="E10" s="92"/>
      <c r="F10" s="92"/>
      <c r="G10" s="93">
        <v>19</v>
      </c>
      <c r="H10" s="93"/>
      <c r="I10" s="93">
        <v>41005838</v>
      </c>
      <c r="J10" s="93"/>
    </row>
    <row r="11" spans="1:10" ht="64.5" customHeight="1">
      <c r="A11" s="99" t="s">
        <v>24</v>
      </c>
      <c r="B11" s="99"/>
      <c r="C11" s="99"/>
      <c r="D11" s="99"/>
      <c r="E11" s="99"/>
      <c r="F11" s="99"/>
      <c r="G11" s="91" t="s">
        <v>140</v>
      </c>
      <c r="H11" s="91"/>
      <c r="I11" s="91" t="s">
        <v>141</v>
      </c>
      <c r="J11" s="91"/>
    </row>
    <row r="12" spans="1:10" ht="0.75" customHeight="1">
      <c r="A12" s="52"/>
      <c r="B12" s="52"/>
      <c r="C12" s="52"/>
      <c r="D12" s="52"/>
      <c r="E12" s="52"/>
      <c r="F12" s="52"/>
      <c r="G12" s="54"/>
      <c r="H12" s="54"/>
      <c r="I12" s="54"/>
      <c r="J12" s="54"/>
    </row>
    <row r="13" spans="1:10" ht="18.75" customHeight="1">
      <c r="A13" s="92" t="s">
        <v>149</v>
      </c>
      <c r="B13" s="92"/>
      <c r="C13" s="92"/>
      <c r="D13" s="92"/>
      <c r="E13" s="92"/>
      <c r="F13" s="92"/>
      <c r="G13" s="93">
        <v>191</v>
      </c>
      <c r="H13" s="93"/>
      <c r="I13" s="93">
        <v>41005838</v>
      </c>
      <c r="J13" s="93"/>
    </row>
    <row r="14" spans="1:10" ht="106.5" customHeight="1">
      <c r="A14" s="99" t="s">
        <v>26</v>
      </c>
      <c r="B14" s="99"/>
      <c r="C14" s="99"/>
      <c r="D14" s="99"/>
      <c r="E14" s="99"/>
      <c r="F14" s="99"/>
      <c r="G14" s="91" t="s">
        <v>142</v>
      </c>
      <c r="H14" s="91"/>
      <c r="I14" s="91" t="s">
        <v>141</v>
      </c>
      <c r="J14" s="91"/>
    </row>
    <row r="15" spans="1:10" ht="45.75" customHeight="1">
      <c r="A15" s="81" t="s">
        <v>152</v>
      </c>
      <c r="B15" s="98"/>
      <c r="C15" s="94" t="s">
        <v>153</v>
      </c>
      <c r="D15" s="94"/>
      <c r="E15" s="94" t="s">
        <v>151</v>
      </c>
      <c r="F15" s="95"/>
      <c r="G15" s="96" t="s">
        <v>150</v>
      </c>
      <c r="H15" s="96"/>
      <c r="I15" s="97">
        <v>13201101000</v>
      </c>
      <c r="J15" s="97"/>
    </row>
    <row r="16" spans="1:9" ht="86.25" customHeight="1">
      <c r="A16" s="142" t="s">
        <v>143</v>
      </c>
      <c r="B16" s="142"/>
      <c r="C16" s="142" t="s">
        <v>144</v>
      </c>
      <c r="D16" s="142"/>
      <c r="E16" s="142" t="s">
        <v>145</v>
      </c>
      <c r="F16" s="142"/>
      <c r="G16" s="142" t="s">
        <v>146</v>
      </c>
      <c r="H16" s="142"/>
      <c r="I16" s="53" t="s">
        <v>147</v>
      </c>
    </row>
    <row r="17" spans="1:9" ht="187.5" customHeight="1">
      <c r="A17" s="49"/>
      <c r="B17" s="49"/>
      <c r="C17" s="49"/>
      <c r="D17" s="49"/>
      <c r="E17" s="49"/>
      <c r="F17" s="12"/>
      <c r="G17" s="12"/>
      <c r="H17" s="12"/>
      <c r="I17" s="12"/>
    </row>
    <row r="18" spans="1:9" ht="15.75">
      <c r="A18" s="81" t="s">
        <v>95</v>
      </c>
      <c r="B18" s="81"/>
      <c r="C18" s="81"/>
      <c r="D18" s="81"/>
      <c r="E18" s="81"/>
      <c r="F18" s="81"/>
      <c r="G18" s="81"/>
      <c r="H18" s="81"/>
      <c r="I18" s="81"/>
    </row>
    <row r="19" spans="1:9" ht="15.75">
      <c r="A19" s="6"/>
      <c r="B19" s="6"/>
      <c r="C19" s="6"/>
      <c r="D19" s="6"/>
      <c r="E19" s="6"/>
      <c r="F19" s="6"/>
      <c r="G19" s="6"/>
      <c r="H19" s="6"/>
      <c r="I19" s="6"/>
    </row>
    <row r="20" spans="1:9" ht="21.75" customHeight="1">
      <c r="A20" s="81" t="s">
        <v>116</v>
      </c>
      <c r="B20" s="81"/>
      <c r="C20" s="81"/>
      <c r="D20" s="81"/>
      <c r="E20" s="81"/>
      <c r="F20" s="81"/>
      <c r="G20" s="81"/>
      <c r="H20" s="81"/>
      <c r="I20" s="81"/>
    </row>
    <row r="21" spans="1:9" ht="15.75">
      <c r="A21" s="2"/>
      <c r="I21" s="15" t="s">
        <v>23</v>
      </c>
    </row>
    <row r="22" spans="1:9" ht="62.25" customHeight="1">
      <c r="A22" s="83" t="s">
        <v>72</v>
      </c>
      <c r="B22" s="83" t="s">
        <v>4</v>
      </c>
      <c r="C22" s="115" t="s">
        <v>187</v>
      </c>
      <c r="D22" s="115" t="s">
        <v>163</v>
      </c>
      <c r="E22" s="83" t="s">
        <v>164</v>
      </c>
      <c r="F22" s="83"/>
      <c r="G22" s="83"/>
      <c r="H22" s="83"/>
      <c r="I22" s="83" t="s">
        <v>117</v>
      </c>
    </row>
    <row r="23" spans="1:9" ht="57" customHeight="1">
      <c r="A23" s="83"/>
      <c r="B23" s="83"/>
      <c r="C23" s="116"/>
      <c r="D23" s="116"/>
      <c r="E23" s="83" t="s">
        <v>76</v>
      </c>
      <c r="F23" s="83"/>
      <c r="G23" s="83" t="s">
        <v>99</v>
      </c>
      <c r="H23" s="83"/>
      <c r="I23" s="83"/>
    </row>
    <row r="24" spans="1:9" ht="15.75">
      <c r="A24" s="48">
        <v>1</v>
      </c>
      <c r="B24" s="48">
        <v>2</v>
      </c>
      <c r="C24" s="48">
        <v>3</v>
      </c>
      <c r="D24" s="48">
        <v>4</v>
      </c>
      <c r="E24" s="83">
        <v>5</v>
      </c>
      <c r="F24" s="83"/>
      <c r="G24" s="104">
        <v>6</v>
      </c>
      <c r="H24" s="104"/>
      <c r="I24" s="48">
        <v>7</v>
      </c>
    </row>
    <row r="25" spans="1:9" ht="44.25" customHeight="1">
      <c r="A25" s="51">
        <v>3210</v>
      </c>
      <c r="B25" s="17" t="s">
        <v>132</v>
      </c>
      <c r="C25" s="55">
        <v>304563000</v>
      </c>
      <c r="D25" s="78">
        <v>309767000</v>
      </c>
      <c r="E25" s="83">
        <f>D25*1.073</f>
        <v>332379991</v>
      </c>
      <c r="F25" s="83"/>
      <c r="G25" s="141">
        <v>121977671</v>
      </c>
      <c r="H25" s="141"/>
      <c r="I25" s="27"/>
    </row>
    <row r="26" spans="1:9" ht="15.75">
      <c r="A26" s="48"/>
      <c r="B26" s="33"/>
      <c r="C26" s="27"/>
      <c r="D26" s="27"/>
      <c r="E26" s="83"/>
      <c r="F26" s="83"/>
      <c r="G26" s="104"/>
      <c r="H26" s="104"/>
      <c r="I26" s="27"/>
    </row>
    <row r="27" spans="1:9" ht="15.75">
      <c r="A27" s="25"/>
      <c r="B27" s="35"/>
      <c r="C27" s="36"/>
      <c r="D27" s="36"/>
      <c r="E27" s="25"/>
      <c r="F27" s="25"/>
      <c r="G27" s="37"/>
      <c r="H27" s="37"/>
      <c r="I27" s="36"/>
    </row>
    <row r="28" spans="1:9" ht="15.75">
      <c r="A28" s="144" t="s">
        <v>118</v>
      </c>
      <c r="B28" s="144"/>
      <c r="C28" s="144"/>
      <c r="D28" s="144"/>
      <c r="E28" s="144"/>
      <c r="F28" s="144"/>
      <c r="G28" s="144"/>
      <c r="H28" s="144"/>
      <c r="I28" s="144"/>
    </row>
    <row r="30" spans="1:9" ht="95.25" customHeight="1">
      <c r="A30" s="48" t="s">
        <v>44</v>
      </c>
      <c r="B30" s="48" t="s">
        <v>4</v>
      </c>
      <c r="C30" s="48" t="s">
        <v>46</v>
      </c>
      <c r="D30" s="100" t="s">
        <v>47</v>
      </c>
      <c r="E30" s="100"/>
      <c r="F30" s="148" t="s">
        <v>189</v>
      </c>
      <c r="G30" s="148"/>
      <c r="H30" s="100" t="s">
        <v>188</v>
      </c>
      <c r="I30" s="100"/>
    </row>
    <row r="31" spans="1:9" ht="15.75">
      <c r="A31" s="48">
        <v>1</v>
      </c>
      <c r="B31" s="48">
        <v>2</v>
      </c>
      <c r="C31" s="48">
        <v>3</v>
      </c>
      <c r="D31" s="102">
        <v>4</v>
      </c>
      <c r="E31" s="102"/>
      <c r="F31" s="102">
        <v>5</v>
      </c>
      <c r="G31" s="102"/>
      <c r="H31" s="102">
        <v>6</v>
      </c>
      <c r="I31" s="102"/>
    </row>
    <row r="32" spans="1:9" ht="31.5">
      <c r="A32" s="51"/>
      <c r="B32" s="43" t="s">
        <v>136</v>
      </c>
      <c r="C32" s="48"/>
      <c r="D32" s="102"/>
      <c r="E32" s="102"/>
      <c r="F32" s="103">
        <f>F33+F34</f>
        <v>2237551428</v>
      </c>
      <c r="G32" s="102"/>
      <c r="H32" s="103">
        <f>H33+H34</f>
        <v>2237551428</v>
      </c>
      <c r="I32" s="102"/>
    </row>
    <row r="33" spans="1:9" ht="15.75">
      <c r="A33" s="51"/>
      <c r="B33" s="34" t="s">
        <v>134</v>
      </c>
      <c r="C33" s="48" t="s">
        <v>154</v>
      </c>
      <c r="D33" s="102"/>
      <c r="E33" s="102"/>
      <c r="F33" s="103">
        <v>1058932332</v>
      </c>
      <c r="G33" s="103"/>
      <c r="H33" s="103">
        <v>1058932332</v>
      </c>
      <c r="I33" s="103"/>
    </row>
    <row r="34" spans="1:9" ht="15.75">
      <c r="A34" s="51"/>
      <c r="B34" s="34" t="s">
        <v>135</v>
      </c>
      <c r="C34" s="51" t="s">
        <v>154</v>
      </c>
      <c r="D34" s="102"/>
      <c r="E34" s="102"/>
      <c r="F34" s="103">
        <v>1178619096</v>
      </c>
      <c r="G34" s="103"/>
      <c r="H34" s="103">
        <v>1178619096</v>
      </c>
      <c r="I34" s="103"/>
    </row>
    <row r="35" spans="1:9" ht="15.75">
      <c r="A35" s="51"/>
      <c r="B35" s="34" t="s">
        <v>48</v>
      </c>
      <c r="C35" s="48"/>
      <c r="D35" s="102"/>
      <c r="E35" s="102"/>
      <c r="F35" s="102"/>
      <c r="G35" s="102"/>
      <c r="H35" s="102"/>
      <c r="I35" s="102"/>
    </row>
    <row r="36" spans="1:9" ht="15.75">
      <c r="A36" s="51"/>
      <c r="B36" s="34"/>
      <c r="C36" s="48"/>
      <c r="D36" s="102"/>
      <c r="E36" s="102"/>
      <c r="F36" s="102"/>
      <c r="G36" s="102"/>
      <c r="H36" s="102"/>
      <c r="I36" s="102"/>
    </row>
    <row r="37" spans="1:9" ht="15.75">
      <c r="A37" s="51"/>
      <c r="B37" s="34" t="s">
        <v>49</v>
      </c>
      <c r="C37" s="48"/>
      <c r="D37" s="102"/>
      <c r="E37" s="102"/>
      <c r="F37" s="102"/>
      <c r="G37" s="102"/>
      <c r="H37" s="102"/>
      <c r="I37" s="102"/>
    </row>
    <row r="38" spans="1:9" ht="31.5">
      <c r="A38" s="51"/>
      <c r="B38" s="34" t="s">
        <v>133</v>
      </c>
      <c r="C38" s="51"/>
      <c r="D38" s="132"/>
      <c r="E38" s="133"/>
      <c r="F38" s="132">
        <f>F39+F40</f>
        <v>332379991</v>
      </c>
      <c r="G38" s="133"/>
      <c r="H38" s="132">
        <f>H39+H40</f>
        <v>454357662</v>
      </c>
      <c r="I38" s="133"/>
    </row>
    <row r="39" spans="1:9" ht="15.75">
      <c r="A39" s="51"/>
      <c r="B39" s="34" t="s">
        <v>134</v>
      </c>
      <c r="C39" s="51" t="s">
        <v>154</v>
      </c>
      <c r="D39" s="132"/>
      <c r="E39" s="133"/>
      <c r="F39" s="132">
        <v>172663941</v>
      </c>
      <c r="G39" s="133"/>
      <c r="H39" s="102">
        <v>252102296</v>
      </c>
      <c r="I39" s="102"/>
    </row>
    <row r="40" spans="1:9" ht="15.75">
      <c r="A40" s="19"/>
      <c r="B40" s="34" t="s">
        <v>135</v>
      </c>
      <c r="C40" s="51" t="s">
        <v>154</v>
      </c>
      <c r="D40" s="132"/>
      <c r="E40" s="133"/>
      <c r="F40" s="132">
        <v>159716050</v>
      </c>
      <c r="G40" s="133"/>
      <c r="H40" s="102">
        <v>202255366</v>
      </c>
      <c r="I40" s="102"/>
    </row>
    <row r="41" spans="1:9" ht="15.75">
      <c r="A41" s="19"/>
      <c r="B41" s="34" t="s">
        <v>50</v>
      </c>
      <c r="C41" s="51"/>
      <c r="D41" s="132"/>
      <c r="E41" s="133"/>
      <c r="F41" s="132"/>
      <c r="G41" s="133"/>
      <c r="H41" s="132"/>
      <c r="I41" s="133"/>
    </row>
    <row r="42" spans="1:9" ht="15.75">
      <c r="A42" s="19"/>
      <c r="B42" s="34"/>
      <c r="C42" s="51"/>
      <c r="D42" s="132"/>
      <c r="E42" s="133"/>
      <c r="F42" s="132"/>
      <c r="G42" s="133"/>
      <c r="H42" s="132"/>
      <c r="I42" s="133"/>
    </row>
    <row r="43" spans="1:9" ht="15.75">
      <c r="A43" s="19"/>
      <c r="B43" s="34" t="s">
        <v>51</v>
      </c>
      <c r="C43" s="51"/>
      <c r="D43" s="132"/>
      <c r="E43" s="133"/>
      <c r="F43" s="132"/>
      <c r="G43" s="133"/>
      <c r="H43" s="132"/>
      <c r="I43" s="133"/>
    </row>
    <row r="44" spans="1:9" ht="63">
      <c r="A44" s="19"/>
      <c r="B44" s="34" t="s">
        <v>137</v>
      </c>
      <c r="C44" s="51"/>
      <c r="D44" s="132"/>
      <c r="E44" s="133"/>
      <c r="F44" s="132"/>
      <c r="G44" s="133"/>
      <c r="H44" s="132"/>
      <c r="I44" s="133"/>
    </row>
    <row r="45" spans="1:9" ht="15.75">
      <c r="A45" s="19"/>
      <c r="B45" s="34" t="s">
        <v>134</v>
      </c>
      <c r="C45" s="51" t="s">
        <v>155</v>
      </c>
      <c r="D45" s="132"/>
      <c r="E45" s="133"/>
      <c r="F45" s="146">
        <f>(F39/F33)*100</f>
        <v>16.30547446538822</v>
      </c>
      <c r="G45" s="147"/>
      <c r="H45" s="146">
        <f>(H39/H33)*100</f>
        <v>23.807214907099468</v>
      </c>
      <c r="I45" s="147"/>
    </row>
    <row r="46" spans="1:9" ht="15.75">
      <c r="A46" s="19"/>
      <c r="B46" s="34" t="s">
        <v>135</v>
      </c>
      <c r="C46" s="51" t="s">
        <v>155</v>
      </c>
      <c r="D46" s="57"/>
      <c r="E46" s="58"/>
      <c r="F46" s="146">
        <f>(F40/F34)*100</f>
        <v>13.551116772335073</v>
      </c>
      <c r="G46" s="147"/>
      <c r="H46" s="146">
        <f>(H40/H34)*100</f>
        <v>17.160367304960076</v>
      </c>
      <c r="I46" s="147"/>
    </row>
    <row r="47" spans="1:9" ht="15.75">
      <c r="A47" s="51"/>
      <c r="B47" s="34"/>
      <c r="C47" s="51"/>
      <c r="D47" s="132"/>
      <c r="E47" s="133"/>
      <c r="F47" s="132"/>
      <c r="G47" s="133"/>
      <c r="H47" s="132"/>
      <c r="I47" s="133"/>
    </row>
    <row r="48" spans="1:9" ht="15.75">
      <c r="A48" s="48"/>
      <c r="B48" s="34" t="s">
        <v>51</v>
      </c>
      <c r="C48" s="48"/>
      <c r="D48" s="102"/>
      <c r="E48" s="102"/>
      <c r="F48" s="102"/>
      <c r="G48" s="102"/>
      <c r="H48" s="102"/>
      <c r="I48" s="102"/>
    </row>
    <row r="49" spans="1:9" ht="15.75">
      <c r="A49" s="48"/>
      <c r="B49" s="34"/>
      <c r="C49" s="48"/>
      <c r="D49" s="102"/>
      <c r="E49" s="102"/>
      <c r="F49" s="102"/>
      <c r="G49" s="102"/>
      <c r="H49" s="102"/>
      <c r="I49" s="102"/>
    </row>
    <row r="51" spans="1:9" ht="37.5" customHeight="1">
      <c r="A51" s="90" t="s">
        <v>119</v>
      </c>
      <c r="B51" s="90"/>
      <c r="C51" s="90"/>
      <c r="D51" s="90"/>
      <c r="E51" s="90"/>
      <c r="F51" s="90"/>
      <c r="G51" s="90"/>
      <c r="H51" s="90"/>
      <c r="I51" s="90"/>
    </row>
    <row r="52" spans="1:9" ht="25.5" customHeight="1">
      <c r="A52" s="143" t="s">
        <v>96</v>
      </c>
      <c r="B52" s="143"/>
      <c r="C52" s="143"/>
      <c r="D52" s="143"/>
      <c r="E52" s="143"/>
      <c r="F52" s="143"/>
      <c r="G52" s="143"/>
      <c r="H52" s="143"/>
      <c r="I52" s="143"/>
    </row>
    <row r="54" spans="1:9" ht="15.75">
      <c r="A54" s="48" t="s">
        <v>20</v>
      </c>
      <c r="B54" s="48"/>
      <c r="C54" s="48" t="e">
        <f>#REF!</f>
        <v>#REF!</v>
      </c>
      <c r="D54" s="48">
        <f>C25</f>
        <v>304563000</v>
      </c>
      <c r="E54" s="83">
        <f>E25</f>
        <v>332379991</v>
      </c>
      <c r="F54" s="83"/>
      <c r="G54" s="136">
        <f>G25</f>
        <v>121977671</v>
      </c>
      <c r="H54" s="136"/>
      <c r="I54" s="48"/>
    </row>
    <row r="56" spans="1:9" ht="15.75">
      <c r="A56" s="144" t="s">
        <v>121</v>
      </c>
      <c r="B56" s="144"/>
      <c r="C56" s="144"/>
      <c r="D56" s="144"/>
      <c r="E56" s="144"/>
      <c r="F56" s="144"/>
      <c r="G56" s="144"/>
      <c r="H56" s="144"/>
      <c r="I56" s="144"/>
    </row>
    <row r="57" ht="15.75">
      <c r="I57" s="15" t="s">
        <v>23</v>
      </c>
    </row>
    <row r="58" spans="1:9" ht="15.75" customHeight="1">
      <c r="A58" s="83" t="s">
        <v>72</v>
      </c>
      <c r="B58" s="83" t="s">
        <v>4</v>
      </c>
      <c r="C58" s="83" t="s">
        <v>106</v>
      </c>
      <c r="D58" s="83"/>
      <c r="E58" s="83" t="s">
        <v>166</v>
      </c>
      <c r="F58" s="83"/>
      <c r="G58" s="83"/>
      <c r="H58" s="83"/>
      <c r="I58" s="83" t="s">
        <v>120</v>
      </c>
    </row>
    <row r="59" spans="1:9" ht="99.75" customHeight="1">
      <c r="A59" s="83"/>
      <c r="B59" s="83"/>
      <c r="C59" s="48" t="s">
        <v>97</v>
      </c>
      <c r="D59" s="48" t="s">
        <v>98</v>
      </c>
      <c r="E59" s="83" t="s">
        <v>97</v>
      </c>
      <c r="F59" s="83"/>
      <c r="G59" s="83" t="s">
        <v>99</v>
      </c>
      <c r="H59" s="83"/>
      <c r="I59" s="83"/>
    </row>
    <row r="60" spans="1:9" ht="15.75">
      <c r="A60" s="48">
        <v>1</v>
      </c>
      <c r="B60" s="48">
        <v>2</v>
      </c>
      <c r="C60" s="48">
        <v>3</v>
      </c>
      <c r="D60" s="48">
        <v>4</v>
      </c>
      <c r="E60" s="83">
        <v>5</v>
      </c>
      <c r="F60" s="83"/>
      <c r="G60" s="104">
        <v>6</v>
      </c>
      <c r="H60" s="104"/>
      <c r="I60" s="48">
        <v>7</v>
      </c>
    </row>
    <row r="61" spans="1:9" ht="31.5">
      <c r="A61" s="55">
        <v>3210</v>
      </c>
      <c r="B61" s="17" t="s">
        <v>132</v>
      </c>
      <c r="C61" s="46">
        <f>E25*1.062</f>
        <v>352987550.44200003</v>
      </c>
      <c r="D61" s="46">
        <f>G25*1.15</f>
        <v>140274321.64999998</v>
      </c>
      <c r="E61" s="145">
        <f>C61*1.053</f>
        <v>371695890.615426</v>
      </c>
      <c r="F61" s="145"/>
      <c r="G61" s="104">
        <f>D61*1.15</f>
        <v>161315469.89749995</v>
      </c>
      <c r="H61" s="104"/>
      <c r="I61" s="27"/>
    </row>
    <row r="62" spans="1:9" ht="15.75">
      <c r="A62" s="48"/>
      <c r="B62" s="33"/>
      <c r="C62" s="27"/>
      <c r="D62" s="27"/>
      <c r="E62" s="83"/>
      <c r="F62" s="83"/>
      <c r="G62" s="104"/>
      <c r="H62" s="104"/>
      <c r="I62" s="27"/>
    </row>
    <row r="64" spans="1:9" ht="15.75">
      <c r="A64" s="144" t="s">
        <v>122</v>
      </c>
      <c r="B64" s="144"/>
      <c r="C64" s="144"/>
      <c r="D64" s="144"/>
      <c r="E64" s="144"/>
      <c r="F64" s="144"/>
      <c r="G64" s="144"/>
      <c r="H64" s="144"/>
      <c r="I64" s="144"/>
    </row>
    <row r="66" spans="1:9" ht="110.25">
      <c r="A66" s="48" t="s">
        <v>44</v>
      </c>
      <c r="B66" s="48" t="s">
        <v>4</v>
      </c>
      <c r="C66" s="48" t="s">
        <v>46</v>
      </c>
      <c r="D66" s="100" t="s">
        <v>47</v>
      </c>
      <c r="E66" s="100"/>
      <c r="F66" s="48" t="s">
        <v>123</v>
      </c>
      <c r="G66" s="48" t="s">
        <v>190</v>
      </c>
      <c r="H66" s="48" t="s">
        <v>191</v>
      </c>
      <c r="I66" s="48" t="s">
        <v>192</v>
      </c>
    </row>
    <row r="67" spans="1:9" ht="15.75">
      <c r="A67" s="48">
        <v>1</v>
      </c>
      <c r="B67" s="48">
        <v>2</v>
      </c>
      <c r="C67" s="48">
        <v>3</v>
      </c>
      <c r="D67" s="102">
        <v>4</v>
      </c>
      <c r="E67" s="102"/>
      <c r="F67" s="48">
        <v>5</v>
      </c>
      <c r="G67" s="48">
        <v>6</v>
      </c>
      <c r="H67" s="48">
        <v>7</v>
      </c>
      <c r="I67" s="48">
        <v>8</v>
      </c>
    </row>
    <row r="68" spans="1:9" ht="31.5">
      <c r="A68" s="48"/>
      <c r="B68" s="43" t="s">
        <v>136</v>
      </c>
      <c r="C68" s="55"/>
      <c r="D68" s="102"/>
      <c r="E68" s="102"/>
      <c r="F68" s="48"/>
      <c r="G68" s="48"/>
      <c r="H68" s="48"/>
      <c r="I68" s="48"/>
    </row>
    <row r="69" spans="1:9" ht="15.75">
      <c r="A69" s="48"/>
      <c r="B69" s="34" t="s">
        <v>134</v>
      </c>
      <c r="C69" s="55" t="s">
        <v>154</v>
      </c>
      <c r="D69" s="102"/>
      <c r="E69" s="102"/>
      <c r="F69" s="60">
        <v>1242301438</v>
      </c>
      <c r="G69" s="60">
        <f>H33+H39</f>
        <v>1311034628</v>
      </c>
      <c r="H69" s="60">
        <f>F69+F75</f>
        <v>1425670543</v>
      </c>
      <c r="I69" s="46">
        <f>G69+G75</f>
        <v>1600952268.4</v>
      </c>
    </row>
    <row r="70" spans="1:9" ht="15.75">
      <c r="A70" s="48"/>
      <c r="B70" s="34" t="s">
        <v>135</v>
      </c>
      <c r="C70" s="55" t="s">
        <v>154</v>
      </c>
      <c r="D70" s="102"/>
      <c r="E70" s="102"/>
      <c r="F70" s="60">
        <v>1348237541</v>
      </c>
      <c r="G70" s="60">
        <f>H34+H40</f>
        <v>1380874462</v>
      </c>
      <c r="H70" s="60">
        <f>F70+F76</f>
        <v>1517855986</v>
      </c>
      <c r="I70" s="46">
        <f>G70+G76</f>
        <v>1613468132.9</v>
      </c>
    </row>
    <row r="71" spans="1:9" ht="15.75">
      <c r="A71" s="48"/>
      <c r="B71" s="34" t="s">
        <v>48</v>
      </c>
      <c r="C71" s="55"/>
      <c r="D71" s="102"/>
      <c r="E71" s="102"/>
      <c r="F71" s="59"/>
      <c r="G71" s="59"/>
      <c r="H71" s="59"/>
      <c r="I71" s="48"/>
    </row>
    <row r="72" spans="1:9" ht="15.75">
      <c r="A72" s="48"/>
      <c r="B72" s="34"/>
      <c r="C72" s="55"/>
      <c r="D72" s="102"/>
      <c r="E72" s="102"/>
      <c r="F72" s="59"/>
      <c r="G72" s="59"/>
      <c r="H72" s="59"/>
      <c r="I72" s="48"/>
    </row>
    <row r="73" spans="1:9" ht="15.75">
      <c r="A73" s="48"/>
      <c r="B73" s="34" t="s">
        <v>49</v>
      </c>
      <c r="C73" s="55"/>
      <c r="D73" s="102"/>
      <c r="E73" s="102"/>
      <c r="F73" s="59"/>
      <c r="G73" s="59"/>
      <c r="H73" s="59"/>
      <c r="I73" s="48"/>
    </row>
    <row r="74" spans="1:9" ht="31.5">
      <c r="A74" s="48"/>
      <c r="B74" s="34" t="s">
        <v>133</v>
      </c>
      <c r="C74" s="55"/>
      <c r="D74" s="102"/>
      <c r="E74" s="102"/>
      <c r="F74" s="59"/>
      <c r="G74" s="59"/>
      <c r="H74" s="59"/>
      <c r="I74" s="48"/>
    </row>
    <row r="75" spans="1:9" ht="15.75">
      <c r="A75" s="55"/>
      <c r="B75" s="34" t="s">
        <v>134</v>
      </c>
      <c r="C75" s="55" t="s">
        <v>154</v>
      </c>
      <c r="D75" s="132"/>
      <c r="E75" s="133"/>
      <c r="F75" s="60">
        <v>183369105</v>
      </c>
      <c r="G75" s="59">
        <f>H39*1.15</f>
        <v>289917640.4</v>
      </c>
      <c r="H75" s="60">
        <f>F75*1.053</f>
        <v>193087667.565</v>
      </c>
      <c r="I75" s="55">
        <f>G75*1.15</f>
        <v>333405286.4599999</v>
      </c>
    </row>
    <row r="76" spans="1:9" ht="15.75">
      <c r="A76" s="55"/>
      <c r="B76" s="34" t="s">
        <v>135</v>
      </c>
      <c r="C76" s="55" t="s">
        <v>154</v>
      </c>
      <c r="D76" s="132"/>
      <c r="E76" s="133"/>
      <c r="F76" s="59">
        <v>169618445</v>
      </c>
      <c r="G76" s="59">
        <f>H40*1.15</f>
        <v>232593670.89999998</v>
      </c>
      <c r="H76" s="60">
        <f>F76*1.053</f>
        <v>178608222.58499998</v>
      </c>
      <c r="I76" s="76">
        <f>G76*1.15</f>
        <v>267482721.53499997</v>
      </c>
    </row>
    <row r="77" spans="1:9" ht="15.75">
      <c r="A77" s="55"/>
      <c r="B77" s="34" t="s">
        <v>50</v>
      </c>
      <c r="C77" s="55"/>
      <c r="D77" s="132"/>
      <c r="E77" s="133"/>
      <c r="F77" s="55"/>
      <c r="G77" s="55"/>
      <c r="H77" s="55"/>
      <c r="I77" s="55"/>
    </row>
    <row r="78" spans="1:9" ht="15.75">
      <c r="A78" s="55"/>
      <c r="B78" s="34"/>
      <c r="C78" s="55"/>
      <c r="D78" s="132"/>
      <c r="E78" s="133"/>
      <c r="F78" s="55"/>
      <c r="G78" s="55"/>
      <c r="H78" s="55"/>
      <c r="I78" s="55"/>
    </row>
    <row r="79" spans="1:9" ht="15.75">
      <c r="A79" s="55"/>
      <c r="B79" s="34" t="s">
        <v>51</v>
      </c>
      <c r="C79" s="55"/>
      <c r="D79" s="132"/>
      <c r="E79" s="133"/>
      <c r="F79" s="55"/>
      <c r="G79" s="55"/>
      <c r="H79" s="55"/>
      <c r="I79" s="55"/>
    </row>
    <row r="80" spans="1:9" ht="63">
      <c r="A80" s="55"/>
      <c r="B80" s="34" t="s">
        <v>137</v>
      </c>
      <c r="C80" s="55"/>
      <c r="D80" s="132"/>
      <c r="E80" s="133"/>
      <c r="F80" s="55"/>
      <c r="G80" s="55"/>
      <c r="H80" s="55"/>
      <c r="I80" s="55"/>
    </row>
    <row r="81" spans="1:9" ht="15.75">
      <c r="A81" s="55"/>
      <c r="B81" s="34" t="s">
        <v>134</v>
      </c>
      <c r="C81" s="55" t="s">
        <v>155</v>
      </c>
      <c r="D81" s="132"/>
      <c r="E81" s="133"/>
      <c r="F81" s="61">
        <f aca="true" t="shared" si="0" ref="F81:I82">(F75/F69)*100</f>
        <v>14.760435703528502</v>
      </c>
      <c r="G81" s="61">
        <f t="shared" si="0"/>
        <v>22.113652393932036</v>
      </c>
      <c r="H81" s="61">
        <f t="shared" si="0"/>
        <v>13.543638711836667</v>
      </c>
      <c r="I81" s="61">
        <f t="shared" si="0"/>
        <v>20.82543577599642</v>
      </c>
    </row>
    <row r="82" spans="1:9" ht="15.75">
      <c r="A82" s="55"/>
      <c r="B82" s="34" t="s">
        <v>135</v>
      </c>
      <c r="C82" s="55" t="s">
        <v>155</v>
      </c>
      <c r="D82" s="132"/>
      <c r="E82" s="133"/>
      <c r="F82" s="61">
        <f t="shared" si="0"/>
        <v>12.580753750128665</v>
      </c>
      <c r="G82" s="61">
        <f t="shared" si="0"/>
        <v>16.843940365376962</v>
      </c>
      <c r="H82" s="61">
        <f t="shared" si="0"/>
        <v>11.767138927039154</v>
      </c>
      <c r="I82" s="61">
        <f t="shared" si="0"/>
        <v>16.57812237383545</v>
      </c>
    </row>
    <row r="83" spans="1:9" ht="15.75">
      <c r="A83" s="55"/>
      <c r="B83" s="34"/>
      <c r="C83" s="55"/>
      <c r="D83" s="132"/>
      <c r="E83" s="133"/>
      <c r="F83" s="55"/>
      <c r="G83" s="55"/>
      <c r="H83" s="55"/>
      <c r="I83" s="55"/>
    </row>
    <row r="85" spans="1:9" ht="42" customHeight="1">
      <c r="A85" s="84" t="s">
        <v>124</v>
      </c>
      <c r="B85" s="84"/>
      <c r="C85" s="84"/>
      <c r="D85" s="84"/>
      <c r="E85" s="84"/>
      <c r="F85" s="84"/>
      <c r="G85" s="84"/>
      <c r="H85" s="84"/>
      <c r="I85" s="84"/>
    </row>
    <row r="86" spans="1:9" ht="0.75" customHeight="1">
      <c r="A86" s="143" t="s">
        <v>96</v>
      </c>
      <c r="B86" s="143"/>
      <c r="C86" s="143"/>
      <c r="D86" s="143"/>
      <c r="E86" s="143"/>
      <c r="F86" s="143"/>
      <c r="G86" s="143"/>
      <c r="H86" s="143"/>
      <c r="I86" s="143"/>
    </row>
    <row r="87" ht="15" hidden="1"/>
    <row r="88" spans="1:9" ht="15.75" hidden="1">
      <c r="A88" s="48" t="s">
        <v>20</v>
      </c>
      <c r="B88" s="48"/>
      <c r="C88" s="48"/>
      <c r="D88" s="48"/>
      <c r="E88" s="83"/>
      <c r="F88" s="83"/>
      <c r="G88" s="136"/>
      <c r="H88" s="136"/>
      <c r="I88" s="48"/>
    </row>
    <row r="89" ht="15" hidden="1"/>
    <row r="91" ht="4.5" customHeight="1"/>
    <row r="92" spans="1:9" ht="15.75" customHeight="1">
      <c r="A92" s="84" t="s">
        <v>157</v>
      </c>
      <c r="B92" s="84"/>
      <c r="C92" s="87" t="s">
        <v>11</v>
      </c>
      <c r="D92" s="87"/>
      <c r="E92" s="87"/>
      <c r="F92" s="6"/>
      <c r="G92" s="6"/>
      <c r="H92" s="87" t="s">
        <v>158</v>
      </c>
      <c r="I92" s="87"/>
    </row>
    <row r="93" spans="1:9" ht="15.75" customHeight="1">
      <c r="A93" s="7"/>
      <c r="C93" s="89" t="s">
        <v>7</v>
      </c>
      <c r="D93" s="89"/>
      <c r="E93" s="89"/>
      <c r="F93" s="6"/>
      <c r="G93" s="6"/>
      <c r="H93" s="89" t="s">
        <v>8</v>
      </c>
      <c r="I93" s="89"/>
    </row>
    <row r="94" spans="1:9" ht="15.75" customHeight="1">
      <c r="A94" s="90" t="s">
        <v>156</v>
      </c>
      <c r="B94" s="90"/>
      <c r="C94" s="85" t="s">
        <v>11</v>
      </c>
      <c r="D94" s="85"/>
      <c r="E94" s="85"/>
      <c r="F94" s="13"/>
      <c r="G94" s="13"/>
      <c r="H94" s="85" t="s">
        <v>138</v>
      </c>
      <c r="I94" s="85"/>
    </row>
    <row r="95" spans="1:9" ht="15.75" customHeight="1">
      <c r="A95" s="7"/>
      <c r="B95" s="50"/>
      <c r="C95" s="89" t="s">
        <v>7</v>
      </c>
      <c r="D95" s="89"/>
      <c r="E95" s="89"/>
      <c r="F95" s="6"/>
      <c r="G95" s="6"/>
      <c r="H95" s="89" t="s">
        <v>8</v>
      </c>
      <c r="I95" s="89"/>
    </row>
  </sheetData>
  <sheetProtection/>
  <mergeCells count="154">
    <mergeCell ref="H42:I42"/>
    <mergeCell ref="H43:I43"/>
    <mergeCell ref="H44:I44"/>
    <mergeCell ref="H45:I45"/>
    <mergeCell ref="H46:I46"/>
    <mergeCell ref="H47:I47"/>
    <mergeCell ref="H38:I38"/>
    <mergeCell ref="F39:G39"/>
    <mergeCell ref="H39:I39"/>
    <mergeCell ref="F40:G40"/>
    <mergeCell ref="F41:G41"/>
    <mergeCell ref="H40:I40"/>
    <mergeCell ref="H41:I41"/>
    <mergeCell ref="D47:E47"/>
    <mergeCell ref="F42:G42"/>
    <mergeCell ref="F43:G43"/>
    <mergeCell ref="F44:G44"/>
    <mergeCell ref="F47:G47"/>
    <mergeCell ref="F38:G38"/>
    <mergeCell ref="H5:J5"/>
    <mergeCell ref="A7:J7"/>
    <mergeCell ref="I10:J10"/>
    <mergeCell ref="I11:J11"/>
    <mergeCell ref="I13:J13"/>
    <mergeCell ref="I14:J14"/>
    <mergeCell ref="A10:F10"/>
    <mergeCell ref="G10:H10"/>
    <mergeCell ref="A11:F11"/>
    <mergeCell ref="G11:H11"/>
    <mergeCell ref="H1:J1"/>
    <mergeCell ref="H2:J2"/>
    <mergeCell ref="H3:J3"/>
    <mergeCell ref="H4:J4"/>
    <mergeCell ref="D38:E38"/>
    <mergeCell ref="D39:E39"/>
    <mergeCell ref="A18:I18"/>
    <mergeCell ref="A20:I20"/>
    <mergeCell ref="A16:B16"/>
    <mergeCell ref="C16:D16"/>
    <mergeCell ref="I15:J15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C22:C23"/>
    <mergeCell ref="D22:D23"/>
    <mergeCell ref="D48:E48"/>
    <mergeCell ref="H32:I32"/>
    <mergeCell ref="H33:I33"/>
    <mergeCell ref="H34:I34"/>
    <mergeCell ref="H35:I35"/>
    <mergeCell ref="D30:E30"/>
    <mergeCell ref="D31:E31"/>
    <mergeCell ref="D41:E41"/>
    <mergeCell ref="D34:E34"/>
    <mergeCell ref="D40:E40"/>
    <mergeCell ref="H31:I31"/>
    <mergeCell ref="G25:H25"/>
    <mergeCell ref="G26:H26"/>
    <mergeCell ref="E26:F26"/>
    <mergeCell ref="F30:G30"/>
    <mergeCell ref="H30:I30"/>
    <mergeCell ref="F31:G31"/>
    <mergeCell ref="E25:F25"/>
    <mergeCell ref="H37:I37"/>
    <mergeCell ref="D49:E49"/>
    <mergeCell ref="H48:I48"/>
    <mergeCell ref="H49:I49"/>
    <mergeCell ref="A51:I51"/>
    <mergeCell ref="F32:G32"/>
    <mergeCell ref="F33:G33"/>
    <mergeCell ref="F34:G34"/>
    <mergeCell ref="D32:E32"/>
    <mergeCell ref="D33:E33"/>
    <mergeCell ref="F48:G48"/>
    <mergeCell ref="F49:G49"/>
    <mergeCell ref="D37:E37"/>
    <mergeCell ref="D35:E35"/>
    <mergeCell ref="D42:E42"/>
    <mergeCell ref="D43:E43"/>
    <mergeCell ref="D44:E44"/>
    <mergeCell ref="F46:G46"/>
    <mergeCell ref="D45:E45"/>
    <mergeCell ref="F45:G45"/>
    <mergeCell ref="A28:I28"/>
    <mergeCell ref="A58:A59"/>
    <mergeCell ref="B58:B59"/>
    <mergeCell ref="E58:H58"/>
    <mergeCell ref="I58:I59"/>
    <mergeCell ref="H36:I36"/>
    <mergeCell ref="A52:I52"/>
    <mergeCell ref="F35:G35"/>
    <mergeCell ref="F36:G36"/>
    <mergeCell ref="F37:G37"/>
    <mergeCell ref="G60:H60"/>
    <mergeCell ref="E61:F61"/>
    <mergeCell ref="G61:H61"/>
    <mergeCell ref="E54:F54"/>
    <mergeCell ref="G54:H54"/>
    <mergeCell ref="A56:I56"/>
    <mergeCell ref="D71:E71"/>
    <mergeCell ref="D72:E72"/>
    <mergeCell ref="E62:F62"/>
    <mergeCell ref="G62:H62"/>
    <mergeCell ref="C58:D58"/>
    <mergeCell ref="A64:I64"/>
    <mergeCell ref="D66:E66"/>
    <mergeCell ref="E59:F59"/>
    <mergeCell ref="G59:H59"/>
    <mergeCell ref="E60:F60"/>
    <mergeCell ref="A85:I85"/>
    <mergeCell ref="A86:I86"/>
    <mergeCell ref="E88:F88"/>
    <mergeCell ref="G88:H88"/>
    <mergeCell ref="D75:E75"/>
    <mergeCell ref="D76:E76"/>
    <mergeCell ref="D77:E77"/>
    <mergeCell ref="D78:E78"/>
    <mergeCell ref="D79:E79"/>
    <mergeCell ref="D80:E80"/>
    <mergeCell ref="C95:E95"/>
    <mergeCell ref="H95:I95"/>
    <mergeCell ref="A92:B92"/>
    <mergeCell ref="C92:E92"/>
    <mergeCell ref="H92:I92"/>
    <mergeCell ref="C93:E93"/>
    <mergeCell ref="H93:I93"/>
    <mergeCell ref="A94:B94"/>
    <mergeCell ref="C94:E94"/>
    <mergeCell ref="H94:I94"/>
    <mergeCell ref="G16:H16"/>
    <mergeCell ref="A13:F13"/>
    <mergeCell ref="G13:H13"/>
    <mergeCell ref="A14:F14"/>
    <mergeCell ref="G14:H14"/>
    <mergeCell ref="A15:B15"/>
    <mergeCell ref="C15:D15"/>
    <mergeCell ref="E15:F15"/>
    <mergeCell ref="G15:H15"/>
    <mergeCell ref="D81:E81"/>
    <mergeCell ref="D82:E82"/>
    <mergeCell ref="D83:E83"/>
    <mergeCell ref="E16:F16"/>
    <mergeCell ref="D73:E73"/>
    <mergeCell ref="D74:E74"/>
    <mergeCell ref="D67:E67"/>
    <mergeCell ref="D68:E68"/>
    <mergeCell ref="D69:E69"/>
    <mergeCell ref="D70:E7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8" r:id="rId1"/>
  <rowBreaks count="2" manualBreakCount="2">
    <brk id="27" max="9" man="1"/>
    <brk id="6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28"/>
  <sheetViews>
    <sheetView view="pageBreakPreview" zoomScaleSheetLayoutView="100" zoomScalePageLayoutView="0" workbookViewId="0" topLeftCell="A1">
      <selection activeCell="A25" sqref="A25:I25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1.00390625" style="0" customWidth="1"/>
    <col min="7" max="7" width="14.421875" style="0" customWidth="1"/>
    <col min="8" max="8" width="16.00390625" style="0" customWidth="1"/>
    <col min="9" max="9" width="17.140625" style="0" customWidth="1"/>
  </cols>
  <sheetData>
    <row r="1" spans="3:10" ht="15.75" customHeight="1">
      <c r="C1" s="6"/>
      <c r="D1" s="6"/>
      <c r="E1" s="6"/>
      <c r="F1" s="6"/>
      <c r="G1" s="6"/>
      <c r="H1" s="80" t="s">
        <v>0</v>
      </c>
      <c r="I1" s="80"/>
      <c r="J1" s="80"/>
    </row>
    <row r="2" spans="3:10" ht="15.75" customHeight="1">
      <c r="C2" s="6"/>
      <c r="D2" s="6"/>
      <c r="E2" s="6"/>
      <c r="F2" s="6"/>
      <c r="G2" s="6"/>
      <c r="H2" s="80" t="s">
        <v>1</v>
      </c>
      <c r="I2" s="80"/>
      <c r="J2" s="80"/>
    </row>
    <row r="3" spans="3:10" ht="15.75" customHeight="1">
      <c r="C3" s="6"/>
      <c r="D3" s="6"/>
      <c r="E3" s="6"/>
      <c r="F3" s="6"/>
      <c r="G3" s="6"/>
      <c r="H3" s="80" t="s">
        <v>2</v>
      </c>
      <c r="I3" s="80"/>
      <c r="J3" s="80"/>
    </row>
    <row r="4" spans="1:10" ht="15.75" customHeight="1">
      <c r="A4" s="1"/>
      <c r="B4" s="1"/>
      <c r="C4" s="6"/>
      <c r="D4" s="6"/>
      <c r="E4" s="6"/>
      <c r="F4" s="6"/>
      <c r="G4" s="6"/>
      <c r="H4" s="80" t="s">
        <v>12</v>
      </c>
      <c r="I4" s="80"/>
      <c r="J4" s="80"/>
    </row>
    <row r="5" spans="1:10" ht="15" customHeight="1">
      <c r="A5" s="6"/>
      <c r="B5" s="6"/>
      <c r="C5" s="6"/>
      <c r="D5" s="6"/>
      <c r="E5" s="6"/>
      <c r="F5" s="6"/>
      <c r="G5" s="6"/>
      <c r="H5" s="80" t="s">
        <v>16</v>
      </c>
      <c r="I5" s="80"/>
      <c r="J5" s="80"/>
    </row>
    <row r="6" spans="1:10" ht="15.75" hidden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86" t="s">
        <v>159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4.5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 hidden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92" t="s">
        <v>148</v>
      </c>
      <c r="B10" s="92"/>
      <c r="C10" s="92"/>
      <c r="D10" s="92"/>
      <c r="E10" s="92"/>
      <c r="F10" s="92"/>
      <c r="G10" s="93">
        <v>19</v>
      </c>
      <c r="H10" s="93"/>
      <c r="I10" s="93">
        <v>41005838</v>
      </c>
      <c r="J10" s="93"/>
    </row>
    <row r="11" spans="1:10" ht="65.25" customHeight="1">
      <c r="A11" s="99" t="s">
        <v>24</v>
      </c>
      <c r="B11" s="99"/>
      <c r="C11" s="99"/>
      <c r="D11" s="99"/>
      <c r="E11" s="99"/>
      <c r="F11" s="99"/>
      <c r="G11" s="91" t="s">
        <v>140</v>
      </c>
      <c r="H11" s="91"/>
      <c r="I11" s="91" t="s">
        <v>141</v>
      </c>
      <c r="J11" s="91"/>
    </row>
    <row r="12" spans="1:10" ht="18.75" customHeight="1" hidden="1">
      <c r="A12" s="52"/>
      <c r="B12" s="52"/>
      <c r="C12" s="52"/>
      <c r="D12" s="52"/>
      <c r="E12" s="52"/>
      <c r="F12" s="52"/>
      <c r="G12" s="54"/>
      <c r="H12" s="54"/>
      <c r="I12" s="54"/>
      <c r="J12" s="54"/>
    </row>
    <row r="13" spans="1:10" ht="18.75" customHeight="1">
      <c r="A13" s="92" t="s">
        <v>149</v>
      </c>
      <c r="B13" s="92"/>
      <c r="C13" s="92"/>
      <c r="D13" s="92"/>
      <c r="E13" s="92"/>
      <c r="F13" s="92"/>
      <c r="G13" s="93">
        <v>191</v>
      </c>
      <c r="H13" s="93"/>
      <c r="I13" s="93">
        <v>41005838</v>
      </c>
      <c r="J13" s="93"/>
    </row>
    <row r="14" spans="1:10" ht="96.75" customHeight="1">
      <c r="A14" s="99" t="s">
        <v>26</v>
      </c>
      <c r="B14" s="99"/>
      <c r="C14" s="99"/>
      <c r="D14" s="99"/>
      <c r="E14" s="99"/>
      <c r="F14" s="99"/>
      <c r="G14" s="91" t="s">
        <v>142</v>
      </c>
      <c r="H14" s="91"/>
      <c r="I14" s="91" t="s">
        <v>141</v>
      </c>
      <c r="J14" s="91"/>
    </row>
    <row r="15" spans="1:10" ht="51" customHeight="1">
      <c r="A15" s="81" t="s">
        <v>152</v>
      </c>
      <c r="B15" s="98"/>
      <c r="C15" s="94" t="s">
        <v>153</v>
      </c>
      <c r="D15" s="94"/>
      <c r="E15" s="94" t="s">
        <v>151</v>
      </c>
      <c r="F15" s="95"/>
      <c r="G15" s="96" t="s">
        <v>150</v>
      </c>
      <c r="H15" s="96"/>
      <c r="I15" s="97">
        <v>13201101000</v>
      </c>
      <c r="J15" s="97"/>
    </row>
    <row r="16" spans="1:10" ht="67.5" customHeight="1">
      <c r="A16" s="89" t="s">
        <v>143</v>
      </c>
      <c r="B16" s="89"/>
      <c r="C16" s="89" t="s">
        <v>144</v>
      </c>
      <c r="D16" s="89"/>
      <c r="E16" s="89" t="s">
        <v>145</v>
      </c>
      <c r="F16" s="89"/>
      <c r="G16" s="91" t="s">
        <v>146</v>
      </c>
      <c r="H16" s="91"/>
      <c r="I16" s="91" t="s">
        <v>147</v>
      </c>
      <c r="J16" s="91"/>
    </row>
    <row r="17" spans="1:9" ht="4.5" customHeight="1">
      <c r="A17" s="39"/>
      <c r="B17" s="39"/>
      <c r="C17" s="39"/>
      <c r="D17" s="39"/>
      <c r="E17" s="39"/>
      <c r="F17" s="12"/>
      <c r="G17" s="12"/>
      <c r="H17" s="12"/>
      <c r="I17" s="12"/>
    </row>
    <row r="18" spans="1:9" ht="15.75">
      <c r="A18" s="81" t="s">
        <v>160</v>
      </c>
      <c r="B18" s="81"/>
      <c r="C18" s="81"/>
      <c r="D18" s="81"/>
      <c r="E18" s="81"/>
      <c r="F18" s="81"/>
      <c r="G18" s="81"/>
      <c r="H18" s="81"/>
      <c r="I18" s="81"/>
    </row>
    <row r="19" spans="1:9" ht="15.75">
      <c r="A19" s="6" t="s">
        <v>127</v>
      </c>
      <c r="B19" s="6"/>
      <c r="C19" s="6"/>
      <c r="D19" s="6"/>
      <c r="E19" s="6"/>
      <c r="F19" s="6"/>
      <c r="G19" s="6"/>
      <c r="H19" s="6"/>
      <c r="I19" s="6"/>
    </row>
    <row r="20" spans="1:9" ht="21.75" customHeight="1">
      <c r="A20" s="81" t="s">
        <v>128</v>
      </c>
      <c r="B20" s="81"/>
      <c r="C20" s="81"/>
      <c r="D20" s="81"/>
      <c r="E20" s="81"/>
      <c r="F20" s="81"/>
      <c r="G20" s="81"/>
      <c r="H20" s="81"/>
      <c r="I20" s="81"/>
    </row>
    <row r="21" spans="1:9" ht="19.5" customHeight="1">
      <c r="A21" s="6" t="s">
        <v>127</v>
      </c>
      <c r="B21" s="6"/>
      <c r="C21" s="6"/>
      <c r="D21" s="6"/>
      <c r="E21" s="6"/>
      <c r="F21" s="6"/>
      <c r="G21" s="6"/>
      <c r="H21" s="6"/>
      <c r="I21" s="6"/>
    </row>
    <row r="22" spans="1:9" ht="21.75" customHeight="1">
      <c r="A22" s="81" t="s">
        <v>129</v>
      </c>
      <c r="B22" s="81"/>
      <c r="C22" s="81"/>
      <c r="D22" s="81"/>
      <c r="E22" s="81"/>
      <c r="F22" s="81"/>
      <c r="G22" s="81"/>
      <c r="H22" s="81"/>
      <c r="I22" s="81"/>
    </row>
    <row r="23" spans="1:9" ht="1.5" customHeight="1" hidden="1">
      <c r="A23" s="81" t="s">
        <v>93</v>
      </c>
      <c r="B23" s="81"/>
      <c r="C23" s="81"/>
      <c r="D23" s="81"/>
      <c r="E23" s="81"/>
      <c r="F23" s="81"/>
      <c r="G23" s="81"/>
      <c r="H23" s="81"/>
      <c r="I23" s="81"/>
    </row>
    <row r="24" spans="1:9" ht="21.75" customHeight="1">
      <c r="A24" s="81" t="s">
        <v>130</v>
      </c>
      <c r="B24" s="81"/>
      <c r="C24" s="81"/>
      <c r="D24" s="81"/>
      <c r="E24" s="81"/>
      <c r="F24" s="81"/>
      <c r="G24" s="81"/>
      <c r="H24" s="81"/>
      <c r="I24" s="81"/>
    </row>
    <row r="25" spans="1:9" ht="94.5" customHeight="1">
      <c r="A25" s="84" t="s">
        <v>131</v>
      </c>
      <c r="B25" s="84"/>
      <c r="C25" s="84"/>
      <c r="D25" s="84"/>
      <c r="E25" s="84"/>
      <c r="F25" s="84"/>
      <c r="G25" s="84"/>
      <c r="H25" s="84"/>
      <c r="I25" s="84"/>
    </row>
    <row r="26" ht="15.75">
      <c r="A26" s="2"/>
    </row>
    <row r="28" ht="15.75">
      <c r="A28" s="2"/>
    </row>
  </sheetData>
  <sheetProtection/>
  <mergeCells count="34">
    <mergeCell ref="I10:J10"/>
    <mergeCell ref="A11:F11"/>
    <mergeCell ref="A16:B16"/>
    <mergeCell ref="C16:D16"/>
    <mergeCell ref="E16:F16"/>
    <mergeCell ref="G16:H16"/>
    <mergeCell ref="I16:J16"/>
    <mergeCell ref="I13:J13"/>
    <mergeCell ref="A14:F14"/>
    <mergeCell ref="G14:H14"/>
    <mergeCell ref="A13:F13"/>
    <mergeCell ref="G13:H13"/>
    <mergeCell ref="C15:D15"/>
    <mergeCell ref="E15:F15"/>
    <mergeCell ref="G15:H15"/>
    <mergeCell ref="I15:J15"/>
    <mergeCell ref="I14:J14"/>
    <mergeCell ref="A15:B15"/>
    <mergeCell ref="A25:I25"/>
    <mergeCell ref="A22:I22"/>
    <mergeCell ref="A23:I23"/>
    <mergeCell ref="A18:I18"/>
    <mergeCell ref="A24:I24"/>
    <mergeCell ref="A20:I20"/>
    <mergeCell ref="H1:J1"/>
    <mergeCell ref="H2:J2"/>
    <mergeCell ref="H3:J3"/>
    <mergeCell ref="H4:J4"/>
    <mergeCell ref="G11:H11"/>
    <mergeCell ref="I11:J11"/>
    <mergeCell ref="H5:J5"/>
    <mergeCell ref="A7:J7"/>
    <mergeCell ref="A10:F10"/>
    <mergeCell ref="G10:H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24"/>
  <sheetViews>
    <sheetView view="pageBreakPreview" zoomScaleSheetLayoutView="100" zoomScalePageLayoutView="0" workbookViewId="0" topLeftCell="A7">
      <selection activeCell="D12" sqref="D12:F12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9.7109375" style="0" customWidth="1"/>
    <col min="4" max="4" width="14.57421875" style="0" customWidth="1"/>
    <col min="5" max="5" width="13.421875" style="0" customWidth="1"/>
    <col min="6" max="6" width="14.28125" style="0" customWidth="1"/>
    <col min="7" max="7" width="18.140625" style="0" customWidth="1"/>
    <col min="8" max="8" width="16.421875" style="0" customWidth="1"/>
    <col min="9" max="9" width="14.57421875" style="0" customWidth="1"/>
    <col min="10" max="10" width="11.8515625" style="0" customWidth="1"/>
    <col min="11" max="11" width="14.8515625" style="0" customWidth="1"/>
    <col min="12" max="12" width="17.28125" style="0" customWidth="1"/>
    <col min="13" max="13" width="15.140625" style="0" customWidth="1"/>
    <col min="14" max="14" width="16.7109375" style="0" customWidth="1"/>
  </cols>
  <sheetData>
    <row r="1" spans="1:13" ht="15.75">
      <c r="A1" s="81" t="s">
        <v>108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0.5" customHeight="1"/>
    <row r="3" spans="1:13" ht="15.75">
      <c r="A3" s="81" t="s">
        <v>161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ht="15.75">
      <c r="N4" s="1" t="s">
        <v>23</v>
      </c>
    </row>
    <row r="5" spans="1:14" ht="15.75" customHeight="1">
      <c r="A5" s="83" t="s">
        <v>27</v>
      </c>
      <c r="B5" s="83" t="s">
        <v>4</v>
      </c>
      <c r="C5" s="83" t="s">
        <v>162</v>
      </c>
      <c r="D5" s="83"/>
      <c r="E5" s="83"/>
      <c r="F5" s="83"/>
      <c r="G5" s="83" t="s">
        <v>163</v>
      </c>
      <c r="H5" s="83"/>
      <c r="I5" s="83"/>
      <c r="J5" s="83"/>
      <c r="K5" s="83" t="s">
        <v>164</v>
      </c>
      <c r="L5" s="83"/>
      <c r="M5" s="83"/>
      <c r="N5" s="83"/>
    </row>
    <row r="6" spans="1:14" ht="54.75" customHeight="1">
      <c r="A6" s="83"/>
      <c r="B6" s="83"/>
      <c r="C6" s="16" t="s">
        <v>28</v>
      </c>
      <c r="D6" s="16" t="s">
        <v>29</v>
      </c>
      <c r="E6" s="16" t="s">
        <v>30</v>
      </c>
      <c r="F6" s="18" t="s">
        <v>37</v>
      </c>
      <c r="G6" s="16" t="s">
        <v>28</v>
      </c>
      <c r="H6" s="16" t="s">
        <v>29</v>
      </c>
      <c r="I6" s="16" t="s">
        <v>30</v>
      </c>
      <c r="J6" s="16" t="s">
        <v>36</v>
      </c>
      <c r="K6" s="16" t="s">
        <v>28</v>
      </c>
      <c r="L6" s="16" t="s">
        <v>29</v>
      </c>
      <c r="M6" s="16" t="s">
        <v>30</v>
      </c>
      <c r="N6" s="16" t="s">
        <v>39</v>
      </c>
    </row>
    <row r="7" spans="1:14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</row>
    <row r="8" spans="1:14" ht="47.25">
      <c r="A8" s="16"/>
      <c r="B8" s="17" t="s">
        <v>31</v>
      </c>
      <c r="C8" s="16"/>
      <c r="D8" s="16" t="s">
        <v>32</v>
      </c>
      <c r="E8" s="16" t="s">
        <v>32</v>
      </c>
      <c r="F8" s="16"/>
      <c r="G8" s="16"/>
      <c r="H8" s="16" t="s">
        <v>32</v>
      </c>
      <c r="I8" s="16" t="s">
        <v>32</v>
      </c>
      <c r="J8" s="16"/>
      <c r="K8" s="16"/>
      <c r="L8" s="16" t="s">
        <v>32</v>
      </c>
      <c r="M8" s="16" t="s">
        <v>32</v>
      </c>
      <c r="N8" s="16"/>
    </row>
    <row r="9" spans="1:14" ht="110.25">
      <c r="A9" s="16"/>
      <c r="B9" s="17" t="s">
        <v>34</v>
      </c>
      <c r="C9" s="16" t="s">
        <v>32</v>
      </c>
      <c r="D9" s="16"/>
      <c r="E9" s="16"/>
      <c r="F9" s="16"/>
      <c r="G9" s="16" t="s">
        <v>32</v>
      </c>
      <c r="H9" s="16"/>
      <c r="I9" s="16"/>
      <c r="J9" s="16"/>
      <c r="K9" s="16" t="s">
        <v>32</v>
      </c>
      <c r="L9" s="16"/>
      <c r="M9" s="16"/>
      <c r="N9" s="16"/>
    </row>
    <row r="10" spans="1:14" ht="78.75">
      <c r="A10" s="16">
        <v>1917670</v>
      </c>
      <c r="B10" s="17" t="s">
        <v>35</v>
      </c>
      <c r="C10" s="16" t="s">
        <v>32</v>
      </c>
      <c r="D10" s="75">
        <v>304563000</v>
      </c>
      <c r="E10" s="75">
        <f>D10</f>
        <v>304563000</v>
      </c>
      <c r="F10" s="76">
        <f>E10</f>
        <v>304563000</v>
      </c>
      <c r="G10" s="16" t="s">
        <v>32</v>
      </c>
      <c r="H10" s="16">
        <v>309767000</v>
      </c>
      <c r="I10" s="75">
        <v>309767000</v>
      </c>
      <c r="J10" s="75">
        <v>309767000</v>
      </c>
      <c r="K10" s="16" t="s">
        <v>32</v>
      </c>
      <c r="L10" s="16">
        <f>H10*1.073</f>
        <v>332379991</v>
      </c>
      <c r="M10" s="75">
        <f>I10*1.073</f>
        <v>332379991</v>
      </c>
      <c r="N10" s="75">
        <f>J10*1.073</f>
        <v>332379991</v>
      </c>
    </row>
    <row r="11" spans="1:14" ht="47.25">
      <c r="A11" s="16"/>
      <c r="B11" s="17" t="s">
        <v>33</v>
      </c>
      <c r="C11" s="16" t="s">
        <v>32</v>
      </c>
      <c r="D11" s="75"/>
      <c r="E11" s="75"/>
      <c r="F11" s="75"/>
      <c r="G11" s="16" t="s">
        <v>32</v>
      </c>
      <c r="H11" s="16"/>
      <c r="I11" s="16"/>
      <c r="J11" s="16"/>
      <c r="K11" s="16" t="s">
        <v>32</v>
      </c>
      <c r="L11" s="16"/>
      <c r="M11" s="16"/>
      <c r="N11" s="16"/>
    </row>
    <row r="12" spans="1:14" ht="15.75">
      <c r="A12" s="16"/>
      <c r="B12" s="16" t="s">
        <v>20</v>
      </c>
      <c r="C12" s="16"/>
      <c r="D12" s="75">
        <f>D10</f>
        <v>304563000</v>
      </c>
      <c r="E12" s="76">
        <f>E10</f>
        <v>304563000</v>
      </c>
      <c r="F12" s="76">
        <f>F10</f>
        <v>304563000</v>
      </c>
      <c r="G12" s="16"/>
      <c r="H12" s="40">
        <f>H10</f>
        <v>309767000</v>
      </c>
      <c r="I12" s="75">
        <f>I10</f>
        <v>309767000</v>
      </c>
      <c r="J12" s="75">
        <f>J10</f>
        <v>309767000</v>
      </c>
      <c r="K12" s="16"/>
      <c r="L12" s="42">
        <f>L10</f>
        <v>332379991</v>
      </c>
      <c r="M12" s="76">
        <f>M10</f>
        <v>332379991</v>
      </c>
      <c r="N12" s="76">
        <f>N10</f>
        <v>332379991</v>
      </c>
    </row>
    <row r="14" spans="1:13" ht="15.75">
      <c r="A14" s="81" t="s">
        <v>165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ht="15.75">
      <c r="N15" s="1" t="s">
        <v>23</v>
      </c>
    </row>
    <row r="16" spans="1:14" ht="15" customHeight="1">
      <c r="A16" s="83" t="s">
        <v>27</v>
      </c>
      <c r="B16" s="83" t="s">
        <v>4</v>
      </c>
      <c r="C16" s="101" t="s">
        <v>106</v>
      </c>
      <c r="D16" s="101"/>
      <c r="E16" s="101"/>
      <c r="F16" s="101"/>
      <c r="G16" s="101"/>
      <c r="H16" s="101"/>
      <c r="I16" s="105" t="s">
        <v>166</v>
      </c>
      <c r="J16" s="106"/>
      <c r="K16" s="106"/>
      <c r="L16" s="106"/>
      <c r="M16" s="106"/>
      <c r="N16" s="107"/>
    </row>
    <row r="17" spans="1:14" ht="15" customHeight="1">
      <c r="A17" s="83"/>
      <c r="B17" s="83"/>
      <c r="C17" s="100" t="s">
        <v>28</v>
      </c>
      <c r="D17" s="100"/>
      <c r="E17" s="100" t="s">
        <v>29</v>
      </c>
      <c r="F17" s="100"/>
      <c r="G17" s="100" t="s">
        <v>30</v>
      </c>
      <c r="H17" s="100" t="s">
        <v>37</v>
      </c>
      <c r="I17" s="100" t="s">
        <v>28</v>
      </c>
      <c r="J17" s="100"/>
      <c r="K17" s="100" t="s">
        <v>29</v>
      </c>
      <c r="L17" s="100"/>
      <c r="M17" s="100" t="s">
        <v>30</v>
      </c>
      <c r="N17" s="100" t="s">
        <v>38</v>
      </c>
    </row>
    <row r="18" spans="1:14" ht="31.5" customHeight="1">
      <c r="A18" s="83"/>
      <c r="B18" s="83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 ht="15.75">
      <c r="A19" s="16">
        <v>1</v>
      </c>
      <c r="B19" s="16">
        <v>2</v>
      </c>
      <c r="C19" s="101">
        <v>3</v>
      </c>
      <c r="D19" s="101"/>
      <c r="E19" s="101">
        <v>4</v>
      </c>
      <c r="F19" s="101"/>
      <c r="G19" s="20">
        <v>5</v>
      </c>
      <c r="H19" s="20">
        <v>6</v>
      </c>
      <c r="I19" s="101">
        <v>7</v>
      </c>
      <c r="J19" s="101"/>
      <c r="K19" s="101">
        <v>8</v>
      </c>
      <c r="L19" s="101"/>
      <c r="M19" s="20">
        <v>9</v>
      </c>
      <c r="N19" s="20">
        <v>10</v>
      </c>
    </row>
    <row r="20" spans="1:14" ht="47.25">
      <c r="A20" s="16"/>
      <c r="B20" s="17" t="s">
        <v>31</v>
      </c>
      <c r="C20" s="102"/>
      <c r="D20" s="102"/>
      <c r="E20" s="102" t="s">
        <v>32</v>
      </c>
      <c r="F20" s="102"/>
      <c r="G20" s="21" t="s">
        <v>32</v>
      </c>
      <c r="H20" s="21"/>
      <c r="I20" s="102"/>
      <c r="J20" s="102"/>
      <c r="K20" s="102" t="s">
        <v>32</v>
      </c>
      <c r="L20" s="102"/>
      <c r="M20" s="21" t="s">
        <v>32</v>
      </c>
      <c r="N20" s="21"/>
    </row>
    <row r="21" spans="1:14" ht="110.25">
      <c r="A21" s="16"/>
      <c r="B21" s="17" t="s">
        <v>34</v>
      </c>
      <c r="C21" s="102" t="s">
        <v>32</v>
      </c>
      <c r="D21" s="102"/>
      <c r="E21" s="102"/>
      <c r="F21" s="102"/>
      <c r="G21" s="21"/>
      <c r="H21" s="21"/>
      <c r="I21" s="102" t="s">
        <v>32</v>
      </c>
      <c r="J21" s="102"/>
      <c r="K21" s="102"/>
      <c r="L21" s="102"/>
      <c r="M21" s="21"/>
      <c r="N21" s="21"/>
    </row>
    <row r="22" spans="1:14" ht="78.75">
      <c r="A22" s="16">
        <v>1917670</v>
      </c>
      <c r="B22" s="17" t="s">
        <v>35</v>
      </c>
      <c r="C22" s="102" t="s">
        <v>32</v>
      </c>
      <c r="D22" s="102"/>
      <c r="E22" s="103">
        <f>L10*1.062</f>
        <v>352987550.44200003</v>
      </c>
      <c r="F22" s="103"/>
      <c r="G22" s="72">
        <f>E22</f>
        <v>352987550.44200003</v>
      </c>
      <c r="H22" s="72">
        <f>G22</f>
        <v>352987550.44200003</v>
      </c>
      <c r="I22" s="102" t="s">
        <v>32</v>
      </c>
      <c r="J22" s="102"/>
      <c r="K22" s="103">
        <f>E22*1.053</f>
        <v>371695890.615426</v>
      </c>
      <c r="L22" s="103"/>
      <c r="M22" s="68">
        <f>K22</f>
        <v>371695890.615426</v>
      </c>
      <c r="N22" s="68">
        <f>K22</f>
        <v>371695890.615426</v>
      </c>
    </row>
    <row r="23" spans="1:14" ht="47.25">
      <c r="A23" s="16"/>
      <c r="B23" s="17" t="s">
        <v>33</v>
      </c>
      <c r="C23" s="102" t="s">
        <v>32</v>
      </c>
      <c r="D23" s="102"/>
      <c r="E23" s="103"/>
      <c r="F23" s="103"/>
      <c r="G23" s="72"/>
      <c r="H23" s="72"/>
      <c r="I23" s="102" t="s">
        <v>32</v>
      </c>
      <c r="J23" s="102"/>
      <c r="K23" s="103"/>
      <c r="L23" s="103"/>
      <c r="M23" s="68"/>
      <c r="N23" s="68"/>
    </row>
    <row r="24" spans="1:14" ht="15.75">
      <c r="A24" s="16"/>
      <c r="B24" s="16" t="s">
        <v>20</v>
      </c>
      <c r="C24" s="104"/>
      <c r="D24" s="104"/>
      <c r="E24" s="103">
        <f>E22</f>
        <v>352987550.44200003</v>
      </c>
      <c r="F24" s="103"/>
      <c r="G24" s="72">
        <f>G22</f>
        <v>352987550.44200003</v>
      </c>
      <c r="H24" s="72">
        <f>H22</f>
        <v>352987550.44200003</v>
      </c>
      <c r="I24" s="104"/>
      <c r="J24" s="104"/>
      <c r="K24" s="103">
        <f>K22</f>
        <v>371695890.615426</v>
      </c>
      <c r="L24" s="103"/>
      <c r="M24" s="68">
        <f>M22</f>
        <v>371695890.615426</v>
      </c>
      <c r="N24" s="68">
        <f>N22</f>
        <v>371695890.615426</v>
      </c>
    </row>
  </sheetData>
  <sheetProtection/>
  <mergeCells count="45"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19:J19"/>
    <mergeCell ref="K19:L19"/>
    <mergeCell ref="H17:H18"/>
    <mergeCell ref="G17:G18"/>
    <mergeCell ref="E17:F18"/>
    <mergeCell ref="E21:F21"/>
    <mergeCell ref="A14:M14"/>
    <mergeCell ref="M17:M18"/>
    <mergeCell ref="A3:M3"/>
    <mergeCell ref="A1:I1"/>
    <mergeCell ref="J1:M1"/>
    <mergeCell ref="C5:F5"/>
    <mergeCell ref="G5:J5"/>
    <mergeCell ref="A5:A6"/>
    <mergeCell ref="B5:B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47"/>
  <sheetViews>
    <sheetView view="pageBreakPreview" zoomScaleSheetLayoutView="100" zoomScalePageLayoutView="0" workbookViewId="0" topLeftCell="A28">
      <selection activeCell="E9" sqref="E9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4.28125" style="0" customWidth="1"/>
  </cols>
  <sheetData>
    <row r="1" spans="1:13" ht="15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0.5" customHeight="1"/>
    <row r="3" spans="1:13" ht="15.75">
      <c r="A3" s="81" t="s">
        <v>167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ht="15.75">
      <c r="N4" s="1" t="s">
        <v>23</v>
      </c>
    </row>
    <row r="5" spans="1:14" ht="15.75" customHeight="1">
      <c r="A5" s="83" t="s">
        <v>41</v>
      </c>
      <c r="B5" s="83" t="s">
        <v>4</v>
      </c>
      <c r="C5" s="83" t="s">
        <v>162</v>
      </c>
      <c r="D5" s="83"/>
      <c r="E5" s="83"/>
      <c r="F5" s="83"/>
      <c r="G5" s="83" t="s">
        <v>163</v>
      </c>
      <c r="H5" s="83"/>
      <c r="I5" s="83"/>
      <c r="J5" s="83"/>
      <c r="K5" s="83" t="s">
        <v>164</v>
      </c>
      <c r="L5" s="83"/>
      <c r="M5" s="83"/>
      <c r="N5" s="83"/>
    </row>
    <row r="6" spans="1:14" ht="69.75" customHeight="1">
      <c r="A6" s="83"/>
      <c r="B6" s="83"/>
      <c r="C6" s="16" t="s">
        <v>28</v>
      </c>
      <c r="D6" s="16" t="s">
        <v>29</v>
      </c>
      <c r="E6" s="16" t="s">
        <v>30</v>
      </c>
      <c r="F6" s="18" t="s">
        <v>37</v>
      </c>
      <c r="G6" s="16" t="s">
        <v>28</v>
      </c>
      <c r="H6" s="16" t="s">
        <v>29</v>
      </c>
      <c r="I6" s="16" t="s">
        <v>30</v>
      </c>
      <c r="J6" s="16" t="s">
        <v>36</v>
      </c>
      <c r="K6" s="16" t="s">
        <v>28</v>
      </c>
      <c r="L6" s="16" t="s">
        <v>29</v>
      </c>
      <c r="M6" s="16" t="s">
        <v>30</v>
      </c>
      <c r="N6" s="16" t="s">
        <v>39</v>
      </c>
    </row>
    <row r="7" spans="1:14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</row>
    <row r="8" spans="1:14" ht="78.75">
      <c r="A8" s="16">
        <v>3210</v>
      </c>
      <c r="B8" s="17" t="s">
        <v>132</v>
      </c>
      <c r="C8" s="16"/>
      <c r="D8" s="75">
        <v>304563000</v>
      </c>
      <c r="E8" s="76">
        <v>304563000</v>
      </c>
      <c r="F8" s="76">
        <v>304563000</v>
      </c>
      <c r="G8" s="16"/>
      <c r="H8" s="16">
        <v>309767000</v>
      </c>
      <c r="I8" s="75">
        <v>309767000</v>
      </c>
      <c r="J8" s="75">
        <v>309767000</v>
      </c>
      <c r="K8" s="16"/>
      <c r="L8" s="42">
        <f>J8*1.073</f>
        <v>332379991</v>
      </c>
      <c r="M8" s="75">
        <f>L8</f>
        <v>332379991</v>
      </c>
      <c r="N8" s="67">
        <f>M8</f>
        <v>332379991</v>
      </c>
    </row>
    <row r="9" spans="1:14" ht="15.75">
      <c r="A9" s="16"/>
      <c r="B9" s="1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5.75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5.75">
      <c r="A11" s="16"/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5.75">
      <c r="A12" s="16"/>
      <c r="B12" s="16" t="s">
        <v>20</v>
      </c>
      <c r="C12" s="16"/>
      <c r="D12" s="41">
        <f>D8</f>
        <v>304563000</v>
      </c>
      <c r="E12" s="75">
        <f>E8</f>
        <v>304563000</v>
      </c>
      <c r="F12" s="75">
        <f>F8</f>
        <v>304563000</v>
      </c>
      <c r="G12" s="41"/>
      <c r="H12" s="41">
        <f>H8</f>
        <v>309767000</v>
      </c>
      <c r="I12" s="75">
        <f>I8</f>
        <v>309767000</v>
      </c>
      <c r="J12" s="75">
        <f>J8</f>
        <v>309767000</v>
      </c>
      <c r="K12" s="41"/>
      <c r="L12" s="42">
        <f>L8</f>
        <v>332379991</v>
      </c>
      <c r="M12" s="42">
        <f>M8</f>
        <v>332379991</v>
      </c>
      <c r="N12" s="42">
        <f>N8</f>
        <v>332379991</v>
      </c>
    </row>
    <row r="14" spans="1:13" ht="15.75">
      <c r="A14" s="81" t="s">
        <v>168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4" ht="15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" t="s">
        <v>23</v>
      </c>
    </row>
    <row r="16" spans="1:14" ht="15.75">
      <c r="A16" s="83" t="s">
        <v>42</v>
      </c>
      <c r="B16" s="83" t="s">
        <v>4</v>
      </c>
      <c r="C16" s="83" t="s">
        <v>162</v>
      </c>
      <c r="D16" s="83"/>
      <c r="E16" s="83"/>
      <c r="F16" s="83"/>
      <c r="G16" s="83" t="s">
        <v>163</v>
      </c>
      <c r="H16" s="83"/>
      <c r="I16" s="83"/>
      <c r="J16" s="83"/>
      <c r="K16" s="83" t="s">
        <v>164</v>
      </c>
      <c r="L16" s="83"/>
      <c r="M16" s="83"/>
      <c r="N16" s="83"/>
    </row>
    <row r="17" spans="1:14" ht="69.75" customHeight="1">
      <c r="A17" s="83"/>
      <c r="B17" s="83"/>
      <c r="C17" s="16" t="s">
        <v>28</v>
      </c>
      <c r="D17" s="16" t="s">
        <v>29</v>
      </c>
      <c r="E17" s="16" t="s">
        <v>30</v>
      </c>
      <c r="F17" s="18" t="s">
        <v>37</v>
      </c>
      <c r="G17" s="16" t="s">
        <v>28</v>
      </c>
      <c r="H17" s="16" t="s">
        <v>29</v>
      </c>
      <c r="I17" s="16" t="s">
        <v>30</v>
      </c>
      <c r="J17" s="16" t="s">
        <v>36</v>
      </c>
      <c r="K17" s="16" t="s">
        <v>28</v>
      </c>
      <c r="L17" s="16" t="s">
        <v>29</v>
      </c>
      <c r="M17" s="16" t="s">
        <v>30</v>
      </c>
      <c r="N17" s="16" t="s">
        <v>39</v>
      </c>
    </row>
    <row r="18" spans="1:14" ht="15" customHeight="1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  <c r="N18" s="16">
        <v>14</v>
      </c>
    </row>
    <row r="19" spans="1:14" ht="15.75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5.75">
      <c r="A20" s="16"/>
      <c r="B20" s="1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5.75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5.75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5.75">
      <c r="A23" s="16"/>
      <c r="B23" s="16" t="s">
        <v>20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.75" customHeight="1">
      <c r="A25" s="81" t="s">
        <v>169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10"/>
    </row>
    <row r="26" ht="15.75">
      <c r="N26" s="1" t="s">
        <v>23</v>
      </c>
    </row>
    <row r="27" spans="1:14" ht="15.75">
      <c r="A27" s="83" t="s">
        <v>41</v>
      </c>
      <c r="B27" s="83" t="s">
        <v>4</v>
      </c>
      <c r="C27" s="101" t="s">
        <v>106</v>
      </c>
      <c r="D27" s="101"/>
      <c r="E27" s="101"/>
      <c r="F27" s="101"/>
      <c r="G27" s="101"/>
      <c r="H27" s="101"/>
      <c r="I27" s="105" t="s">
        <v>166</v>
      </c>
      <c r="J27" s="106"/>
      <c r="K27" s="106"/>
      <c r="L27" s="106"/>
      <c r="M27" s="106"/>
      <c r="N27" s="107"/>
    </row>
    <row r="28" spans="1:14" ht="15">
      <c r="A28" s="83"/>
      <c r="B28" s="83"/>
      <c r="C28" s="100" t="s">
        <v>28</v>
      </c>
      <c r="D28" s="100"/>
      <c r="E28" s="100" t="s">
        <v>29</v>
      </c>
      <c r="F28" s="100"/>
      <c r="G28" s="100" t="s">
        <v>30</v>
      </c>
      <c r="H28" s="100" t="s">
        <v>37</v>
      </c>
      <c r="I28" s="100" t="s">
        <v>28</v>
      </c>
      <c r="J28" s="100"/>
      <c r="K28" s="100" t="s">
        <v>29</v>
      </c>
      <c r="L28" s="100"/>
      <c r="M28" s="100" t="s">
        <v>30</v>
      </c>
      <c r="N28" s="100" t="s">
        <v>38</v>
      </c>
    </row>
    <row r="29" spans="1:14" ht="55.5" customHeight="1">
      <c r="A29" s="83"/>
      <c r="B29" s="83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4" ht="15.75">
      <c r="A30" s="16">
        <v>1</v>
      </c>
      <c r="B30" s="16">
        <v>2</v>
      </c>
      <c r="C30" s="101">
        <v>3</v>
      </c>
      <c r="D30" s="101"/>
      <c r="E30" s="101">
        <v>4</v>
      </c>
      <c r="F30" s="101"/>
      <c r="G30" s="20">
        <v>5</v>
      </c>
      <c r="H30" s="20">
        <v>6</v>
      </c>
      <c r="I30" s="101">
        <v>7</v>
      </c>
      <c r="J30" s="101"/>
      <c r="K30" s="101">
        <v>8</v>
      </c>
      <c r="L30" s="101"/>
      <c r="M30" s="20">
        <v>9</v>
      </c>
      <c r="N30" s="20">
        <v>10</v>
      </c>
    </row>
    <row r="31" spans="1:14" ht="78.75">
      <c r="A31" s="51">
        <v>3210</v>
      </c>
      <c r="B31" s="17" t="s">
        <v>132</v>
      </c>
      <c r="C31" s="102"/>
      <c r="D31" s="102"/>
      <c r="E31" s="103">
        <f>L8*1.062</f>
        <v>352987550.44200003</v>
      </c>
      <c r="F31" s="103"/>
      <c r="G31" s="68">
        <f>E31</f>
        <v>352987550.44200003</v>
      </c>
      <c r="H31" s="68">
        <f>E31</f>
        <v>352987550.44200003</v>
      </c>
      <c r="I31" s="102"/>
      <c r="J31" s="102"/>
      <c r="K31" s="103">
        <f>E31*1.053</f>
        <v>371695890.615426</v>
      </c>
      <c r="L31" s="103"/>
      <c r="M31" s="68">
        <f>K31</f>
        <v>371695890.615426</v>
      </c>
      <c r="N31" s="68">
        <f>M31</f>
        <v>371695890.615426</v>
      </c>
    </row>
    <row r="32" spans="1:14" ht="15.75">
      <c r="A32" s="51"/>
      <c r="B32" s="17"/>
      <c r="C32" s="102"/>
      <c r="D32" s="102"/>
      <c r="E32" s="103"/>
      <c r="F32" s="103"/>
      <c r="G32" s="68"/>
      <c r="H32" s="68"/>
      <c r="I32" s="102"/>
      <c r="J32" s="102"/>
      <c r="K32" s="103"/>
      <c r="L32" s="103"/>
      <c r="M32" s="68"/>
      <c r="N32" s="68"/>
    </row>
    <row r="33" spans="1:14" ht="15.75">
      <c r="A33" s="51"/>
      <c r="B33" s="17"/>
      <c r="C33" s="102"/>
      <c r="D33" s="102"/>
      <c r="E33" s="103"/>
      <c r="F33" s="103"/>
      <c r="G33" s="68"/>
      <c r="H33" s="68"/>
      <c r="I33" s="102"/>
      <c r="J33" s="102"/>
      <c r="K33" s="103"/>
      <c r="L33" s="103"/>
      <c r="M33" s="68"/>
      <c r="N33" s="68"/>
    </row>
    <row r="34" spans="1:14" ht="15.75">
      <c r="A34" s="51"/>
      <c r="B34" s="17"/>
      <c r="C34" s="102"/>
      <c r="D34" s="102"/>
      <c r="E34" s="103"/>
      <c r="F34" s="103"/>
      <c r="G34" s="68"/>
      <c r="H34" s="68"/>
      <c r="I34" s="102"/>
      <c r="J34" s="102"/>
      <c r="K34" s="103"/>
      <c r="L34" s="103"/>
      <c r="M34" s="68"/>
      <c r="N34" s="68"/>
    </row>
    <row r="35" spans="1:14" ht="15.75">
      <c r="A35" s="51"/>
      <c r="B35" s="51" t="s">
        <v>20</v>
      </c>
      <c r="C35" s="104"/>
      <c r="D35" s="104"/>
      <c r="E35" s="103">
        <f>E31</f>
        <v>352987550.44200003</v>
      </c>
      <c r="F35" s="103"/>
      <c r="G35" s="68">
        <f>G31</f>
        <v>352987550.44200003</v>
      </c>
      <c r="H35" s="68">
        <f>H31</f>
        <v>352987550.44200003</v>
      </c>
      <c r="I35" s="102"/>
      <c r="J35" s="102"/>
      <c r="K35" s="103">
        <f>K31</f>
        <v>371695890.615426</v>
      </c>
      <c r="L35" s="103"/>
      <c r="M35" s="68">
        <f>M31</f>
        <v>371695890.615426</v>
      </c>
      <c r="N35" s="68">
        <f>N31</f>
        <v>371695890.615426</v>
      </c>
    </row>
    <row r="37" spans="1:14" ht="15.75" customHeight="1">
      <c r="A37" s="81" t="s">
        <v>109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10"/>
    </row>
    <row r="38" ht="15.75">
      <c r="N38" s="1" t="s">
        <v>23</v>
      </c>
    </row>
    <row r="39" spans="1:14" ht="15.75">
      <c r="A39" s="83" t="s">
        <v>42</v>
      </c>
      <c r="B39" s="83" t="s">
        <v>4</v>
      </c>
      <c r="C39" s="101" t="s">
        <v>21</v>
      </c>
      <c r="D39" s="101"/>
      <c r="E39" s="101"/>
      <c r="F39" s="101"/>
      <c r="G39" s="101"/>
      <c r="H39" s="101"/>
      <c r="I39" s="105" t="s">
        <v>106</v>
      </c>
      <c r="J39" s="106"/>
      <c r="K39" s="106"/>
      <c r="L39" s="106"/>
      <c r="M39" s="106"/>
      <c r="N39" s="107"/>
    </row>
    <row r="40" spans="1:14" ht="15">
      <c r="A40" s="83"/>
      <c r="B40" s="83"/>
      <c r="C40" s="100" t="s">
        <v>28</v>
      </c>
      <c r="D40" s="100"/>
      <c r="E40" s="100" t="s">
        <v>29</v>
      </c>
      <c r="F40" s="100"/>
      <c r="G40" s="100" t="s">
        <v>30</v>
      </c>
      <c r="H40" s="100" t="s">
        <v>37</v>
      </c>
      <c r="I40" s="100" t="s">
        <v>28</v>
      </c>
      <c r="J40" s="100"/>
      <c r="K40" s="100" t="s">
        <v>29</v>
      </c>
      <c r="L40" s="100"/>
      <c r="M40" s="100" t="s">
        <v>30</v>
      </c>
      <c r="N40" s="100" t="s">
        <v>38</v>
      </c>
    </row>
    <row r="41" spans="1:14" ht="55.5" customHeight="1">
      <c r="A41" s="83"/>
      <c r="B41" s="83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1:14" ht="15.75">
      <c r="A42" s="16">
        <v>1</v>
      </c>
      <c r="B42" s="16">
        <v>2</v>
      </c>
      <c r="C42" s="101">
        <v>3</v>
      </c>
      <c r="D42" s="101"/>
      <c r="E42" s="101">
        <v>4</v>
      </c>
      <c r="F42" s="101"/>
      <c r="G42" s="20">
        <v>5</v>
      </c>
      <c r="H42" s="20">
        <v>6</v>
      </c>
      <c r="I42" s="101">
        <v>7</v>
      </c>
      <c r="J42" s="101"/>
      <c r="K42" s="101">
        <v>8</v>
      </c>
      <c r="L42" s="101"/>
      <c r="M42" s="20">
        <v>9</v>
      </c>
      <c r="N42" s="20">
        <v>10</v>
      </c>
    </row>
    <row r="43" spans="1:14" ht="15.75">
      <c r="A43" s="41"/>
      <c r="B43" s="17"/>
      <c r="C43" s="102"/>
      <c r="D43" s="102"/>
      <c r="E43" s="108"/>
      <c r="F43" s="108"/>
      <c r="G43" s="47"/>
      <c r="H43" s="47"/>
      <c r="I43" s="102"/>
      <c r="J43" s="102"/>
      <c r="K43" s="108"/>
      <c r="L43" s="108"/>
      <c r="M43" s="47"/>
      <c r="N43" s="47"/>
    </row>
    <row r="44" spans="1:14" ht="15.75">
      <c r="A44" s="16"/>
      <c r="B44" s="17"/>
      <c r="C44" s="102"/>
      <c r="D44" s="102"/>
      <c r="E44" s="102"/>
      <c r="F44" s="102"/>
      <c r="G44" s="21"/>
      <c r="H44" s="21"/>
      <c r="I44" s="102"/>
      <c r="J44" s="102"/>
      <c r="K44" s="102"/>
      <c r="L44" s="102"/>
      <c r="M44" s="21"/>
      <c r="N44" s="21"/>
    </row>
    <row r="45" spans="1:14" ht="15.75">
      <c r="A45" s="16"/>
      <c r="B45" s="17"/>
      <c r="C45" s="102"/>
      <c r="D45" s="102"/>
      <c r="E45" s="102"/>
      <c r="F45" s="102"/>
      <c r="G45" s="21"/>
      <c r="H45" s="21"/>
      <c r="I45" s="102"/>
      <c r="J45" s="102"/>
      <c r="K45" s="102"/>
      <c r="L45" s="102"/>
      <c r="M45" s="21"/>
      <c r="N45" s="21"/>
    </row>
    <row r="46" spans="1:14" ht="15.75">
      <c r="A46" s="16"/>
      <c r="B46" s="17"/>
      <c r="C46" s="102"/>
      <c r="D46" s="102"/>
      <c r="E46" s="102"/>
      <c r="F46" s="102"/>
      <c r="G46" s="21"/>
      <c r="H46" s="21"/>
      <c r="I46" s="102"/>
      <c r="J46" s="102"/>
      <c r="K46" s="102"/>
      <c r="L46" s="102"/>
      <c r="M46" s="21"/>
      <c r="N46" s="21"/>
    </row>
    <row r="47" spans="1:14" ht="15.75">
      <c r="A47" s="16"/>
      <c r="B47" s="16"/>
      <c r="C47" s="104"/>
      <c r="D47" s="104"/>
      <c r="E47" s="108"/>
      <c r="F47" s="108"/>
      <c r="G47" s="47"/>
      <c r="H47" s="47"/>
      <c r="I47" s="102"/>
      <c r="J47" s="102"/>
      <c r="K47" s="108"/>
      <c r="L47" s="108"/>
      <c r="M47" s="47"/>
      <c r="N47" s="47"/>
    </row>
  </sheetData>
  <sheetProtection/>
  <mergeCells count="88">
    <mergeCell ref="C47:D47"/>
    <mergeCell ref="E47:F47"/>
    <mergeCell ref="I47:J47"/>
    <mergeCell ref="K47:L47"/>
    <mergeCell ref="C45:D45"/>
    <mergeCell ref="E45:F45"/>
    <mergeCell ref="I45:J45"/>
    <mergeCell ref="K45:L45"/>
    <mergeCell ref="C46:D46"/>
    <mergeCell ref="E46:F46"/>
    <mergeCell ref="I46:J46"/>
    <mergeCell ref="K46:L46"/>
    <mergeCell ref="C43:D43"/>
    <mergeCell ref="E43:F43"/>
    <mergeCell ref="I43:J43"/>
    <mergeCell ref="K43:L43"/>
    <mergeCell ref="C44:D44"/>
    <mergeCell ref="E44:F44"/>
    <mergeCell ref="I44:J44"/>
    <mergeCell ref="K44:L44"/>
    <mergeCell ref="C35:D35"/>
    <mergeCell ref="C42:D42"/>
    <mergeCell ref="E42:F42"/>
    <mergeCell ref="I42:J42"/>
    <mergeCell ref="K42:L42"/>
    <mergeCell ref="A37:M37"/>
    <mergeCell ref="A39:A41"/>
    <mergeCell ref="B39:B41"/>
    <mergeCell ref="C39:H39"/>
    <mergeCell ref="I39:N39"/>
    <mergeCell ref="C40:D41"/>
    <mergeCell ref="E40:F41"/>
    <mergeCell ref="G40:G41"/>
    <mergeCell ref="H40:H41"/>
    <mergeCell ref="I40:J41"/>
    <mergeCell ref="K40:L41"/>
    <mergeCell ref="M40:M41"/>
    <mergeCell ref="N40:N41"/>
    <mergeCell ref="C33:D33"/>
    <mergeCell ref="E33:F33"/>
    <mergeCell ref="I33:J33"/>
    <mergeCell ref="K33:L33"/>
    <mergeCell ref="C34:D34"/>
    <mergeCell ref="E34:F34"/>
    <mergeCell ref="I34:J34"/>
    <mergeCell ref="K34:L34"/>
    <mergeCell ref="I30:J30"/>
    <mergeCell ref="K30:L30"/>
    <mergeCell ref="K31:L31"/>
    <mergeCell ref="E35:F35"/>
    <mergeCell ref="I35:J35"/>
    <mergeCell ref="K35:L35"/>
    <mergeCell ref="C32:D32"/>
    <mergeCell ref="E32:F32"/>
    <mergeCell ref="I32:J32"/>
    <mergeCell ref="K32:L32"/>
    <mergeCell ref="A25:M25"/>
    <mergeCell ref="C31:D31"/>
    <mergeCell ref="E31:F31"/>
    <mergeCell ref="I31:J31"/>
    <mergeCell ref="C30:D30"/>
    <mergeCell ref="E30:F30"/>
    <mergeCell ref="K28:L29"/>
    <mergeCell ref="M28:M29"/>
    <mergeCell ref="N28:N29"/>
    <mergeCell ref="A16:A17"/>
    <mergeCell ref="B16:B17"/>
    <mergeCell ref="C16:F16"/>
    <mergeCell ref="G16:J16"/>
    <mergeCell ref="K16:N16"/>
    <mergeCell ref="A14:M14"/>
    <mergeCell ref="A27:A29"/>
    <mergeCell ref="B27:B29"/>
    <mergeCell ref="C27:H27"/>
    <mergeCell ref="I27:N27"/>
    <mergeCell ref="C28:D29"/>
    <mergeCell ref="E28:F29"/>
    <mergeCell ref="G28:G29"/>
    <mergeCell ref="H28:H29"/>
    <mergeCell ref="I28:J29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2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25"/>
  <sheetViews>
    <sheetView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6.421875" style="0" customWidth="1"/>
  </cols>
  <sheetData>
    <row r="1" spans="1:13" ht="15.75">
      <c r="A1" s="81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0.5" customHeight="1"/>
    <row r="3" spans="1:13" ht="15.75">
      <c r="A3" s="81" t="s">
        <v>193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ht="15.75">
      <c r="N4" s="1" t="s">
        <v>23</v>
      </c>
    </row>
    <row r="5" spans="1:14" ht="15.75" customHeight="1">
      <c r="A5" s="83" t="s">
        <v>44</v>
      </c>
      <c r="B5" s="83" t="s">
        <v>94</v>
      </c>
      <c r="C5" s="83" t="s">
        <v>162</v>
      </c>
      <c r="D5" s="83"/>
      <c r="E5" s="83"/>
      <c r="F5" s="83"/>
      <c r="G5" s="83" t="s">
        <v>163</v>
      </c>
      <c r="H5" s="83"/>
      <c r="I5" s="83"/>
      <c r="J5" s="83"/>
      <c r="K5" s="83" t="s">
        <v>164</v>
      </c>
      <c r="L5" s="83"/>
      <c r="M5" s="83"/>
      <c r="N5" s="83"/>
    </row>
    <row r="6" spans="1:14" ht="69.75" customHeight="1">
      <c r="A6" s="83"/>
      <c r="B6" s="83"/>
      <c r="C6" s="16" t="s">
        <v>28</v>
      </c>
      <c r="D6" s="16" t="s">
        <v>29</v>
      </c>
      <c r="E6" s="16" t="s">
        <v>30</v>
      </c>
      <c r="F6" s="18" t="s">
        <v>37</v>
      </c>
      <c r="G6" s="16" t="s">
        <v>28</v>
      </c>
      <c r="H6" s="16" t="s">
        <v>29</v>
      </c>
      <c r="I6" s="16" t="s">
        <v>30</v>
      </c>
      <c r="J6" s="16" t="s">
        <v>36</v>
      </c>
      <c r="K6" s="16" t="s">
        <v>28</v>
      </c>
      <c r="L6" s="16" t="s">
        <v>29</v>
      </c>
      <c r="M6" s="16" t="s">
        <v>30</v>
      </c>
      <c r="N6" s="16" t="s">
        <v>39</v>
      </c>
    </row>
    <row r="7" spans="1:14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</row>
    <row r="8" spans="1:14" ht="15.75">
      <c r="A8" s="16"/>
      <c r="B8" s="17">
        <v>1917670</v>
      </c>
      <c r="C8" s="16"/>
      <c r="D8" s="75">
        <v>304563000</v>
      </c>
      <c r="E8" s="76">
        <v>304563000</v>
      </c>
      <c r="F8" s="76">
        <v>304563000</v>
      </c>
      <c r="G8" s="16"/>
      <c r="H8" s="41">
        <v>309767000</v>
      </c>
      <c r="I8" s="75">
        <v>309767000</v>
      </c>
      <c r="J8" s="75">
        <v>309767000</v>
      </c>
      <c r="K8" s="16"/>
      <c r="L8" s="42">
        <f>H8*1.073</f>
        <v>332379991</v>
      </c>
      <c r="M8" s="42">
        <f>L8</f>
        <v>332379991</v>
      </c>
      <c r="N8" s="42">
        <f>M8</f>
        <v>332379991</v>
      </c>
    </row>
    <row r="9" spans="1:14" ht="15.75">
      <c r="A9" s="16"/>
      <c r="B9" s="1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5.75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5.75">
      <c r="A11" s="16"/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5.75">
      <c r="A12" s="16"/>
      <c r="B12" s="16" t="s">
        <v>20</v>
      </c>
      <c r="C12" s="16"/>
      <c r="D12" s="41">
        <f>D8</f>
        <v>304563000</v>
      </c>
      <c r="E12" s="75">
        <f>E8</f>
        <v>304563000</v>
      </c>
      <c r="F12" s="75">
        <f>F8</f>
        <v>304563000</v>
      </c>
      <c r="G12" s="41"/>
      <c r="H12" s="41">
        <f>H8</f>
        <v>309767000</v>
      </c>
      <c r="I12" s="75">
        <f>I8</f>
        <v>309767000</v>
      </c>
      <c r="J12" s="75">
        <f>J8</f>
        <v>309767000</v>
      </c>
      <c r="K12" s="41"/>
      <c r="L12" s="42">
        <f>L8</f>
        <v>332379991</v>
      </c>
      <c r="M12" s="42">
        <f>M8</f>
        <v>332379991</v>
      </c>
      <c r="N12" s="42">
        <f>N8</f>
        <v>332379991</v>
      </c>
    </row>
    <row r="14" spans="1:14" ht="15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.75" customHeight="1">
      <c r="A15" s="81" t="s">
        <v>170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10"/>
    </row>
    <row r="16" ht="15.75">
      <c r="N16" s="1" t="s">
        <v>23</v>
      </c>
    </row>
    <row r="17" spans="1:14" ht="15.75">
      <c r="A17" s="83" t="s">
        <v>44</v>
      </c>
      <c r="B17" s="83" t="s">
        <v>94</v>
      </c>
      <c r="C17" s="101" t="s">
        <v>106</v>
      </c>
      <c r="D17" s="101"/>
      <c r="E17" s="101"/>
      <c r="F17" s="101"/>
      <c r="G17" s="101"/>
      <c r="H17" s="101"/>
      <c r="I17" s="105" t="s">
        <v>166</v>
      </c>
      <c r="J17" s="106"/>
      <c r="K17" s="106"/>
      <c r="L17" s="106"/>
      <c r="M17" s="106"/>
      <c r="N17" s="107"/>
    </row>
    <row r="18" spans="1:14" ht="15">
      <c r="A18" s="83"/>
      <c r="B18" s="83"/>
      <c r="C18" s="100" t="s">
        <v>28</v>
      </c>
      <c r="D18" s="100"/>
      <c r="E18" s="100" t="s">
        <v>29</v>
      </c>
      <c r="F18" s="100"/>
      <c r="G18" s="100" t="s">
        <v>30</v>
      </c>
      <c r="H18" s="100" t="s">
        <v>37</v>
      </c>
      <c r="I18" s="100" t="s">
        <v>28</v>
      </c>
      <c r="J18" s="100"/>
      <c r="K18" s="100" t="s">
        <v>29</v>
      </c>
      <c r="L18" s="100"/>
      <c r="M18" s="100" t="s">
        <v>30</v>
      </c>
      <c r="N18" s="100" t="s">
        <v>38</v>
      </c>
    </row>
    <row r="19" spans="1:14" ht="55.5" customHeight="1">
      <c r="A19" s="83"/>
      <c r="B19" s="83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</row>
    <row r="20" spans="1:14" ht="15.75">
      <c r="A20" s="16">
        <v>1</v>
      </c>
      <c r="B20" s="16">
        <v>2</v>
      </c>
      <c r="C20" s="101">
        <v>3</v>
      </c>
      <c r="D20" s="101"/>
      <c r="E20" s="101">
        <v>4</v>
      </c>
      <c r="F20" s="101"/>
      <c r="G20" s="20">
        <v>5</v>
      </c>
      <c r="H20" s="20">
        <v>6</v>
      </c>
      <c r="I20" s="101">
        <v>7</v>
      </c>
      <c r="J20" s="101"/>
      <c r="K20" s="101">
        <v>8</v>
      </c>
      <c r="L20" s="101"/>
      <c r="M20" s="20">
        <v>9</v>
      </c>
      <c r="N20" s="20">
        <v>10</v>
      </c>
    </row>
    <row r="21" spans="1:14" ht="15.75">
      <c r="A21" s="16"/>
      <c r="B21" s="17">
        <v>1917670</v>
      </c>
      <c r="C21" s="102"/>
      <c r="D21" s="102"/>
      <c r="E21" s="103">
        <f>N12*1.062</f>
        <v>352987550.44200003</v>
      </c>
      <c r="F21" s="103"/>
      <c r="G21" s="68">
        <f>E21</f>
        <v>352987550.44200003</v>
      </c>
      <c r="H21" s="68">
        <f>G21</f>
        <v>352987550.44200003</v>
      </c>
      <c r="I21" s="103"/>
      <c r="J21" s="103"/>
      <c r="K21" s="103">
        <f>E21*1.053</f>
        <v>371695890.615426</v>
      </c>
      <c r="L21" s="103"/>
      <c r="M21" s="68">
        <f>K21</f>
        <v>371695890.615426</v>
      </c>
      <c r="N21" s="68">
        <f>K21</f>
        <v>371695890.615426</v>
      </c>
    </row>
    <row r="22" spans="1:14" ht="15.75">
      <c r="A22" s="16"/>
      <c r="B22" s="17"/>
      <c r="C22" s="102"/>
      <c r="D22" s="102"/>
      <c r="E22" s="103"/>
      <c r="F22" s="103"/>
      <c r="G22" s="68"/>
      <c r="H22" s="68"/>
      <c r="I22" s="103"/>
      <c r="J22" s="103"/>
      <c r="K22" s="103"/>
      <c r="L22" s="103"/>
      <c r="M22" s="68"/>
      <c r="N22" s="68"/>
    </row>
    <row r="23" spans="1:14" ht="15.75">
      <c r="A23" s="16"/>
      <c r="B23" s="17"/>
      <c r="C23" s="102"/>
      <c r="D23" s="102"/>
      <c r="E23" s="103"/>
      <c r="F23" s="103"/>
      <c r="G23" s="68"/>
      <c r="H23" s="68"/>
      <c r="I23" s="103"/>
      <c r="J23" s="103"/>
      <c r="K23" s="103"/>
      <c r="L23" s="103"/>
      <c r="M23" s="68"/>
      <c r="N23" s="68"/>
    </row>
    <row r="24" spans="1:14" ht="15.75">
      <c r="A24" s="16"/>
      <c r="B24" s="17"/>
      <c r="C24" s="102"/>
      <c r="D24" s="102"/>
      <c r="E24" s="103"/>
      <c r="F24" s="103"/>
      <c r="G24" s="68"/>
      <c r="H24" s="68"/>
      <c r="I24" s="103"/>
      <c r="J24" s="103"/>
      <c r="K24" s="103"/>
      <c r="L24" s="103"/>
      <c r="M24" s="68"/>
      <c r="N24" s="68"/>
    </row>
    <row r="25" spans="1:14" ht="15.75">
      <c r="A25" s="16"/>
      <c r="B25" s="16" t="s">
        <v>20</v>
      </c>
      <c r="C25" s="104"/>
      <c r="D25" s="104"/>
      <c r="E25" s="103">
        <f>E21</f>
        <v>352987550.44200003</v>
      </c>
      <c r="F25" s="103"/>
      <c r="G25" s="68">
        <f>G21</f>
        <v>352987550.44200003</v>
      </c>
      <c r="H25" s="68">
        <f>H21</f>
        <v>352987550.44200003</v>
      </c>
      <c r="I25" s="103"/>
      <c r="J25" s="103"/>
      <c r="K25" s="103">
        <f>K21</f>
        <v>371695890.615426</v>
      </c>
      <c r="L25" s="103"/>
      <c r="M25" s="68">
        <f>M21</f>
        <v>371695890.615426</v>
      </c>
      <c r="N25" s="68">
        <f>N21</f>
        <v>371695890.615426</v>
      </c>
    </row>
  </sheetData>
  <sheetProtection/>
  <mergeCells count="45">
    <mergeCell ref="C25:D25"/>
    <mergeCell ref="E25:F25"/>
    <mergeCell ref="I25:J25"/>
    <mergeCell ref="K25:L25"/>
    <mergeCell ref="C23:D23"/>
    <mergeCell ref="E23:F23"/>
    <mergeCell ref="I23:J23"/>
    <mergeCell ref="K23:L23"/>
    <mergeCell ref="C24:D24"/>
    <mergeCell ref="E24:F24"/>
    <mergeCell ref="I24:J24"/>
    <mergeCell ref="K24:L24"/>
    <mergeCell ref="C21:D21"/>
    <mergeCell ref="E21:F21"/>
    <mergeCell ref="I21:J21"/>
    <mergeCell ref="K21:L21"/>
    <mergeCell ref="C22:D22"/>
    <mergeCell ref="E22:F22"/>
    <mergeCell ref="I22:J22"/>
    <mergeCell ref="K22:L22"/>
    <mergeCell ref="K18:L19"/>
    <mergeCell ref="M18:M19"/>
    <mergeCell ref="N18:N19"/>
    <mergeCell ref="C20:D20"/>
    <mergeCell ref="E20:F20"/>
    <mergeCell ref="I20:J20"/>
    <mergeCell ref="K20:L20"/>
    <mergeCell ref="A15:M15"/>
    <mergeCell ref="A17:A19"/>
    <mergeCell ref="B17:B19"/>
    <mergeCell ref="C17:H17"/>
    <mergeCell ref="I17:N17"/>
    <mergeCell ref="C18:D19"/>
    <mergeCell ref="E18:F19"/>
    <mergeCell ref="G18:G19"/>
    <mergeCell ref="H18:H19"/>
    <mergeCell ref="I18:J19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4"/>
  <sheetViews>
    <sheetView view="pageBreakPreview" zoomScaleSheetLayoutView="100" zoomScalePageLayoutView="0" workbookViewId="0" topLeftCell="A43">
      <selection activeCell="I9" sqref="I9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6.57421875" style="0" customWidth="1"/>
    <col min="7" max="7" width="14.28125" style="0" customWidth="1"/>
    <col min="8" max="8" width="7.00390625" style="0" customWidth="1"/>
    <col min="9" max="9" width="17.140625" style="0" customWidth="1"/>
    <col min="10" max="10" width="16.00390625" style="0" customWidth="1"/>
    <col min="11" max="11" width="9.28125" style="0" customWidth="1"/>
    <col min="12" max="12" width="17.28125" style="0" customWidth="1"/>
    <col min="13" max="13" width="20.28125" style="0" customWidth="1"/>
    <col min="14" max="14" width="16.8515625" style="0" customWidth="1"/>
  </cols>
  <sheetData>
    <row r="1" spans="1:12" ht="15.75">
      <c r="A1" s="81" t="s">
        <v>110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ht="10.5" customHeight="1"/>
    <row r="3" spans="1:12" ht="15.75">
      <c r="A3" s="81" t="s">
        <v>171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ht="15.75">
      <c r="M4" s="1" t="s">
        <v>23</v>
      </c>
    </row>
    <row r="5" spans="1:13" ht="15.75" customHeight="1">
      <c r="A5" s="83" t="s">
        <v>44</v>
      </c>
      <c r="B5" s="83" t="s">
        <v>45</v>
      </c>
      <c r="C5" s="115" t="s">
        <v>46</v>
      </c>
      <c r="D5" s="115" t="s">
        <v>47</v>
      </c>
      <c r="E5" s="83" t="s">
        <v>162</v>
      </c>
      <c r="F5" s="83"/>
      <c r="G5" s="83"/>
      <c r="H5" s="83" t="s">
        <v>163</v>
      </c>
      <c r="I5" s="83"/>
      <c r="J5" s="83"/>
      <c r="K5" s="83" t="s">
        <v>164</v>
      </c>
      <c r="L5" s="83"/>
      <c r="M5" s="83"/>
    </row>
    <row r="6" spans="1:13" ht="69.75" customHeight="1">
      <c r="A6" s="83"/>
      <c r="B6" s="83"/>
      <c r="C6" s="116"/>
      <c r="D6" s="116"/>
      <c r="E6" s="16" t="s">
        <v>28</v>
      </c>
      <c r="F6" s="16" t="s">
        <v>29</v>
      </c>
      <c r="G6" s="18" t="s">
        <v>52</v>
      </c>
      <c r="H6" s="16" t="s">
        <v>28</v>
      </c>
      <c r="I6" s="16" t="s">
        <v>29</v>
      </c>
      <c r="J6" s="16" t="s">
        <v>53</v>
      </c>
      <c r="K6" s="16" t="s">
        <v>28</v>
      </c>
      <c r="L6" s="16" t="s">
        <v>29</v>
      </c>
      <c r="M6" s="16" t="s">
        <v>39</v>
      </c>
    </row>
    <row r="7" spans="1:13" ht="15.75">
      <c r="A7" s="16">
        <v>1</v>
      </c>
      <c r="B7" s="18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</row>
    <row r="8" spans="1:13" ht="47.25">
      <c r="A8" s="23"/>
      <c r="B8" s="43" t="s">
        <v>136</v>
      </c>
      <c r="C8" s="24"/>
      <c r="D8" s="42"/>
      <c r="E8" s="42"/>
      <c r="F8" s="79">
        <f>F9+F10</f>
        <v>1671021428.33</v>
      </c>
      <c r="G8" s="79">
        <f>G9+G10</f>
        <v>1671021428.33</v>
      </c>
      <c r="H8" s="42"/>
      <c r="I8" s="45">
        <f>I9+I10</f>
        <v>1975584428.33</v>
      </c>
      <c r="J8" s="45">
        <f>J9+J10</f>
        <v>1975584428.33</v>
      </c>
      <c r="K8" s="42"/>
      <c r="L8" s="69">
        <f>L9+L10</f>
        <v>2285351428.33</v>
      </c>
      <c r="M8" s="69">
        <f>M9+M10</f>
        <v>2285351428.33</v>
      </c>
    </row>
    <row r="9" spans="1:13" ht="15.75">
      <c r="A9" s="23"/>
      <c r="B9" s="34" t="s">
        <v>134</v>
      </c>
      <c r="C9" s="24"/>
      <c r="D9" s="42"/>
      <c r="E9" s="23"/>
      <c r="F9" s="77">
        <v>752652332.46</v>
      </c>
      <c r="G9" s="77">
        <v>752652332.46</v>
      </c>
      <c r="H9" s="75"/>
      <c r="I9" s="66">
        <f>G9+G15</f>
        <v>936815332.46</v>
      </c>
      <c r="J9" s="66">
        <f>I9</f>
        <v>936815332.46</v>
      </c>
      <c r="K9" s="42"/>
      <c r="L9" s="69">
        <f>I15+I9</f>
        <v>1097732332.46</v>
      </c>
      <c r="M9" s="69">
        <f>J15+J9</f>
        <v>1097732332.46</v>
      </c>
    </row>
    <row r="10" spans="1:13" ht="31.5">
      <c r="A10" s="23"/>
      <c r="B10" s="34" t="s">
        <v>135</v>
      </c>
      <c r="C10" s="24"/>
      <c r="D10" s="42"/>
      <c r="E10" s="23"/>
      <c r="F10" s="77">
        <v>918369095.87</v>
      </c>
      <c r="G10" s="77">
        <v>918369095.87</v>
      </c>
      <c r="H10" s="75"/>
      <c r="I10" s="66">
        <f>F10+F16</f>
        <v>1038769095.87</v>
      </c>
      <c r="J10" s="66">
        <f>G10+G16</f>
        <v>1038769095.87</v>
      </c>
      <c r="K10" s="42"/>
      <c r="L10" s="69">
        <f>I16+I10</f>
        <v>1187619095.87</v>
      </c>
      <c r="M10" s="69">
        <f>J16+J10</f>
        <v>1187619095.87</v>
      </c>
    </row>
    <row r="11" spans="1:13" ht="15.75">
      <c r="A11" s="23"/>
      <c r="B11" s="34" t="s">
        <v>48</v>
      </c>
      <c r="C11" s="26"/>
      <c r="D11" s="17"/>
      <c r="E11" s="23"/>
      <c r="F11" s="42"/>
      <c r="G11" s="51"/>
      <c r="H11" s="16"/>
      <c r="I11" s="16"/>
      <c r="J11" s="51"/>
      <c r="K11" s="16"/>
      <c r="L11" s="16"/>
      <c r="M11" s="51"/>
    </row>
    <row r="12" spans="1:13" ht="15.75">
      <c r="A12" s="23"/>
      <c r="B12" s="34"/>
      <c r="C12" s="26"/>
      <c r="D12" s="17"/>
      <c r="E12" s="23"/>
      <c r="F12" s="42"/>
      <c r="G12" s="51"/>
      <c r="H12" s="16"/>
      <c r="I12" s="16"/>
      <c r="J12" s="51"/>
      <c r="K12" s="16"/>
      <c r="L12" s="16"/>
      <c r="M12" s="51"/>
    </row>
    <row r="13" spans="1:13" ht="15.75">
      <c r="A13" s="23"/>
      <c r="B13" s="34" t="s">
        <v>49</v>
      </c>
      <c r="C13" s="26"/>
      <c r="D13" s="17"/>
      <c r="E13" s="23"/>
      <c r="F13" s="42"/>
      <c r="G13" s="51"/>
      <c r="H13" s="16"/>
      <c r="I13" s="16"/>
      <c r="J13" s="51"/>
      <c r="K13" s="16"/>
      <c r="L13" s="16"/>
      <c r="M13" s="51"/>
    </row>
    <row r="14" spans="1:13" ht="47.25">
      <c r="A14" s="23"/>
      <c r="B14" s="34" t="s">
        <v>133</v>
      </c>
      <c r="C14" s="26"/>
      <c r="D14" s="17"/>
      <c r="E14" s="23"/>
      <c r="F14" s="61">
        <f>F15+F16</f>
        <v>304563000</v>
      </c>
      <c r="G14" s="61">
        <f>G15+G16</f>
        <v>304563000</v>
      </c>
      <c r="H14" s="16"/>
      <c r="I14" s="61">
        <f>I15+I16</f>
        <v>309767000</v>
      </c>
      <c r="J14" s="75">
        <v>309767000</v>
      </c>
      <c r="K14" s="61"/>
      <c r="L14" s="61">
        <f>L15+L16</f>
        <v>332379991</v>
      </c>
      <c r="M14" s="61">
        <f>M15+M16</f>
        <v>332379991</v>
      </c>
    </row>
    <row r="15" spans="1:13" ht="15.75">
      <c r="A15" s="23"/>
      <c r="B15" s="34" t="s">
        <v>134</v>
      </c>
      <c r="C15" s="26"/>
      <c r="D15" s="17"/>
      <c r="E15" s="23"/>
      <c r="F15" s="66">
        <v>184163000</v>
      </c>
      <c r="G15" s="66">
        <v>184163000</v>
      </c>
      <c r="H15" s="42"/>
      <c r="I15" s="66">
        <v>160917000</v>
      </c>
      <c r="J15" s="66">
        <v>160917000</v>
      </c>
      <c r="K15" s="61"/>
      <c r="L15" s="61">
        <f>I15*1.073</f>
        <v>172663941</v>
      </c>
      <c r="M15" s="61">
        <f>J15*1.073</f>
        <v>172663941</v>
      </c>
    </row>
    <row r="16" spans="1:13" ht="31.5">
      <c r="A16" s="23"/>
      <c r="B16" s="34" t="s">
        <v>135</v>
      </c>
      <c r="C16" s="26"/>
      <c r="D16" s="17"/>
      <c r="E16" s="23"/>
      <c r="F16" s="66">
        <v>120400000</v>
      </c>
      <c r="G16" s="66">
        <v>120400000</v>
      </c>
      <c r="H16" s="42"/>
      <c r="I16" s="66">
        <v>148850000</v>
      </c>
      <c r="J16" s="66">
        <v>148850000</v>
      </c>
      <c r="K16" s="61"/>
      <c r="L16" s="61">
        <f>I16*1.073</f>
        <v>159716050</v>
      </c>
      <c r="M16" s="61">
        <f>J16*1.073</f>
        <v>159716050</v>
      </c>
    </row>
    <row r="17" spans="1:13" ht="15.75">
      <c r="A17" s="23"/>
      <c r="B17" s="34" t="s">
        <v>50</v>
      </c>
      <c r="C17" s="26"/>
      <c r="D17" s="17"/>
      <c r="E17" s="23"/>
      <c r="F17" s="75"/>
      <c r="G17" s="75"/>
      <c r="H17" s="16"/>
      <c r="I17" s="16"/>
      <c r="J17" s="51"/>
      <c r="K17" s="16"/>
      <c r="L17" s="16"/>
      <c r="M17" s="51"/>
    </row>
    <row r="18" spans="1:13" ht="15.75">
      <c r="A18" s="23"/>
      <c r="B18" s="34"/>
      <c r="C18" s="26"/>
      <c r="D18" s="17"/>
      <c r="E18" s="23"/>
      <c r="F18" s="75"/>
      <c r="G18" s="75"/>
      <c r="H18" s="16"/>
      <c r="I18" s="16"/>
      <c r="J18" s="51"/>
      <c r="K18" s="16"/>
      <c r="L18" s="16"/>
      <c r="M18" s="51"/>
    </row>
    <row r="19" spans="1:13" ht="15.75">
      <c r="A19" s="23"/>
      <c r="B19" s="34" t="s">
        <v>51</v>
      </c>
      <c r="C19" s="26"/>
      <c r="D19" s="17"/>
      <c r="E19" s="23"/>
      <c r="F19" s="75"/>
      <c r="G19" s="75"/>
      <c r="H19" s="16"/>
      <c r="I19" s="16"/>
      <c r="J19" s="51"/>
      <c r="K19" s="16"/>
      <c r="L19" s="16"/>
      <c r="M19" s="51"/>
    </row>
    <row r="20" spans="1:13" ht="95.25" customHeight="1">
      <c r="A20" s="42"/>
      <c r="B20" s="34" t="s">
        <v>137</v>
      </c>
      <c r="C20" s="42"/>
      <c r="D20" s="42"/>
      <c r="E20" s="23"/>
      <c r="F20" s="75"/>
      <c r="G20" s="75"/>
      <c r="H20" s="42"/>
      <c r="I20" s="42"/>
      <c r="J20" s="51"/>
      <c r="K20" s="42"/>
      <c r="L20" s="42"/>
      <c r="M20" s="51"/>
    </row>
    <row r="21" spans="1:13" ht="21" customHeight="1">
      <c r="A21" s="42"/>
      <c r="B21" s="34" t="s">
        <v>134</v>
      </c>
      <c r="C21" s="42"/>
      <c r="D21" s="42"/>
      <c r="E21" s="23"/>
      <c r="F21" s="44">
        <f>F15/F9</f>
        <v>0.2446853508021081</v>
      </c>
      <c r="G21" s="44">
        <f>G15/G9</f>
        <v>0.2446853508021081</v>
      </c>
      <c r="H21" s="42"/>
      <c r="I21" s="44">
        <f>I15/I9</f>
        <v>0.17177024587913733</v>
      </c>
      <c r="J21" s="44">
        <f>J15/J9</f>
        <v>0.17177024587913733</v>
      </c>
      <c r="K21" s="42"/>
      <c r="L21" s="46">
        <f>L15/L9</f>
        <v>0.15729147798085072</v>
      </c>
      <c r="M21" s="46">
        <f>M15/M9</f>
        <v>0.15729147798085072</v>
      </c>
    </row>
    <row r="22" spans="1:13" ht="29.25" customHeight="1">
      <c r="A22" s="42"/>
      <c r="B22" s="34" t="s">
        <v>135</v>
      </c>
      <c r="C22" s="42"/>
      <c r="D22" s="42"/>
      <c r="E22" s="23"/>
      <c r="F22" s="44">
        <f>F16/F10</f>
        <v>0.13110197255270364</v>
      </c>
      <c r="G22" s="44">
        <f>G16/G10</f>
        <v>0.13110197255270364</v>
      </c>
      <c r="H22" s="42"/>
      <c r="I22" s="44">
        <f>I16/I10</f>
        <v>0.14329459799276537</v>
      </c>
      <c r="J22" s="44">
        <f>J16/J10</f>
        <v>0.14329459799276537</v>
      </c>
      <c r="K22" s="42"/>
      <c r="L22" s="46">
        <f>L16/L10</f>
        <v>0.13448423872217946</v>
      </c>
      <c r="M22" s="46">
        <f>M16/M10</f>
        <v>0.13448423872217946</v>
      </c>
    </row>
    <row r="23" ht="117" customHeight="1"/>
    <row r="24" spans="1:13" ht="15.75" customHeight="1">
      <c r="A24" s="81" t="s">
        <v>172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10"/>
    </row>
    <row r="25" ht="15.75">
      <c r="M25" s="1" t="s">
        <v>23</v>
      </c>
    </row>
    <row r="26" spans="1:13" ht="15.75">
      <c r="A26" s="83" t="s">
        <v>44</v>
      </c>
      <c r="B26" s="83" t="s">
        <v>45</v>
      </c>
      <c r="C26" s="115" t="s">
        <v>46</v>
      </c>
      <c r="D26" s="115" t="s">
        <v>47</v>
      </c>
      <c r="E26" s="101" t="s">
        <v>106</v>
      </c>
      <c r="F26" s="101"/>
      <c r="G26" s="101"/>
      <c r="H26" s="101"/>
      <c r="I26" s="101"/>
      <c r="J26" s="106" t="s">
        <v>166</v>
      </c>
      <c r="K26" s="106"/>
      <c r="L26" s="106"/>
      <c r="M26" s="107"/>
    </row>
    <row r="27" spans="1:13" ht="15.75" customHeight="1">
      <c r="A27" s="83"/>
      <c r="B27" s="83"/>
      <c r="C27" s="121"/>
      <c r="D27" s="121"/>
      <c r="E27" s="100" t="s">
        <v>28</v>
      </c>
      <c r="F27" s="100"/>
      <c r="G27" s="117" t="s">
        <v>29</v>
      </c>
      <c r="H27" s="118"/>
      <c r="I27" s="100" t="s">
        <v>52</v>
      </c>
      <c r="J27" s="100" t="s">
        <v>28</v>
      </c>
      <c r="K27" s="100" t="s">
        <v>29</v>
      </c>
      <c r="L27" s="100"/>
      <c r="M27" s="100" t="s">
        <v>100</v>
      </c>
    </row>
    <row r="28" spans="1:13" ht="55.5" customHeight="1">
      <c r="A28" s="83"/>
      <c r="B28" s="83"/>
      <c r="C28" s="116"/>
      <c r="D28" s="116"/>
      <c r="E28" s="100"/>
      <c r="F28" s="100"/>
      <c r="G28" s="119"/>
      <c r="H28" s="120"/>
      <c r="I28" s="100"/>
      <c r="J28" s="100"/>
      <c r="K28" s="100"/>
      <c r="L28" s="100"/>
      <c r="M28" s="100"/>
    </row>
    <row r="29" spans="1:13" ht="15.75">
      <c r="A29" s="16">
        <v>1</v>
      </c>
      <c r="B29" s="16">
        <v>2</v>
      </c>
      <c r="C29" s="16">
        <v>3</v>
      </c>
      <c r="D29" s="16">
        <v>4</v>
      </c>
      <c r="E29" s="101">
        <v>5</v>
      </c>
      <c r="F29" s="101"/>
      <c r="G29" s="105">
        <v>6</v>
      </c>
      <c r="H29" s="107"/>
      <c r="I29" s="20">
        <v>7</v>
      </c>
      <c r="J29" s="20">
        <v>8</v>
      </c>
      <c r="K29" s="101">
        <v>9</v>
      </c>
      <c r="L29" s="101"/>
      <c r="M29" s="20">
        <v>10</v>
      </c>
    </row>
    <row r="30" spans="1:13" ht="47.25">
      <c r="A30" s="16"/>
      <c r="B30" s="43" t="s">
        <v>136</v>
      </c>
      <c r="C30" s="16"/>
      <c r="D30" s="16"/>
      <c r="E30" s="105"/>
      <c r="F30" s="107"/>
      <c r="G30" s="131">
        <f>G31+G32</f>
        <v>2638338978.772</v>
      </c>
      <c r="H30" s="107"/>
      <c r="I30" s="71">
        <f>I31+I32</f>
        <v>2638338978.772</v>
      </c>
      <c r="J30" s="20"/>
      <c r="K30" s="128">
        <f>K31+K32</f>
        <v>3000316306.8043</v>
      </c>
      <c r="L30" s="110"/>
      <c r="M30" s="71">
        <f>M31+M32</f>
        <v>3000316306.8043</v>
      </c>
    </row>
    <row r="31" spans="1:13" ht="15.75">
      <c r="A31" s="16"/>
      <c r="B31" s="34" t="s">
        <v>134</v>
      </c>
      <c r="C31" s="16" t="s">
        <v>154</v>
      </c>
      <c r="D31" s="16"/>
      <c r="E31" s="105"/>
      <c r="F31" s="107"/>
      <c r="G31" s="129">
        <f>L9+G37</f>
        <v>1281101437.802</v>
      </c>
      <c r="H31" s="130"/>
      <c r="I31" s="70">
        <f>G31</f>
        <v>1281101437.802</v>
      </c>
      <c r="J31" s="62"/>
      <c r="K31" s="129">
        <f>G31+G37</f>
        <v>1464470543.144</v>
      </c>
      <c r="L31" s="130"/>
      <c r="M31" s="71">
        <f>K31</f>
        <v>1464470543.144</v>
      </c>
    </row>
    <row r="32" spans="1:13" ht="31.5">
      <c r="A32" s="16"/>
      <c r="B32" s="34" t="s">
        <v>135</v>
      </c>
      <c r="C32" s="16" t="s">
        <v>154</v>
      </c>
      <c r="D32" s="16"/>
      <c r="E32" s="105"/>
      <c r="F32" s="107"/>
      <c r="G32" s="129">
        <f>G38+L10</f>
        <v>1357237540.9699998</v>
      </c>
      <c r="H32" s="130"/>
      <c r="I32" s="70">
        <f>G32</f>
        <v>1357237540.9699998</v>
      </c>
      <c r="J32" s="62"/>
      <c r="K32" s="129">
        <f>G32+K38</f>
        <v>1535845763.6602998</v>
      </c>
      <c r="L32" s="130"/>
      <c r="M32" s="71">
        <f>K32</f>
        <v>1535845763.6602998</v>
      </c>
    </row>
    <row r="33" spans="1:13" ht="15.75">
      <c r="A33" s="16"/>
      <c r="B33" s="34" t="s">
        <v>48</v>
      </c>
      <c r="C33" s="17"/>
      <c r="D33" s="17"/>
      <c r="E33" s="102"/>
      <c r="F33" s="102"/>
      <c r="G33" s="126"/>
      <c r="H33" s="127"/>
      <c r="I33" s="63"/>
      <c r="J33" s="63"/>
      <c r="K33" s="124"/>
      <c r="L33" s="124"/>
      <c r="M33" s="21"/>
    </row>
    <row r="34" spans="1:13" ht="15.75">
      <c r="A34" s="16"/>
      <c r="B34" s="34"/>
      <c r="C34" s="17"/>
      <c r="D34" s="17"/>
      <c r="E34" s="102"/>
      <c r="F34" s="102"/>
      <c r="G34" s="126"/>
      <c r="H34" s="127"/>
      <c r="I34" s="63"/>
      <c r="J34" s="63"/>
      <c r="K34" s="124"/>
      <c r="L34" s="124"/>
      <c r="M34" s="21"/>
    </row>
    <row r="35" spans="1:13" ht="15.75">
      <c r="A35" s="16"/>
      <c r="B35" s="34" t="s">
        <v>49</v>
      </c>
      <c r="C35" s="17"/>
      <c r="D35" s="17"/>
      <c r="E35" s="102"/>
      <c r="F35" s="102"/>
      <c r="G35" s="126"/>
      <c r="H35" s="127"/>
      <c r="I35" s="63"/>
      <c r="J35" s="63"/>
      <c r="K35" s="124"/>
      <c r="L35" s="124"/>
      <c r="M35" s="21"/>
    </row>
    <row r="36" spans="1:13" ht="47.25">
      <c r="A36" s="16"/>
      <c r="B36" s="34" t="s">
        <v>133</v>
      </c>
      <c r="C36" s="17"/>
      <c r="D36" s="17"/>
      <c r="E36" s="102"/>
      <c r="F36" s="102"/>
      <c r="G36" s="122">
        <f>G37+G38</f>
        <v>352987550.44200003</v>
      </c>
      <c r="H36" s="123"/>
      <c r="I36" s="73">
        <f>G36</f>
        <v>352987550.44200003</v>
      </c>
      <c r="J36" s="63"/>
      <c r="K36" s="125">
        <f>K37+K38</f>
        <v>371695890.61542594</v>
      </c>
      <c r="L36" s="125"/>
      <c r="M36" s="68">
        <f>K36</f>
        <v>371695890.61542594</v>
      </c>
    </row>
    <row r="37" spans="1:13" ht="15.75">
      <c r="A37" s="42"/>
      <c r="B37" s="34" t="s">
        <v>134</v>
      </c>
      <c r="C37" s="55" t="s">
        <v>154</v>
      </c>
      <c r="D37" s="42"/>
      <c r="E37" s="104"/>
      <c r="F37" s="104"/>
      <c r="G37" s="114">
        <f>L15*1.062</f>
        <v>183369105.342</v>
      </c>
      <c r="H37" s="114"/>
      <c r="I37" s="74">
        <f>G37</f>
        <v>183369105.342</v>
      </c>
      <c r="J37" s="64"/>
      <c r="K37" s="113">
        <f>G37*1.053</f>
        <v>193087667.925126</v>
      </c>
      <c r="L37" s="113"/>
      <c r="M37" s="66">
        <f>K37</f>
        <v>193087667.925126</v>
      </c>
    </row>
    <row r="38" spans="1:13" ht="31.5">
      <c r="A38" s="19"/>
      <c r="B38" s="34" t="s">
        <v>135</v>
      </c>
      <c r="C38" s="55" t="s">
        <v>154</v>
      </c>
      <c r="D38" s="19"/>
      <c r="E38" s="109"/>
      <c r="F38" s="110"/>
      <c r="G38" s="114">
        <f>L16*1.062</f>
        <v>169618445.1</v>
      </c>
      <c r="H38" s="114"/>
      <c r="I38" s="74">
        <f>G38</f>
        <v>169618445.1</v>
      </c>
      <c r="J38" s="64"/>
      <c r="K38" s="113">
        <f>G38*1.053</f>
        <v>178608222.6903</v>
      </c>
      <c r="L38" s="113"/>
      <c r="M38" s="66">
        <f>K38</f>
        <v>178608222.6903</v>
      </c>
    </row>
    <row r="39" spans="1:13" ht="15.75">
      <c r="A39" s="19"/>
      <c r="B39" s="34" t="s">
        <v>50</v>
      </c>
      <c r="C39" s="19"/>
      <c r="D39" s="19"/>
      <c r="E39" s="109"/>
      <c r="F39" s="110"/>
      <c r="G39" s="111"/>
      <c r="H39" s="112"/>
      <c r="I39" s="64"/>
      <c r="J39" s="64"/>
      <c r="K39" s="111"/>
      <c r="L39" s="112"/>
      <c r="M39" s="19"/>
    </row>
    <row r="40" spans="1:13" ht="15.75">
      <c r="A40" s="19"/>
      <c r="B40" s="34"/>
      <c r="C40" s="19"/>
      <c r="D40" s="19"/>
      <c r="E40" s="109"/>
      <c r="F40" s="110"/>
      <c r="G40" s="111"/>
      <c r="H40" s="112"/>
      <c r="I40" s="64"/>
      <c r="J40" s="64"/>
      <c r="K40" s="111"/>
      <c r="L40" s="112"/>
      <c r="M40" s="19"/>
    </row>
    <row r="41" spans="1:13" ht="15.75">
      <c r="A41" s="19"/>
      <c r="B41" s="34" t="s">
        <v>51</v>
      </c>
      <c r="C41" s="19"/>
      <c r="D41" s="19"/>
      <c r="E41" s="109"/>
      <c r="F41" s="110"/>
      <c r="G41" s="111"/>
      <c r="H41" s="112"/>
      <c r="I41" s="64"/>
      <c r="J41" s="64"/>
      <c r="K41" s="111"/>
      <c r="L41" s="112"/>
      <c r="M41" s="19"/>
    </row>
    <row r="42" spans="1:13" ht="94.5">
      <c r="A42" s="19"/>
      <c r="B42" s="34" t="s">
        <v>137</v>
      </c>
      <c r="C42" s="19"/>
      <c r="D42" s="19"/>
      <c r="E42" s="109"/>
      <c r="F42" s="110"/>
      <c r="G42" s="111"/>
      <c r="H42" s="112"/>
      <c r="I42" s="64"/>
      <c r="J42" s="64"/>
      <c r="K42" s="111"/>
      <c r="L42" s="112"/>
      <c r="M42" s="19"/>
    </row>
    <row r="43" spans="1:13" ht="15.75">
      <c r="A43" s="19"/>
      <c r="B43" s="34" t="s">
        <v>134</v>
      </c>
      <c r="C43" s="56" t="s">
        <v>155</v>
      </c>
      <c r="D43" s="19"/>
      <c r="E43" s="109"/>
      <c r="F43" s="110"/>
      <c r="G43" s="113">
        <f>(G37/G31)*100</f>
        <v>14.31339470328036</v>
      </c>
      <c r="H43" s="113"/>
      <c r="I43" s="65">
        <f>G43</f>
        <v>14.31339470328036</v>
      </c>
      <c r="J43" s="64"/>
      <c r="K43" s="113">
        <f>(K37/K31)*100</f>
        <v>13.184810635425656</v>
      </c>
      <c r="L43" s="113"/>
      <c r="M43" s="66">
        <f>K43</f>
        <v>13.184810635425656</v>
      </c>
    </row>
    <row r="44" spans="1:13" ht="31.5">
      <c r="A44" s="19"/>
      <c r="B44" s="34" t="s">
        <v>135</v>
      </c>
      <c r="C44" s="56" t="s">
        <v>155</v>
      </c>
      <c r="D44" s="19"/>
      <c r="E44" s="109"/>
      <c r="F44" s="110"/>
      <c r="G44" s="113">
        <f>(G38/G32)*100</f>
        <v>12.497329316338828</v>
      </c>
      <c r="H44" s="113"/>
      <c r="I44" s="65">
        <f>G44</f>
        <v>12.497329316338828</v>
      </c>
      <c r="J44" s="64"/>
      <c r="K44" s="113">
        <f>(K38/K32)*100</f>
        <v>11.629307246623027</v>
      </c>
      <c r="L44" s="113"/>
      <c r="M44" s="66">
        <f>K44</f>
        <v>11.629307246623027</v>
      </c>
    </row>
  </sheetData>
  <sheetProtection/>
  <mergeCells count="71">
    <mergeCell ref="K37:L37"/>
    <mergeCell ref="D5:D6"/>
    <mergeCell ref="D26:D28"/>
    <mergeCell ref="K30:L30"/>
    <mergeCell ref="K31:L31"/>
    <mergeCell ref="K32:L32"/>
    <mergeCell ref="E35:F35"/>
    <mergeCell ref="G30:H30"/>
    <mergeCell ref="G31:H31"/>
    <mergeCell ref="G32:H32"/>
    <mergeCell ref="K27:L28"/>
    <mergeCell ref="K33:L33"/>
    <mergeCell ref="K34:L34"/>
    <mergeCell ref="K36:L36"/>
    <mergeCell ref="G33:H33"/>
    <mergeCell ref="E34:F34"/>
    <mergeCell ref="G34:H34"/>
    <mergeCell ref="G35:H35"/>
    <mergeCell ref="K35:L35"/>
    <mergeCell ref="E36:F36"/>
    <mergeCell ref="J26:M26"/>
    <mergeCell ref="E31:F31"/>
    <mergeCell ref="E32:F32"/>
    <mergeCell ref="E33:F33"/>
    <mergeCell ref="E30:F30"/>
    <mergeCell ref="M27:M28"/>
    <mergeCell ref="E29:F29"/>
    <mergeCell ref="G29:H29"/>
    <mergeCell ref="K29:L29"/>
    <mergeCell ref="E27:F28"/>
    <mergeCell ref="K5:M5"/>
    <mergeCell ref="E37:F37"/>
    <mergeCell ref="G37:H37"/>
    <mergeCell ref="G36:H36"/>
    <mergeCell ref="I27:I28"/>
    <mergeCell ref="J27:J28"/>
    <mergeCell ref="A24:L24"/>
    <mergeCell ref="A26:A28"/>
    <mergeCell ref="B26:B28"/>
    <mergeCell ref="E26:I26"/>
    <mergeCell ref="C5:C6"/>
    <mergeCell ref="G27:H28"/>
    <mergeCell ref="C26:C28"/>
    <mergeCell ref="A1:I1"/>
    <mergeCell ref="J1:L1"/>
    <mergeCell ref="A3:L3"/>
    <mergeCell ref="A5:A6"/>
    <mergeCell ref="B5:B6"/>
    <mergeCell ref="E5:G5"/>
    <mergeCell ref="H5:J5"/>
    <mergeCell ref="K38:L38"/>
    <mergeCell ref="K43:L43"/>
    <mergeCell ref="K44:L44"/>
    <mergeCell ref="G39:H39"/>
    <mergeCell ref="G40:H40"/>
    <mergeCell ref="G41:H41"/>
    <mergeCell ref="G42:H42"/>
    <mergeCell ref="E38:F38"/>
    <mergeCell ref="E39:F39"/>
    <mergeCell ref="E40:F40"/>
    <mergeCell ref="E41:F41"/>
    <mergeCell ref="E42:F42"/>
    <mergeCell ref="G38:H38"/>
    <mergeCell ref="E43:F43"/>
    <mergeCell ref="E44:F44"/>
    <mergeCell ref="K39:L39"/>
    <mergeCell ref="K40:L40"/>
    <mergeCell ref="K41:L41"/>
    <mergeCell ref="K42:L42"/>
    <mergeCell ref="G43:H43"/>
    <mergeCell ref="G44:H4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9"/>
  <sheetViews>
    <sheetView view="pageBreakPreview" zoomScaleSheetLayoutView="100" zoomScalePageLayoutView="0" workbookViewId="0" topLeftCell="A1">
      <selection activeCell="J3" sqref="J3:K3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81" t="s">
        <v>55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15.75">
      <c r="K2" s="1" t="s">
        <v>23</v>
      </c>
    </row>
    <row r="3" spans="1:11" ht="25.5" customHeight="1">
      <c r="A3" s="115" t="s">
        <v>4</v>
      </c>
      <c r="B3" s="83" t="s">
        <v>162</v>
      </c>
      <c r="C3" s="83"/>
      <c r="D3" s="83" t="s">
        <v>163</v>
      </c>
      <c r="E3" s="83"/>
      <c r="F3" s="83" t="s">
        <v>164</v>
      </c>
      <c r="G3" s="83"/>
      <c r="H3" s="83" t="s">
        <v>106</v>
      </c>
      <c r="I3" s="83"/>
      <c r="J3" s="83" t="s">
        <v>166</v>
      </c>
      <c r="K3" s="83"/>
    </row>
    <row r="4" spans="1:11" ht="31.5">
      <c r="A4" s="116"/>
      <c r="B4" s="16" t="s">
        <v>28</v>
      </c>
      <c r="C4" s="16" t="s">
        <v>29</v>
      </c>
      <c r="D4" s="16" t="s">
        <v>28</v>
      </c>
      <c r="E4" s="16" t="s">
        <v>29</v>
      </c>
      <c r="F4" s="16" t="s">
        <v>28</v>
      </c>
      <c r="G4" s="16" t="s">
        <v>29</v>
      </c>
      <c r="H4" s="16" t="s">
        <v>28</v>
      </c>
      <c r="I4" s="16" t="s">
        <v>29</v>
      </c>
      <c r="J4" s="16" t="s">
        <v>28</v>
      </c>
      <c r="K4" s="16" t="s">
        <v>29</v>
      </c>
    </row>
    <row r="5" spans="1:11" ht="15.7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5.75">
      <c r="A8" s="16" t="s">
        <v>20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78.75">
      <c r="A9" s="16" t="s">
        <v>54</v>
      </c>
      <c r="B9" s="16" t="s">
        <v>32</v>
      </c>
      <c r="C9" s="16"/>
      <c r="D9" s="16" t="s">
        <v>32</v>
      </c>
      <c r="E9" s="16"/>
      <c r="F9" s="16" t="s">
        <v>32</v>
      </c>
      <c r="G9" s="16"/>
      <c r="H9" s="16" t="s">
        <v>32</v>
      </c>
      <c r="I9" s="16"/>
      <c r="J9" s="16" t="s">
        <v>32</v>
      </c>
      <c r="K9" s="16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9"/>
  <sheetViews>
    <sheetView view="pageBreakPreview" zoomScaleSheetLayoutView="100" zoomScalePageLayoutView="0" workbookViewId="0" topLeftCell="A1">
      <selection activeCell="O3" sqref="O3:P3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81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15.75">
      <c r="K2" s="1"/>
    </row>
    <row r="3" spans="1:16" ht="25.5" customHeight="1">
      <c r="A3" s="115" t="s">
        <v>44</v>
      </c>
      <c r="B3" s="115" t="s">
        <v>57</v>
      </c>
      <c r="C3" s="83" t="s">
        <v>162</v>
      </c>
      <c r="D3" s="83"/>
      <c r="E3" s="83"/>
      <c r="F3" s="83"/>
      <c r="G3" s="83" t="s">
        <v>173</v>
      </c>
      <c r="H3" s="83"/>
      <c r="I3" s="83"/>
      <c r="J3" s="83"/>
      <c r="K3" s="83" t="s">
        <v>14</v>
      </c>
      <c r="L3" s="83"/>
      <c r="M3" s="83" t="s">
        <v>113</v>
      </c>
      <c r="N3" s="83"/>
      <c r="O3" s="83" t="s">
        <v>174</v>
      </c>
      <c r="P3" s="83"/>
    </row>
    <row r="4" spans="1:16" ht="47.25" customHeight="1">
      <c r="A4" s="121"/>
      <c r="B4" s="121"/>
      <c r="C4" s="83" t="s">
        <v>28</v>
      </c>
      <c r="D4" s="83"/>
      <c r="E4" s="83" t="s">
        <v>29</v>
      </c>
      <c r="F4" s="83"/>
      <c r="G4" s="83" t="s">
        <v>28</v>
      </c>
      <c r="H4" s="83"/>
      <c r="I4" s="83" t="s">
        <v>29</v>
      </c>
      <c r="J4" s="83"/>
      <c r="K4" s="115" t="s">
        <v>28</v>
      </c>
      <c r="L4" s="115" t="s">
        <v>29</v>
      </c>
      <c r="M4" s="115" t="s">
        <v>28</v>
      </c>
      <c r="N4" s="115" t="s">
        <v>29</v>
      </c>
      <c r="O4" s="115" t="s">
        <v>28</v>
      </c>
      <c r="P4" s="115" t="s">
        <v>29</v>
      </c>
    </row>
    <row r="5" spans="1:16" ht="47.25" customHeight="1">
      <c r="A5" s="116"/>
      <c r="B5" s="116"/>
      <c r="C5" s="38" t="s">
        <v>111</v>
      </c>
      <c r="D5" s="38" t="s">
        <v>112</v>
      </c>
      <c r="E5" s="38" t="s">
        <v>111</v>
      </c>
      <c r="F5" s="38" t="s">
        <v>112</v>
      </c>
      <c r="G5" s="38" t="s">
        <v>111</v>
      </c>
      <c r="H5" s="38" t="s">
        <v>112</v>
      </c>
      <c r="I5" s="38" t="s">
        <v>111</v>
      </c>
      <c r="J5" s="38" t="s">
        <v>112</v>
      </c>
      <c r="K5" s="116"/>
      <c r="L5" s="116"/>
      <c r="M5" s="116"/>
      <c r="N5" s="116"/>
      <c r="O5" s="116"/>
      <c r="P5" s="116"/>
    </row>
    <row r="6" spans="1:16" ht="15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</row>
    <row r="7" spans="1:16" ht="15.75">
      <c r="A7" s="1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5.75">
      <c r="A8" s="16"/>
      <c r="B8" s="16" t="s">
        <v>20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63">
      <c r="A9" s="16"/>
      <c r="B9" s="16" t="s">
        <v>58</v>
      </c>
      <c r="C9" s="16" t="s">
        <v>32</v>
      </c>
      <c r="D9" s="16" t="s">
        <v>32</v>
      </c>
      <c r="E9" s="16"/>
      <c r="F9" s="16"/>
      <c r="G9" s="16" t="s">
        <v>32</v>
      </c>
      <c r="H9" s="16" t="s">
        <v>32</v>
      </c>
      <c r="I9" s="16"/>
      <c r="J9" s="16"/>
      <c r="K9" s="16" t="s">
        <v>32</v>
      </c>
      <c r="L9" s="16"/>
      <c r="M9" s="16" t="s">
        <v>32</v>
      </c>
      <c r="N9" s="16"/>
      <c r="O9" s="16" t="s">
        <v>32</v>
      </c>
      <c r="P9" s="16"/>
    </row>
  </sheetData>
  <sheetProtection/>
  <mergeCells count="19"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  <mergeCell ref="M3:N3"/>
    <mergeCell ref="A1:I1"/>
    <mergeCell ref="J1:K1"/>
    <mergeCell ref="C3:F3"/>
    <mergeCell ref="G3:J3"/>
    <mergeCell ref="K3:L3"/>
    <mergeCell ref="B3:B5"/>
    <mergeCell ref="A3:A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18"/>
  <sheetViews>
    <sheetView view="pageBreakPreview" zoomScaleSheetLayoutView="100" zoomScalePageLayoutView="0" workbookViewId="0" topLeftCell="A1">
      <selection activeCell="I13" sqref="I13:M13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75">
      <c r="A1" s="81" t="s">
        <v>114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>
      <c r="A3" s="81" t="s">
        <v>175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3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1" t="s">
        <v>23</v>
      </c>
    </row>
    <row r="5" spans="1:13" ht="45.75" customHeight="1">
      <c r="A5" s="83" t="s">
        <v>44</v>
      </c>
      <c r="B5" s="83" t="s">
        <v>59</v>
      </c>
      <c r="C5" s="83" t="s">
        <v>60</v>
      </c>
      <c r="D5" s="83" t="s">
        <v>162</v>
      </c>
      <c r="E5" s="83"/>
      <c r="F5" s="83"/>
      <c r="G5" s="83" t="s">
        <v>163</v>
      </c>
      <c r="H5" s="83"/>
      <c r="I5" s="83"/>
      <c r="J5" s="83" t="s">
        <v>164</v>
      </c>
      <c r="K5" s="83"/>
      <c r="L5" s="83"/>
      <c r="M5" s="83"/>
    </row>
    <row r="6" spans="1:13" ht="31.5" customHeight="1">
      <c r="A6" s="83"/>
      <c r="B6" s="83"/>
      <c r="C6" s="83"/>
      <c r="D6" s="16" t="s">
        <v>28</v>
      </c>
      <c r="E6" s="16" t="s">
        <v>29</v>
      </c>
      <c r="F6" s="16" t="s">
        <v>64</v>
      </c>
      <c r="G6" s="16" t="s">
        <v>28</v>
      </c>
      <c r="H6" s="16" t="s">
        <v>29</v>
      </c>
      <c r="I6" s="18" t="s">
        <v>65</v>
      </c>
      <c r="J6" s="16" t="s">
        <v>28</v>
      </c>
      <c r="K6" s="16" t="s">
        <v>29</v>
      </c>
      <c r="L6" s="83" t="s">
        <v>63</v>
      </c>
      <c r="M6" s="83"/>
    </row>
    <row r="7" spans="1:13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83">
        <v>12</v>
      </c>
      <c r="M7" s="83"/>
    </row>
    <row r="8" spans="1:13" ht="15.75">
      <c r="A8" s="16"/>
      <c r="B8" s="27"/>
      <c r="C8" s="27"/>
      <c r="D8" s="27"/>
      <c r="E8" s="27"/>
      <c r="F8" s="27"/>
      <c r="G8" s="27"/>
      <c r="H8" s="27"/>
      <c r="I8" s="27"/>
      <c r="J8" s="27"/>
      <c r="K8" s="27"/>
      <c r="L8" s="83"/>
      <c r="M8" s="83"/>
    </row>
    <row r="9" spans="1:13" ht="15.75">
      <c r="A9" s="16"/>
      <c r="B9" s="16" t="s">
        <v>20</v>
      </c>
      <c r="C9" s="27"/>
      <c r="D9" s="27"/>
      <c r="E9" s="27"/>
      <c r="F9" s="27"/>
      <c r="G9" s="27"/>
      <c r="H9" s="27"/>
      <c r="I9" s="27"/>
      <c r="J9" s="27"/>
      <c r="K9" s="27"/>
      <c r="L9" s="83"/>
      <c r="M9" s="83"/>
    </row>
    <row r="10" spans="2:13" ht="15.75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5.75" customHeight="1">
      <c r="A11" s="81" t="s">
        <v>176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10"/>
    </row>
    <row r="12" spans="1:13" ht="15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" t="s">
        <v>23</v>
      </c>
    </row>
    <row r="13" spans="1:13" ht="15.75" customHeight="1">
      <c r="A13" s="83" t="s">
        <v>44</v>
      </c>
      <c r="B13" s="83">
        <v>9</v>
      </c>
      <c r="C13" s="83" t="s">
        <v>60</v>
      </c>
      <c r="D13" s="102" t="s">
        <v>106</v>
      </c>
      <c r="E13" s="102"/>
      <c r="F13" s="102"/>
      <c r="G13" s="102"/>
      <c r="H13" s="102"/>
      <c r="I13" s="83" t="s">
        <v>166</v>
      </c>
      <c r="J13" s="83"/>
      <c r="K13" s="83"/>
      <c r="L13" s="83"/>
      <c r="M13" s="83"/>
    </row>
    <row r="14" spans="1:13" ht="24" customHeight="1">
      <c r="A14" s="83"/>
      <c r="B14" s="83"/>
      <c r="C14" s="83"/>
      <c r="D14" s="102" t="s">
        <v>28</v>
      </c>
      <c r="E14" s="102"/>
      <c r="F14" s="102" t="s">
        <v>29</v>
      </c>
      <c r="G14" s="102"/>
      <c r="H14" s="100" t="s">
        <v>61</v>
      </c>
      <c r="I14" s="102" t="s">
        <v>28</v>
      </c>
      <c r="J14" s="102"/>
      <c r="K14" s="102" t="s">
        <v>29</v>
      </c>
      <c r="L14" s="102"/>
      <c r="M14" s="100" t="s">
        <v>62</v>
      </c>
    </row>
    <row r="15" spans="1:13" ht="15.75" customHeight="1">
      <c r="A15" s="83"/>
      <c r="B15" s="83"/>
      <c r="C15" s="83"/>
      <c r="D15" s="102"/>
      <c r="E15" s="102"/>
      <c r="F15" s="102"/>
      <c r="G15" s="102"/>
      <c r="H15" s="102"/>
      <c r="I15" s="102"/>
      <c r="J15" s="102"/>
      <c r="K15" s="102"/>
      <c r="L15" s="102"/>
      <c r="M15" s="102"/>
    </row>
    <row r="16" spans="1:13" ht="15.75">
      <c r="A16" s="16">
        <v>1</v>
      </c>
      <c r="B16" s="16">
        <v>2</v>
      </c>
      <c r="C16" s="16">
        <v>3</v>
      </c>
      <c r="D16" s="102">
        <v>4</v>
      </c>
      <c r="E16" s="102"/>
      <c r="F16" s="102">
        <v>5</v>
      </c>
      <c r="G16" s="102"/>
      <c r="H16" s="21">
        <v>6</v>
      </c>
      <c r="I16" s="132">
        <v>7</v>
      </c>
      <c r="J16" s="133"/>
      <c r="K16" s="132">
        <v>8</v>
      </c>
      <c r="L16" s="133"/>
      <c r="M16" s="21">
        <v>9</v>
      </c>
    </row>
    <row r="17" spans="1:13" ht="15.75">
      <c r="A17" s="16"/>
      <c r="B17" s="16"/>
      <c r="C17" s="16"/>
      <c r="D17" s="102"/>
      <c r="E17" s="102"/>
      <c r="F17" s="102"/>
      <c r="G17" s="102"/>
      <c r="H17" s="21"/>
      <c r="I17" s="132"/>
      <c r="J17" s="133"/>
      <c r="K17" s="132"/>
      <c r="L17" s="133"/>
      <c r="M17" s="21"/>
    </row>
    <row r="18" spans="1:13" ht="15.75">
      <c r="A18" s="16"/>
      <c r="B18" s="16" t="s">
        <v>20</v>
      </c>
      <c r="C18" s="16"/>
      <c r="D18" s="102"/>
      <c r="E18" s="102"/>
      <c r="F18" s="102"/>
      <c r="G18" s="102"/>
      <c r="H18" s="21"/>
      <c r="I18" s="132"/>
      <c r="J18" s="133"/>
      <c r="K18" s="132"/>
      <c r="L18" s="133"/>
      <c r="M18" s="21"/>
    </row>
  </sheetData>
  <sheetProtection/>
  <mergeCells count="36">
    <mergeCell ref="D16:E16"/>
    <mergeCell ref="D17:E17"/>
    <mergeCell ref="D18:E18"/>
    <mergeCell ref="F16:G16"/>
    <mergeCell ref="F17:G17"/>
    <mergeCell ref="F18:G18"/>
    <mergeCell ref="I18:J18"/>
    <mergeCell ref="K17:L17"/>
    <mergeCell ref="K18:L18"/>
    <mergeCell ref="K16:L16"/>
    <mergeCell ref="I16:J16"/>
    <mergeCell ref="I17:J17"/>
    <mergeCell ref="L7:M7"/>
    <mergeCell ref="L8:M8"/>
    <mergeCell ref="L9:M9"/>
    <mergeCell ref="I14:J15"/>
    <mergeCell ref="K14:L15"/>
    <mergeCell ref="M14:M15"/>
    <mergeCell ref="I13:M13"/>
    <mergeCell ref="A11:L11"/>
    <mergeCell ref="A5:A6"/>
    <mergeCell ref="B5:B6"/>
    <mergeCell ref="C5:C6"/>
    <mergeCell ref="D5:F5"/>
    <mergeCell ref="G5:I5"/>
    <mergeCell ref="L6:M6"/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2020-11-11T12:47:36Z</dcterms:modified>
  <cp:category/>
  <cp:version/>
  <cp:contentType/>
  <cp:contentStatus/>
</cp:coreProperties>
</file>