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9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'Лист2'!$A$1:$L$27</definedName>
    <definedName name="_xlnm.Print_Area" localSheetId="2">'Лист3'!$A$1:$K$122</definedName>
    <definedName name="_xlnm.Print_Area" localSheetId="3">'Лист4'!$A$1:$M$22</definedName>
  </definedNames>
  <calcPr fullCalcOnLoad="1"/>
</workbook>
</file>

<file path=xl/sharedStrings.xml><?xml version="1.0" encoding="utf-8"?>
<sst xmlns="http://schemas.openxmlformats.org/spreadsheetml/2006/main" count="380" uniqueCount="203">
  <si>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</si>
  <si>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</si>
  <si>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</si>
  <si>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</si>
  <si>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</si>
  <si>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</si>
  <si>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</si>
  <si>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</si>
  <si>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</si>
  <si>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</si>
  <si>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</si>
  <si>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</si>
  <si>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</si>
  <si>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</si>
  <si>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</si>
  <si>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</si>
  <si>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</si>
  <si>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квартал</t>
  </si>
  <si>
    <t>півріччя</t>
  </si>
  <si>
    <t>9 місяців</t>
  </si>
  <si>
    <t>рік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</si>
  <si>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</si>
  <si>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</si>
  <si>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</si>
  <si>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</si>
  <si>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</si>
  <si>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</si>
  <si>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</si>
  <si>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</si>
  <si>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</si>
  <si>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</si>
  <si>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</si>
  <si>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</si>
  <si>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</si>
  <si>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</si>
  <si>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</si>
  <si>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</si>
  <si>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</si>
  <si>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Утримання апарату управління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</si>
  <si>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</si>
  <si>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</si>
  <si>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</si>
  <si>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Підпрограма /завдання бюджетної програми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</si>
  <si>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</si>
  <si>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</si>
  <si>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</si>
  <si>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</si>
  <si>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</si>
  <si>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</si>
  <si>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</si>
  <si>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</si>
  <si>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Завдання 1:</t>
  </si>
  <si>
    <t xml:space="preserve"> </t>
  </si>
  <si>
    <t>Директор департаменту житлового  господарства та інфраструктури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</si>
  <si>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</si>
  <si>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</si>
  <si>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</si>
  <si>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</si>
  <si>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</si>
  <si>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</si>
  <si>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</si>
  <si>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</si>
  <si>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</si>
  <si>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</si>
  <si>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</si>
  <si>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</si>
  <si>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</si>
  <si>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</si>
  <si>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</si>
  <si>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</si>
  <si>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</si>
  <si>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</si>
  <si>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0620</t>
  </si>
  <si>
    <t>5.</t>
  </si>
  <si>
    <t>6.</t>
  </si>
  <si>
    <t>Завдання 1:Надання послуг з технічного обслуговування системи художнього освітлення телевежі</t>
  </si>
  <si>
    <t>Завдання 2:Надання послуг із захоронення невідомих і безрідних</t>
  </si>
  <si>
    <t>Програма комплексних заходів з поточного утримання об'єктів благоустрою м.Львова</t>
  </si>
  <si>
    <t>Завдання 3:Надання послуг із технічного обслуговування та утримання в належному стані систем вуличного (зовнішнього) освітлення</t>
  </si>
  <si>
    <t>Завдання 5:Надання послуг з прибирання кладовищ</t>
  </si>
  <si>
    <t xml:space="preserve">Завдання 6:Надання послуг з поточного ремонту та технічного обслуговування обладнання диспетчерського зв’язку системи вуличного (зовнішнього) освітлення </t>
  </si>
  <si>
    <t>Завдання 4:Відшкодування за спожиту електричну енергію мережею зовнішнього освітлення м Львова</t>
  </si>
  <si>
    <t>7.</t>
  </si>
  <si>
    <t>Надання послуг з технічного обслуговування системи художнього освітлення телевежі</t>
  </si>
  <si>
    <t>Надання послуг із захоронення невідомих і безрідних</t>
  </si>
  <si>
    <t>Завдання 2:</t>
  </si>
  <si>
    <t>Завдання 3:</t>
  </si>
  <si>
    <t>Надання послуг із технічного обслуговування та утримання в належному стані систем вуличного (зовнішнього) освітлення</t>
  </si>
  <si>
    <t>Завдання 4:</t>
  </si>
  <si>
    <t>Відшкодування за спожиту електричну енергію мережею зовнішнього освітлення м Львова</t>
  </si>
  <si>
    <t>Завдання 5:</t>
  </si>
  <si>
    <t>Завдання 6:</t>
  </si>
  <si>
    <t xml:space="preserve">Надання послуг з поточного ремонту та технічного обслуговування обладнання диспетчерського зв’язку системи вуличного (зовнішнього) освітлення </t>
  </si>
  <si>
    <t>Надання послуг з прибирання кладовищ</t>
  </si>
  <si>
    <t>Завдання 7:</t>
  </si>
  <si>
    <t>Регіональна  цільова програма1</t>
  </si>
  <si>
    <t>Підпрограма 2</t>
  </si>
  <si>
    <t>Внутрішньо-управлінський облік</t>
  </si>
  <si>
    <t>шт</t>
  </si>
  <si>
    <t>м</t>
  </si>
  <si>
    <t xml:space="preserve">тис.грн.                </t>
  </si>
  <si>
    <t>%</t>
  </si>
  <si>
    <t>середня вартість 1 поховання</t>
  </si>
  <si>
    <t xml:space="preserve">тис.грн. </t>
  </si>
  <si>
    <t xml:space="preserve">кількість поховань </t>
  </si>
  <si>
    <t xml:space="preserve">чол. </t>
  </si>
  <si>
    <t>шт.</t>
  </si>
  <si>
    <t>од.</t>
  </si>
  <si>
    <t>км</t>
  </si>
  <si>
    <t>год в рік</t>
  </si>
  <si>
    <t>раз в рік</t>
  </si>
  <si>
    <t>т.грн</t>
  </si>
  <si>
    <t>тис. Квт. год .</t>
  </si>
  <si>
    <t>1 квт. год</t>
  </si>
  <si>
    <t>1квт.год</t>
  </si>
  <si>
    <t>% освітленості в нічний час протягом року</t>
  </si>
  <si>
    <t xml:space="preserve">кількість людей, задіяних на прибирання </t>
  </si>
  <si>
    <t>чол.</t>
  </si>
  <si>
    <t>Департамент житлового господарства та інфраструктури ЛМР</t>
  </si>
  <si>
    <t>Департамент фінансової політики ЛМР</t>
  </si>
  <si>
    <t xml:space="preserve">кількість світлоточок, що знаходяться на обслуговуванні </t>
  </si>
  <si>
    <t xml:space="preserve">кількість світильників, які підлягають обслуговуванню </t>
  </si>
  <si>
    <t>середня кількість лампочок, які підлягають заміні</t>
  </si>
  <si>
    <t xml:space="preserve">тис.грн.                          </t>
  </si>
  <si>
    <t xml:space="preserve">середня вартість заміни 1 лампочки </t>
  </si>
  <si>
    <t>середня вартість обслуговавання 100м кабельної лінії (4 рази в рік)</t>
  </si>
  <si>
    <t xml:space="preserve">тис.грн.                                     </t>
  </si>
  <si>
    <t>кількість світлоточок, які обслуговуються по відношенню до загальної кількості наявних світлоточок, %</t>
  </si>
  <si>
    <t>кількість світлоточок, що знаходяться на обслуговуванні</t>
  </si>
  <si>
    <t>кількість світильників, які підлягають поточному ремонту</t>
  </si>
  <si>
    <t xml:space="preserve">середня кількість лампочок, які підлягають заміні </t>
  </si>
  <si>
    <t xml:space="preserve">час роботи одного світильника </t>
  </si>
  <si>
    <t xml:space="preserve">періодичність обслуговування одного існуючого світильника </t>
  </si>
  <si>
    <t>кількість світильників, які підлягають заміні</t>
  </si>
  <si>
    <t>кількість опор, які підлягають заміні</t>
  </si>
  <si>
    <t xml:space="preserve">середня вартість поточного ремонту 1 світильника </t>
  </si>
  <si>
    <t>середня вартість заміни 1 лампочки</t>
  </si>
  <si>
    <t xml:space="preserve">середня вартість заміни 1 світильника </t>
  </si>
  <si>
    <t xml:space="preserve">середня вартість поточного ремонту 1 км мереж </t>
  </si>
  <si>
    <t xml:space="preserve">середня вартість заміни 1 опори </t>
  </si>
  <si>
    <t>кількість світлоточок, які обслуговуються по відношенню до загальної кількості наявних світлоточок</t>
  </si>
  <si>
    <t>кількість спожитої електроенергії за рік</t>
  </si>
  <si>
    <t>кількість  електроенергії, яка підлягає відшкодуваню за рік</t>
  </si>
  <si>
    <t>середня вартість - нічний тарифи</t>
  </si>
  <si>
    <t>середня вартість - напівпіковий тарифи</t>
  </si>
  <si>
    <t>середня вартість - піковий тарифи</t>
  </si>
  <si>
    <t>площа кладовищ, що потребує щоденного прибирання з кратністю</t>
  </si>
  <si>
    <t>га</t>
  </si>
  <si>
    <t xml:space="preserve">Кількість працівників диспетчерської служби, що забезпечують обслуговування </t>
  </si>
  <si>
    <t xml:space="preserve">середня вартість витрат 1 аварійної ситуації в рік </t>
  </si>
  <si>
    <t>тис.грн.</t>
  </si>
  <si>
    <t>Ліквідовано аварійних ситуацій</t>
  </si>
  <si>
    <t xml:space="preserve">Забезпечення належного поводження з безпритульними тваринами </t>
  </si>
  <si>
    <t xml:space="preserve">кількість безпритульних тварин у місті Львові </t>
  </si>
  <si>
    <t>осіб</t>
  </si>
  <si>
    <t xml:space="preserve">кількість відловлених тварин </t>
  </si>
  <si>
    <t xml:space="preserve">кількість простерилізованих тварин </t>
  </si>
  <si>
    <t xml:space="preserve">вартість відлову </t>
  </si>
  <si>
    <t>вартість стерилізації</t>
  </si>
  <si>
    <t>вартість лікування</t>
  </si>
  <si>
    <t>Закони України від 21.05.1997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ухвал Львівської міської ради: від 21.05.2015 року № 4636 „Про затвердження Програми регулювання чисельності безпритульних тварин у м.Львові на 2015-2020 роки“, від 21.04.2011 № 376 "Про Правила благоустрою м.Львова",  від 14.07.2016 № 777 "Про розмежування повноважень між виконавчими органами Львівської міської ради"</t>
  </si>
  <si>
    <t xml:space="preserve">Завдання 7:Забезпечення належного поводження з безпритульними тваринами </t>
  </si>
  <si>
    <t xml:space="preserve">кількість пролікованих тварин </t>
  </si>
  <si>
    <t>грн./осіб</t>
  </si>
  <si>
    <t>Підвищення рівня благоустрою міста</t>
  </si>
  <si>
    <t>протяжність мережі зовнішнього освітлення</t>
  </si>
  <si>
    <t>середня вартість обслуговування 1 світильника (4 рази в рік)</t>
  </si>
  <si>
    <t>забезпеченість фінансуванням для організації поховань невідомих і безрідних людей</t>
  </si>
  <si>
    <t xml:space="preserve">протяжність мережі зовнішнього освітлення  </t>
  </si>
  <si>
    <t xml:space="preserve">протяжність мережі зовнішнього освітлення, яка підлягає заміні </t>
  </si>
  <si>
    <t xml:space="preserve">площа, що планується прибиратися </t>
  </si>
  <si>
    <t xml:space="preserve">витрати на прибирання 1 га територій кладовищ </t>
  </si>
  <si>
    <t>кількість  аварійних ситуацій, які планується ліквідувати</t>
  </si>
  <si>
    <t>Закон України від 10.07.2003 № 1102-IV "Про поховання та похоронну справу";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пунктів", ухвала Львівської міської ради  від 10.03.2011 №240 "Про затвердження Програми комплексних заходів з поточного утримання об’єктів благоустрою  м. Львова"</t>
  </si>
  <si>
    <t>10.   Результативні показники бюджетної програми у розрізі підпрограм і завдань</t>
  </si>
  <si>
    <t xml:space="preserve">Частка відловлених безпритульних тварин до загальної чисельності безпритульних тварин у м. Львові </t>
  </si>
  <si>
    <t>8.</t>
  </si>
  <si>
    <t>3132</t>
  </si>
  <si>
    <t>Завдання 8:</t>
  </si>
  <si>
    <t>Завдання 8: Влаштування майданчику для вигулу собак</t>
  </si>
  <si>
    <t>Повна кількість собок у м.Львові</t>
  </si>
  <si>
    <t>Влаштування майданчику для вигулу собак</t>
  </si>
  <si>
    <t>кв.м.</t>
  </si>
  <si>
    <t>Забезпечення вигульними майданчиками всіх собак м.Львова</t>
  </si>
  <si>
    <t>Середня кількість собак що будуть вигуляні на влаштованованому майданчику</t>
  </si>
  <si>
    <t xml:space="preserve"> Кількість собак що будуть вигуляні на влаштованованому майданчику за 1 годину</t>
  </si>
  <si>
    <t>осіб/год</t>
  </si>
  <si>
    <t>осіб/доба</t>
  </si>
  <si>
    <t>Середня вартість 1-го кв.м. вигульного майданчику</t>
  </si>
  <si>
    <t>Забезпечення влаштування майданчику для вигулу собак</t>
  </si>
  <si>
    <t>І. Маруняк</t>
  </si>
  <si>
    <t>1200000         Департамент житлового господарства та інфраструктури ЛМР</t>
  </si>
  <si>
    <t>1210000         Департамент житлового господарства та інфраструктури ЛМР</t>
  </si>
  <si>
    <t>бюджетної програми місцевого бюджету на   2018   рік</t>
  </si>
  <si>
    <r>
      <t xml:space="preserve">Обсяг бюджетних призначень/бюджетних асигнувань  -  </t>
    </r>
    <r>
      <rPr>
        <b/>
        <sz val="10"/>
        <rFont val="Arial Cyr"/>
        <family val="0"/>
      </rPr>
      <t xml:space="preserve">60 056,1 </t>
    </r>
    <r>
      <rPr>
        <sz val="10"/>
        <rFont val="Arial Cyr"/>
        <family val="0"/>
      </rPr>
      <t xml:space="preserve">тис.гривень, у тому числі  загального фонду - </t>
    </r>
    <r>
      <rPr>
        <b/>
        <sz val="10"/>
        <rFont val="Arial Cyr"/>
        <family val="0"/>
      </rPr>
      <t>60 056,1</t>
    </r>
    <r>
      <rPr>
        <sz val="10"/>
        <rFont val="Arial Cyr"/>
        <family val="0"/>
      </rPr>
      <t xml:space="preserve"> тис.гривень</t>
    </r>
  </si>
  <si>
    <r>
      <t xml:space="preserve">та спеціального фонду </t>
    </r>
    <r>
      <rPr>
        <sz val="10"/>
        <rFont val="Arial Cyr"/>
        <family val="0"/>
      </rPr>
      <t xml:space="preserve"> - </t>
    </r>
    <r>
      <rPr>
        <sz val="10"/>
        <rFont val="Arial Cyr"/>
        <family val="0"/>
      </rPr>
      <t>тис.гривень.</t>
    </r>
  </si>
  <si>
    <t>т</t>
  </si>
  <si>
    <t>кількість вивезення твердих побутових, великогабаритних,ремонтних відходів (сміття) з території кладовищ</t>
  </si>
  <si>
    <t>витрати на вивезення 1т твердих побутових, великогабаритних,ремонтних відходів (сміття) з території кладовищ</t>
  </si>
  <si>
    <t>кількість сухостійних, хворих  та аварійних дерев, які потребують видалення на територіях кладовищ</t>
  </si>
  <si>
    <t>витрати на видалення 1 сухостійного, хворого  та аварійного дерева на територіях кладовищ</t>
  </si>
  <si>
    <t xml:space="preserve">забезпечення   прибирання по відношенню до потреби </t>
  </si>
  <si>
    <t>1216030         0620               Організація благоустрою населених пунктів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</si>
</sst>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#,##0.000"/>
    <numFmt numFmtId="182" formatCode="#,##0.0000"/>
    <numFmt numFmtId="183" formatCode="#,##0.00000"/>
    <numFmt numFmtId="184" formatCode="0.000000"/>
    <numFmt numFmtId="185" formatCode="0.0000000"/>
    <numFmt numFmtId="186" formatCode="0.00000000"/>
  </numFmts>
  <fonts count="51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9"/>
      <name val="Arial Cyr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54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vertical="top" wrapText="1"/>
      <protection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52" applyFont="1" applyBorder="1" applyAlignment="1">
      <alignment vertical="center" wrapText="1"/>
      <protection/>
    </xf>
    <xf numFmtId="0" fontId="7" fillId="0" borderId="13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right" vertical="top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179" fontId="7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1" xfId="53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center"/>
    </xf>
    <xf numFmtId="0" fontId="12" fillId="0" borderId="1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33" borderId="11" xfId="0" applyFont="1" applyFill="1" applyBorder="1" applyAlignment="1">
      <alignment/>
    </xf>
    <xf numFmtId="0" fontId="7" fillId="33" borderId="12" xfId="52" applyFont="1" applyFill="1" applyBorder="1" applyAlignment="1">
      <alignment vertical="center" wrapText="1"/>
      <protection/>
    </xf>
    <xf numFmtId="0" fontId="7" fillId="33" borderId="11" xfId="0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17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9" fontId="7" fillId="0" borderId="12" xfId="0" applyNumberFormat="1" applyFont="1" applyBorder="1" applyAlignment="1">
      <alignment horizontal="center"/>
    </xf>
    <xf numFmtId="179" fontId="7" fillId="0" borderId="15" xfId="0" applyNumberFormat="1" applyFont="1" applyBorder="1" applyAlignment="1">
      <alignment horizontal="center"/>
    </xf>
    <xf numFmtId="179" fontId="12" fillId="0" borderId="12" xfId="0" applyNumberFormat="1" applyFont="1" applyBorder="1" applyAlignment="1">
      <alignment horizontal="center"/>
    </xf>
    <xf numFmtId="179" fontId="12" fillId="0" borderId="15" xfId="0" applyNumberFormat="1" applyFont="1" applyBorder="1" applyAlignment="1">
      <alignment horizontal="center"/>
    </xf>
    <xf numFmtId="179" fontId="7" fillId="0" borderId="12" xfId="0" applyNumberFormat="1" applyFont="1" applyBorder="1" applyAlignment="1">
      <alignment horizontal="left" vertical="top" wrapText="1"/>
    </xf>
    <xf numFmtId="179" fontId="7" fillId="0" borderId="16" xfId="0" applyNumberFormat="1" applyFont="1" applyBorder="1" applyAlignment="1">
      <alignment horizontal="left" vertical="top" wrapText="1"/>
    </xf>
    <xf numFmtId="179" fontId="7" fillId="0" borderId="15" xfId="0" applyNumberFormat="1" applyFont="1" applyBorder="1" applyAlignment="1">
      <alignment horizontal="left" vertical="top" wrapText="1"/>
    </xf>
    <xf numFmtId="179" fontId="12" fillId="0" borderId="16" xfId="0" applyNumberFormat="1" applyFont="1" applyBorder="1" applyAlignment="1">
      <alignment horizontal="center"/>
    </xf>
    <xf numFmtId="179" fontId="7" fillId="33" borderId="12" xfId="0" applyNumberFormat="1" applyFont="1" applyFill="1" applyBorder="1" applyAlignment="1">
      <alignment horizontal="left" vertical="top" wrapText="1"/>
    </xf>
    <xf numFmtId="179" fontId="7" fillId="33" borderId="16" xfId="0" applyNumberFormat="1" applyFont="1" applyFill="1" applyBorder="1" applyAlignment="1">
      <alignment horizontal="left" vertical="top" wrapText="1"/>
    </xf>
    <xf numFmtId="179" fontId="7" fillId="33" borderId="15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2" fillId="0" borderId="1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179" fontId="7" fillId="0" borderId="0" xfId="0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179" fontId="7" fillId="0" borderId="12" xfId="0" applyNumberFormat="1" applyFont="1" applyBorder="1" applyAlignment="1">
      <alignment horizontal="center" wrapText="1"/>
    </xf>
    <xf numFmtId="179" fontId="7" fillId="0" borderId="16" xfId="0" applyNumberFormat="1" applyFont="1" applyBorder="1" applyAlignment="1">
      <alignment horizontal="center" wrapText="1"/>
    </xf>
    <xf numFmtId="179" fontId="7" fillId="0" borderId="15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9" fontId="7" fillId="0" borderId="12" xfId="0" applyNumberFormat="1" applyFont="1" applyBorder="1" applyAlignment="1">
      <alignment horizontal="center"/>
    </xf>
    <xf numFmtId="179" fontId="7" fillId="0" borderId="16" xfId="0" applyNumberFormat="1" applyFont="1" applyBorder="1" applyAlignment="1">
      <alignment horizontal="center"/>
    </xf>
    <xf numFmtId="179" fontId="7" fillId="0" borderId="15" xfId="0" applyNumberFormat="1" applyFont="1" applyBorder="1" applyAlignment="1">
      <alignment horizontal="center"/>
    </xf>
    <xf numFmtId="180" fontId="7" fillId="0" borderId="12" xfId="0" applyNumberFormat="1" applyFont="1" applyBorder="1" applyAlignment="1">
      <alignment horizontal="center"/>
    </xf>
    <xf numFmtId="180" fontId="7" fillId="0" borderId="16" xfId="0" applyNumberFormat="1" applyFont="1" applyBorder="1" applyAlignment="1">
      <alignment horizontal="center"/>
    </xf>
    <xf numFmtId="180" fontId="7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9" fontId="7" fillId="0" borderId="1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184" fontId="7" fillId="0" borderId="16" xfId="0" applyNumberFormat="1" applyFont="1" applyBorder="1" applyAlignment="1">
      <alignment horizontal="center"/>
    </xf>
    <xf numFmtId="184" fontId="7" fillId="0" borderId="15" xfId="0" applyNumberFormat="1" applyFont="1" applyBorder="1" applyAlignment="1">
      <alignment horizontal="center"/>
    </xf>
    <xf numFmtId="180" fontId="7" fillId="0" borderId="12" xfId="0" applyNumberFormat="1" applyFont="1" applyBorder="1" applyAlignment="1">
      <alignment horizontal="center"/>
    </xf>
    <xf numFmtId="180" fontId="7" fillId="0" borderId="16" xfId="0" applyNumberFormat="1" applyFont="1" applyBorder="1" applyAlignment="1">
      <alignment horizontal="center"/>
    </xf>
    <xf numFmtId="180" fontId="7" fillId="0" borderId="15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183" fontId="12" fillId="0" borderId="12" xfId="0" applyNumberFormat="1" applyFont="1" applyBorder="1" applyAlignment="1">
      <alignment horizontal="center"/>
    </xf>
    <xf numFmtId="183" fontId="12" fillId="0" borderId="16" xfId="0" applyNumberFormat="1" applyFont="1" applyBorder="1" applyAlignment="1">
      <alignment horizontal="center"/>
    </xf>
    <xf numFmtId="183" fontId="12" fillId="0" borderId="15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6" xfId="0" applyNumberFormat="1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17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53" applyFont="1" applyBorder="1" applyAlignment="1">
      <alignment vertical="center" wrapText="1"/>
      <protection/>
    </xf>
    <xf numFmtId="0" fontId="7" fillId="0" borderId="16" xfId="53" applyFont="1" applyBorder="1" applyAlignment="1">
      <alignment vertical="center" wrapText="1"/>
      <protection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7" fillId="0" borderId="12" xfId="53" applyNumberFormat="1" applyFont="1" applyBorder="1" applyAlignment="1">
      <alignment horizontal="center" vertical="top" wrapText="1"/>
      <protection/>
    </xf>
    <xf numFmtId="176" fontId="7" fillId="0" borderId="15" xfId="53" applyNumberFormat="1" applyFont="1" applyBorder="1" applyAlignment="1">
      <alignment horizontal="center" vertical="top" wrapText="1"/>
      <protection/>
    </xf>
    <xf numFmtId="183" fontId="7" fillId="0" borderId="12" xfId="53" applyNumberFormat="1" applyFont="1" applyBorder="1" applyAlignment="1">
      <alignment horizontal="center" vertical="top" wrapText="1"/>
      <protection/>
    </xf>
    <xf numFmtId="183" fontId="7" fillId="0" borderId="15" xfId="53" applyNumberFormat="1" applyFont="1" applyBorder="1" applyAlignment="1">
      <alignment horizontal="center" vertical="top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12" xfId="53" applyFont="1" applyBorder="1" applyAlignment="1">
      <alignment horizontal="center" vertical="top" wrapText="1"/>
      <protection/>
    </xf>
    <xf numFmtId="0" fontId="7" fillId="0" borderId="16" xfId="53" applyFont="1" applyBorder="1" applyAlignment="1">
      <alignment horizontal="center" vertical="top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17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6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8" fillId="0" borderId="20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21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5.125" style="0" customWidth="1"/>
  </cols>
  <sheetData>
    <row r="1" spans="13:14" ht="12.75">
      <c r="M1" s="75" t="s">
        <v>0</v>
      </c>
      <c r="N1" s="75"/>
    </row>
    <row r="2" spans="13:14" ht="12.75">
      <c r="M2" s="76" t="s">
        <v>1</v>
      </c>
      <c r="N2" s="76"/>
    </row>
    <row r="3" spans="13:14" ht="12.75">
      <c r="M3" s="77" t="s">
        <v>2</v>
      </c>
      <c r="N3" s="77"/>
    </row>
    <row r="4" spans="13:14" ht="13.5" customHeight="1">
      <c r="M4" s="66" t="s">
        <v>56</v>
      </c>
      <c r="N4" s="66"/>
    </row>
    <row r="5" ht="14.25" customHeight="1"/>
    <row r="6" spans="13:14" ht="12.75">
      <c r="M6" s="75" t="s">
        <v>0</v>
      </c>
      <c r="N6" s="75"/>
    </row>
    <row r="7" spans="13:14" ht="12.75">
      <c r="M7" s="76" t="s">
        <v>3</v>
      </c>
      <c r="N7" s="76"/>
    </row>
    <row r="8" spans="13:14" ht="24.75" customHeight="1" thickBot="1">
      <c r="M8" s="67" t="s">
        <v>118</v>
      </c>
      <c r="N8" s="67"/>
    </row>
    <row r="9" spans="13:14" ht="18.75" customHeight="1">
      <c r="M9" s="72" t="s">
        <v>4</v>
      </c>
      <c r="N9" s="72"/>
    </row>
    <row r="10" spans="13:14" ht="25.5" customHeight="1" thickBot="1">
      <c r="M10" s="67" t="s">
        <v>119</v>
      </c>
      <c r="N10" s="67"/>
    </row>
    <row r="11" spans="13:14" ht="10.5" customHeight="1">
      <c r="M11" s="73" t="s">
        <v>5</v>
      </c>
      <c r="N11" s="73"/>
    </row>
    <row r="12" spans="13:14" ht="12.75">
      <c r="M12" s="2"/>
      <c r="N12" t="s">
        <v>6</v>
      </c>
    </row>
    <row r="15" spans="1:14" ht="15.75">
      <c r="A15" s="74" t="s">
        <v>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15.75">
      <c r="A16" s="74" t="s">
        <v>193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8" spans="1:14" ht="12.75">
      <c r="A18" t="s">
        <v>8</v>
      </c>
      <c r="B18" s="69" t="s">
        <v>191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2:14" ht="12.75">
      <c r="B19" s="68" t="s">
        <v>57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1" spans="1:14" ht="12.75">
      <c r="A21" t="s">
        <v>9</v>
      </c>
      <c r="B21" s="69" t="s">
        <v>192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2:14" ht="12.75">
      <c r="B22" s="68" t="s">
        <v>10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4" spans="1:14" ht="16.5" customHeight="1">
      <c r="A24" t="s">
        <v>11</v>
      </c>
      <c r="B24" s="70" t="s">
        <v>202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2:14" ht="12.75">
      <c r="B25" s="68" t="s">
        <v>71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7" spans="1:14" ht="12.75">
      <c r="A27" t="s">
        <v>12</v>
      </c>
      <c r="B27" s="66" t="s">
        <v>194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2:14" ht="12.75">
      <c r="B28" s="66" t="s">
        <v>195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30" spans="4:8" ht="12.75">
      <c r="D30" s="3"/>
      <c r="H30" t="s">
        <v>52</v>
      </c>
    </row>
  </sheetData>
  <sheetProtection/>
  <mergeCells count="20">
    <mergeCell ref="M11:N11"/>
    <mergeCell ref="M10:N10"/>
    <mergeCell ref="A15:N15"/>
    <mergeCell ref="A16:N16"/>
    <mergeCell ref="M1:N1"/>
    <mergeCell ref="M2:N2"/>
    <mergeCell ref="M3:N3"/>
    <mergeCell ref="M4:N4"/>
    <mergeCell ref="M6:N6"/>
    <mergeCell ref="M7:N7"/>
    <mergeCell ref="B28:N28"/>
    <mergeCell ref="M8:N8"/>
    <mergeCell ref="B19:N19"/>
    <mergeCell ref="B21:N21"/>
    <mergeCell ref="B22:N22"/>
    <mergeCell ref="B24:N24"/>
    <mergeCell ref="B27:N27"/>
    <mergeCell ref="B18:N18"/>
    <mergeCell ref="M9:N9"/>
    <mergeCell ref="B25:N25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9"/>
  <sheetViews>
    <sheetView view="pageBreakPreview" zoomScaleSheetLayoutView="100" zoomScalePageLayoutView="0" workbookViewId="0" topLeftCell="A13">
      <selection activeCell="H8" sqref="H8"/>
    </sheetView>
  </sheetViews>
  <sheetFormatPr defaultColWidth="9.00390625" defaultRowHeight="12.75"/>
  <cols>
    <col min="1" max="1" width="6.00390625" style="17" customWidth="1"/>
    <col min="2" max="2" width="11.125" style="17" customWidth="1"/>
    <col min="3" max="3" width="10.00390625" style="17" customWidth="1"/>
    <col min="4" max="4" width="10.375" style="17" customWidth="1"/>
    <col min="5" max="5" width="8.75390625" style="17" customWidth="1"/>
    <col min="6" max="6" width="41.25390625" style="17" customWidth="1"/>
    <col min="7" max="7" width="9.125" style="17" customWidth="1"/>
    <col min="8" max="8" width="7.625" style="17" customWidth="1"/>
    <col min="9" max="9" width="10.25390625" style="17" customWidth="1"/>
    <col min="10" max="11" width="11.75390625" style="17" customWidth="1"/>
    <col min="12" max="12" width="13.375" style="17" customWidth="1"/>
    <col min="13" max="16384" width="9.125" style="17" customWidth="1"/>
  </cols>
  <sheetData>
    <row r="2" ht="12.75">
      <c r="A2" s="17" t="s">
        <v>13</v>
      </c>
    </row>
    <row r="3" spans="1:12" ht="69" customHeight="1">
      <c r="A3" s="89" t="s">
        <v>160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57" customHeight="1">
      <c r="A4" s="96" t="s">
        <v>173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6" ht="12.75">
      <c r="A6" s="17" t="s">
        <v>14</v>
      </c>
    </row>
    <row r="7" spans="1:12" ht="37.5" customHeight="1">
      <c r="A7" s="90" t="s">
        <v>164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9" ht="12.75">
      <c r="A9" s="17" t="s">
        <v>55</v>
      </c>
    </row>
    <row r="11" spans="2:9" ht="12.75">
      <c r="B11" s="19" t="s">
        <v>15</v>
      </c>
      <c r="C11" s="21" t="s">
        <v>58</v>
      </c>
      <c r="D11" s="21" t="s">
        <v>59</v>
      </c>
      <c r="E11" s="91" t="s">
        <v>40</v>
      </c>
      <c r="F11" s="92"/>
      <c r="G11" s="92"/>
      <c r="H11" s="92"/>
      <c r="I11" s="93"/>
    </row>
    <row r="12" spans="2:9" ht="12.75">
      <c r="B12" s="19"/>
      <c r="C12" s="19"/>
      <c r="D12" s="19"/>
      <c r="E12" s="94"/>
      <c r="F12" s="94"/>
      <c r="G12" s="94"/>
      <c r="H12" s="94"/>
      <c r="I12" s="95"/>
    </row>
    <row r="14" ht="12.75">
      <c r="A14" s="17" t="s">
        <v>41</v>
      </c>
    </row>
    <row r="15" ht="12.75">
      <c r="L15" s="17" t="s">
        <v>21</v>
      </c>
    </row>
    <row r="16" spans="1:12" s="29" customFormat="1" ht="21" customHeight="1">
      <c r="A16" s="28" t="s">
        <v>16</v>
      </c>
      <c r="B16" s="24" t="s">
        <v>58</v>
      </c>
      <c r="C16" s="24" t="s">
        <v>59</v>
      </c>
      <c r="D16" s="99" t="s">
        <v>60</v>
      </c>
      <c r="E16" s="99"/>
      <c r="F16" s="98"/>
      <c r="G16" s="97" t="s">
        <v>22</v>
      </c>
      <c r="H16" s="98"/>
      <c r="I16" s="97" t="s">
        <v>23</v>
      </c>
      <c r="J16" s="98"/>
      <c r="K16" s="97" t="s">
        <v>24</v>
      </c>
      <c r="L16" s="98"/>
    </row>
    <row r="17" spans="1:12" s="29" customFormat="1" ht="15.75" customHeight="1">
      <c r="A17" s="30">
        <v>1</v>
      </c>
      <c r="B17" s="30">
        <v>2</v>
      </c>
      <c r="C17" s="30">
        <v>3</v>
      </c>
      <c r="D17" s="97">
        <v>4</v>
      </c>
      <c r="E17" s="99"/>
      <c r="F17" s="98"/>
      <c r="G17" s="100">
        <v>5</v>
      </c>
      <c r="H17" s="101"/>
      <c r="I17" s="100">
        <v>6</v>
      </c>
      <c r="J17" s="101"/>
      <c r="K17" s="100">
        <v>7</v>
      </c>
      <c r="L17" s="101"/>
    </row>
    <row r="18" spans="1:12" s="29" customFormat="1" ht="0.75" customHeight="1" hidden="1">
      <c r="A18" s="31"/>
      <c r="B18" s="32">
        <v>4016060</v>
      </c>
      <c r="C18" s="33" t="s">
        <v>72</v>
      </c>
      <c r="D18" s="105" t="s">
        <v>77</v>
      </c>
      <c r="E18" s="106"/>
      <c r="F18" s="107"/>
      <c r="G18" s="80">
        <v>48631.4</v>
      </c>
      <c r="H18" s="81"/>
      <c r="I18" s="80"/>
      <c r="J18" s="81"/>
      <c r="K18" s="80">
        <f aca="true" t="shared" si="0" ref="K18:K25">G18+I18</f>
        <v>48631.4</v>
      </c>
      <c r="L18" s="81"/>
    </row>
    <row r="19" spans="1:12" ht="27.75" customHeight="1">
      <c r="A19" s="34" t="s">
        <v>8</v>
      </c>
      <c r="B19" s="32">
        <v>1216030</v>
      </c>
      <c r="C19" s="33" t="s">
        <v>72</v>
      </c>
      <c r="D19" s="82" t="s">
        <v>75</v>
      </c>
      <c r="E19" s="83"/>
      <c r="F19" s="84"/>
      <c r="G19" s="78">
        <v>117.4</v>
      </c>
      <c r="H19" s="79"/>
      <c r="I19" s="78"/>
      <c r="J19" s="79"/>
      <c r="K19" s="78">
        <f t="shared" si="0"/>
        <v>117.4</v>
      </c>
      <c r="L19" s="79"/>
    </row>
    <row r="20" spans="1:12" ht="18.75" customHeight="1">
      <c r="A20" s="34" t="s">
        <v>9</v>
      </c>
      <c r="B20" s="32">
        <v>1216030</v>
      </c>
      <c r="C20" s="33" t="s">
        <v>72</v>
      </c>
      <c r="D20" s="82" t="s">
        <v>76</v>
      </c>
      <c r="E20" s="83"/>
      <c r="F20" s="84"/>
      <c r="G20" s="78">
        <v>283.8</v>
      </c>
      <c r="H20" s="79"/>
      <c r="I20" s="78"/>
      <c r="J20" s="79"/>
      <c r="K20" s="78">
        <f t="shared" si="0"/>
        <v>283.8</v>
      </c>
      <c r="L20" s="79"/>
    </row>
    <row r="21" spans="1:12" ht="39" customHeight="1">
      <c r="A21" s="34" t="s">
        <v>11</v>
      </c>
      <c r="B21" s="32">
        <v>1216030</v>
      </c>
      <c r="C21" s="33" t="s">
        <v>72</v>
      </c>
      <c r="D21" s="82" t="s">
        <v>78</v>
      </c>
      <c r="E21" s="83"/>
      <c r="F21" s="84"/>
      <c r="G21" s="78">
        <v>14560.7</v>
      </c>
      <c r="H21" s="79"/>
      <c r="I21" s="78"/>
      <c r="J21" s="79"/>
      <c r="K21" s="78">
        <f t="shared" si="0"/>
        <v>14560.7</v>
      </c>
      <c r="L21" s="79"/>
    </row>
    <row r="22" spans="1:12" ht="28.5" customHeight="1">
      <c r="A22" s="34" t="s">
        <v>12</v>
      </c>
      <c r="B22" s="32">
        <v>1216030</v>
      </c>
      <c r="C22" s="33" t="s">
        <v>72</v>
      </c>
      <c r="D22" s="86" t="s">
        <v>81</v>
      </c>
      <c r="E22" s="87"/>
      <c r="F22" s="88"/>
      <c r="G22" s="78">
        <v>35000</v>
      </c>
      <c r="H22" s="79"/>
      <c r="I22" s="78"/>
      <c r="J22" s="79"/>
      <c r="K22" s="78">
        <f t="shared" si="0"/>
        <v>35000</v>
      </c>
      <c r="L22" s="79"/>
    </row>
    <row r="23" spans="1:12" ht="18.75" customHeight="1">
      <c r="A23" s="34" t="s">
        <v>73</v>
      </c>
      <c r="B23" s="32">
        <v>1216030</v>
      </c>
      <c r="C23" s="33" t="s">
        <v>72</v>
      </c>
      <c r="D23" s="82" t="s">
        <v>79</v>
      </c>
      <c r="E23" s="83"/>
      <c r="F23" s="84"/>
      <c r="G23" s="78">
        <v>2544.2</v>
      </c>
      <c r="H23" s="79"/>
      <c r="I23" s="78"/>
      <c r="J23" s="79"/>
      <c r="K23" s="78">
        <f t="shared" si="0"/>
        <v>2544.2</v>
      </c>
      <c r="L23" s="79"/>
    </row>
    <row r="24" spans="1:12" ht="39" customHeight="1">
      <c r="A24" s="34" t="s">
        <v>74</v>
      </c>
      <c r="B24" s="32">
        <v>1216030</v>
      </c>
      <c r="C24" s="33" t="s">
        <v>72</v>
      </c>
      <c r="D24" s="82" t="s">
        <v>80</v>
      </c>
      <c r="E24" s="83"/>
      <c r="F24" s="84"/>
      <c r="G24" s="78">
        <v>4550</v>
      </c>
      <c r="H24" s="79"/>
      <c r="I24" s="78"/>
      <c r="J24" s="79"/>
      <c r="K24" s="78">
        <f t="shared" si="0"/>
        <v>4550</v>
      </c>
      <c r="L24" s="79"/>
    </row>
    <row r="25" spans="1:12" ht="27" customHeight="1">
      <c r="A25" s="34" t="s">
        <v>82</v>
      </c>
      <c r="B25" s="32">
        <v>1216030</v>
      </c>
      <c r="C25" s="33" t="s">
        <v>72</v>
      </c>
      <c r="D25" s="82" t="s">
        <v>161</v>
      </c>
      <c r="E25" s="83"/>
      <c r="F25" s="84"/>
      <c r="G25" s="78">
        <v>3000</v>
      </c>
      <c r="H25" s="79"/>
      <c r="I25" s="78"/>
      <c r="J25" s="79"/>
      <c r="K25" s="78">
        <f t="shared" si="0"/>
        <v>3000</v>
      </c>
      <c r="L25" s="79"/>
    </row>
    <row r="26" spans="1:12" ht="0.75" customHeight="1">
      <c r="A26" s="34" t="s">
        <v>176</v>
      </c>
      <c r="B26" s="32">
        <v>1216030</v>
      </c>
      <c r="C26" s="33" t="s">
        <v>177</v>
      </c>
      <c r="D26" s="86" t="s">
        <v>179</v>
      </c>
      <c r="E26" s="87"/>
      <c r="F26" s="88"/>
      <c r="G26" s="78"/>
      <c r="H26" s="79"/>
      <c r="I26" s="78"/>
      <c r="J26" s="79"/>
      <c r="K26" s="78"/>
      <c r="L26" s="79"/>
    </row>
    <row r="27" spans="1:12" ht="20.25" customHeight="1">
      <c r="A27" s="35"/>
      <c r="B27" s="36"/>
      <c r="C27" s="37"/>
      <c r="D27" s="80" t="s">
        <v>61</v>
      </c>
      <c r="E27" s="85"/>
      <c r="F27" s="81"/>
      <c r="G27" s="80">
        <f>G19+G20+G21+G22+G23+G24+G25</f>
        <v>60056.1</v>
      </c>
      <c r="H27" s="81"/>
      <c r="I27" s="80">
        <f>I19+I20+I21+I22+I23+I24+I25+I26</f>
        <v>0</v>
      </c>
      <c r="J27" s="81"/>
      <c r="K27" s="80">
        <f>K19+K20+K21+K22+K23+K24+K25+K26</f>
        <v>60056.1</v>
      </c>
      <c r="L27" s="81"/>
    </row>
    <row r="30" spans="1:12" ht="12.75">
      <c r="A30" s="38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1:12" ht="30.7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12.75">
      <c r="A35" s="102" t="s">
        <v>16</v>
      </c>
      <c r="B35" s="103" t="s">
        <v>42</v>
      </c>
      <c r="C35" s="27" t="s">
        <v>17</v>
      </c>
      <c r="D35" s="27"/>
      <c r="E35" s="27" t="s">
        <v>18</v>
      </c>
      <c r="F35" s="27"/>
      <c r="G35" s="102" t="s">
        <v>19</v>
      </c>
      <c r="H35" s="102"/>
      <c r="I35" s="102"/>
      <c r="J35" s="102" t="s">
        <v>20</v>
      </c>
      <c r="K35" s="102"/>
      <c r="L35" s="102"/>
    </row>
    <row r="36" spans="1:12" ht="25.5">
      <c r="A36" s="102"/>
      <c r="B36" s="103"/>
      <c r="C36" s="40" t="s">
        <v>22</v>
      </c>
      <c r="D36" s="40" t="s">
        <v>23</v>
      </c>
      <c r="E36" s="40" t="s">
        <v>22</v>
      </c>
      <c r="F36" s="104"/>
      <c r="G36" s="104"/>
      <c r="H36" s="104"/>
      <c r="I36" s="40" t="s">
        <v>24</v>
      </c>
      <c r="J36" s="40" t="s">
        <v>22</v>
      </c>
      <c r="K36" s="40" t="s">
        <v>23</v>
      </c>
      <c r="L36" s="40" t="s">
        <v>24</v>
      </c>
    </row>
    <row r="37" spans="1:12" ht="38.25">
      <c r="A37" s="27">
        <v>1</v>
      </c>
      <c r="B37" s="41" t="s">
        <v>38</v>
      </c>
      <c r="C37" s="38">
        <v>87.9</v>
      </c>
      <c r="D37" s="38"/>
      <c r="E37" s="38">
        <v>175.5</v>
      </c>
      <c r="F37" s="38"/>
      <c r="G37" s="38">
        <v>263.1</v>
      </c>
      <c r="H37" s="38"/>
      <c r="I37" s="38">
        <f>G37</f>
        <v>263.1</v>
      </c>
      <c r="J37" s="38">
        <v>350.4</v>
      </c>
      <c r="K37" s="38"/>
      <c r="L37" s="38">
        <f>J37</f>
        <v>350.4</v>
      </c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</sheetData>
  <sheetProtection/>
  <mergeCells count="59">
    <mergeCell ref="D17:F17"/>
    <mergeCell ref="D19:F19"/>
    <mergeCell ref="D18:F18"/>
    <mergeCell ref="I18:J18"/>
    <mergeCell ref="K20:L20"/>
    <mergeCell ref="D20:F20"/>
    <mergeCell ref="G20:H20"/>
    <mergeCell ref="I20:J20"/>
    <mergeCell ref="G19:H19"/>
    <mergeCell ref="I19:J19"/>
    <mergeCell ref="D21:F21"/>
    <mergeCell ref="G21:H21"/>
    <mergeCell ref="I21:J21"/>
    <mergeCell ref="A35:A36"/>
    <mergeCell ref="B35:B36"/>
    <mergeCell ref="G35:I35"/>
    <mergeCell ref="J35:L35"/>
    <mergeCell ref="F36:H36"/>
    <mergeCell ref="B30:L30"/>
    <mergeCell ref="K23:L23"/>
    <mergeCell ref="K19:L19"/>
    <mergeCell ref="G16:H16"/>
    <mergeCell ref="K17:L17"/>
    <mergeCell ref="I17:J17"/>
    <mergeCell ref="G17:H17"/>
    <mergeCell ref="K18:L18"/>
    <mergeCell ref="I16:J16"/>
    <mergeCell ref="G18:H18"/>
    <mergeCell ref="A3:L3"/>
    <mergeCell ref="A7:L7"/>
    <mergeCell ref="E11:I11"/>
    <mergeCell ref="E12:I12"/>
    <mergeCell ref="A4:L4"/>
    <mergeCell ref="K16:L16"/>
    <mergeCell ref="D16:F16"/>
    <mergeCell ref="K21:L21"/>
    <mergeCell ref="I24:J24"/>
    <mergeCell ref="K24:L24"/>
    <mergeCell ref="K22:L22"/>
    <mergeCell ref="I22:J22"/>
    <mergeCell ref="I23:J23"/>
    <mergeCell ref="D26:F26"/>
    <mergeCell ref="G26:H26"/>
    <mergeCell ref="D22:F22"/>
    <mergeCell ref="G22:H22"/>
    <mergeCell ref="D24:F24"/>
    <mergeCell ref="G24:H24"/>
    <mergeCell ref="D23:F23"/>
    <mergeCell ref="G23:H23"/>
    <mergeCell ref="I26:J26"/>
    <mergeCell ref="K26:L26"/>
    <mergeCell ref="K27:L27"/>
    <mergeCell ref="D25:F25"/>
    <mergeCell ref="G25:H25"/>
    <mergeCell ref="I25:J25"/>
    <mergeCell ref="K25:L25"/>
    <mergeCell ref="D27:F27"/>
    <mergeCell ref="I27:J27"/>
    <mergeCell ref="G27:H27"/>
  </mergeCells>
  <printOptions/>
  <pageMargins left="0.1968503937007874" right="0.1968503937007874" top="0.15748031496062992" bottom="0.1968503937007874" header="0" footer="0"/>
  <pageSetup horizontalDpi="600" verticalDpi="600" orientation="landscape" paperSize="9" scale="95" r:id="rId1"/>
  <rowBreaks count="1" manualBreakCount="1">
    <brk id="29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4"/>
  <sheetViews>
    <sheetView view="pageBreakPreview" zoomScaleSheetLayoutView="100" zoomScalePageLayoutView="0" workbookViewId="0" topLeftCell="A76">
      <selection activeCell="H99" sqref="H99:J99"/>
    </sheetView>
  </sheetViews>
  <sheetFormatPr defaultColWidth="9.00390625" defaultRowHeight="12.75"/>
  <cols>
    <col min="1" max="1" width="4.875" style="44" customWidth="1"/>
    <col min="2" max="2" width="8.125" style="17" customWidth="1"/>
    <col min="3" max="3" width="71.625" style="17" customWidth="1"/>
    <col min="4" max="4" width="15.125" style="17" customWidth="1"/>
    <col min="5" max="5" width="6.875" style="17" customWidth="1"/>
    <col min="6" max="6" width="12.375" style="17" customWidth="1"/>
    <col min="7" max="7" width="9.375" style="17" customWidth="1"/>
    <col min="8" max="8" width="8.875" style="17" customWidth="1"/>
    <col min="9" max="9" width="7.625" style="17" customWidth="1"/>
    <col min="10" max="10" width="8.75390625" style="17" customWidth="1"/>
    <col min="11" max="11" width="4.75390625" style="17" customWidth="1"/>
    <col min="12" max="16384" width="9.125" style="17" customWidth="1"/>
  </cols>
  <sheetData>
    <row r="1" spans="1:10" ht="16.5" customHeight="1">
      <c r="A1" s="181" t="s">
        <v>62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9.75" customHeight="1">
      <c r="A2" s="43"/>
      <c r="B2" s="14"/>
      <c r="C2" s="14"/>
      <c r="D2" s="14"/>
      <c r="E2" s="14"/>
      <c r="F2" s="14"/>
      <c r="G2" s="14"/>
      <c r="H2" s="14"/>
      <c r="I2" s="14"/>
      <c r="J2" s="14" t="s">
        <v>21</v>
      </c>
    </row>
    <row r="3" spans="1:10" ht="14.25" customHeight="1">
      <c r="A3" s="182" t="s">
        <v>63</v>
      </c>
      <c r="B3" s="183"/>
      <c r="C3" s="157"/>
      <c r="D3" s="51" t="s">
        <v>58</v>
      </c>
      <c r="E3" s="97" t="s">
        <v>29</v>
      </c>
      <c r="F3" s="98"/>
      <c r="G3" s="97" t="s">
        <v>30</v>
      </c>
      <c r="H3" s="98"/>
      <c r="I3" s="97" t="s">
        <v>31</v>
      </c>
      <c r="J3" s="98"/>
    </row>
    <row r="4" spans="1:10" ht="12" customHeight="1">
      <c r="A4" s="184">
        <v>1</v>
      </c>
      <c r="B4" s="185"/>
      <c r="C4" s="157"/>
      <c r="D4" s="15">
        <v>2</v>
      </c>
      <c r="E4" s="97">
        <v>3</v>
      </c>
      <c r="F4" s="98"/>
      <c r="G4" s="97">
        <v>4</v>
      </c>
      <c r="H4" s="98"/>
      <c r="I4" s="97">
        <v>5</v>
      </c>
      <c r="J4" s="98"/>
    </row>
    <row r="5" spans="1:10" ht="15" customHeight="1">
      <c r="A5" s="155" t="s">
        <v>95</v>
      </c>
      <c r="B5" s="156"/>
      <c r="C5" s="157"/>
      <c r="D5" s="15"/>
      <c r="E5" s="172"/>
      <c r="F5" s="173"/>
      <c r="G5" s="170"/>
      <c r="H5" s="171"/>
      <c r="I5" s="170"/>
      <c r="J5" s="171"/>
    </row>
    <row r="6" spans="1:10" ht="15" customHeight="1">
      <c r="A6" s="155" t="s">
        <v>47</v>
      </c>
      <c r="B6" s="156"/>
      <c r="C6" s="158"/>
      <c r="D6" s="15"/>
      <c r="E6" s="172"/>
      <c r="F6" s="173"/>
      <c r="G6" s="170"/>
      <c r="H6" s="171"/>
      <c r="I6" s="170"/>
      <c r="J6" s="171"/>
    </row>
    <row r="7" spans="1:10" ht="13.5" customHeight="1">
      <c r="A7" s="155" t="s">
        <v>96</v>
      </c>
      <c r="B7" s="156"/>
      <c r="C7" s="158"/>
      <c r="D7" s="16"/>
      <c r="E7" s="172"/>
      <c r="F7" s="173"/>
      <c r="G7" s="172"/>
      <c r="H7" s="173"/>
      <c r="I7" s="172"/>
      <c r="J7" s="173"/>
    </row>
    <row r="8" ht="10.5" customHeight="1"/>
    <row r="9" ht="12.75">
      <c r="A9" s="56" t="s">
        <v>174</v>
      </c>
    </row>
    <row r="10" spans="7:25" ht="8.25" customHeight="1">
      <c r="G10" s="18"/>
      <c r="J10" s="14" t="s">
        <v>21</v>
      </c>
      <c r="K10" s="46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s="48" customFormat="1" ht="7.5" customHeight="1">
      <c r="A11" s="159" t="s">
        <v>64</v>
      </c>
      <c r="B11" s="159" t="s">
        <v>58</v>
      </c>
      <c r="C11" s="159" t="s">
        <v>65</v>
      </c>
      <c r="D11" s="159" t="s">
        <v>25</v>
      </c>
      <c r="E11" s="174" t="s">
        <v>27</v>
      </c>
      <c r="F11" s="175"/>
      <c r="G11" s="176"/>
      <c r="H11" s="161" t="s">
        <v>66</v>
      </c>
      <c r="I11" s="162"/>
      <c r="J11" s="163"/>
      <c r="K11" s="52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s="48" customFormat="1" ht="9" customHeight="1">
      <c r="A12" s="160"/>
      <c r="B12" s="160"/>
      <c r="C12" s="160"/>
      <c r="D12" s="160"/>
      <c r="E12" s="177"/>
      <c r="F12" s="178"/>
      <c r="G12" s="179"/>
      <c r="H12" s="164"/>
      <c r="I12" s="165"/>
      <c r="J12" s="166"/>
      <c r="K12" s="52"/>
      <c r="N12" s="42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ht="9" customHeight="1">
      <c r="A13" s="125"/>
      <c r="B13" s="125"/>
      <c r="C13" s="125"/>
      <c r="D13" s="125"/>
      <c r="E13" s="100"/>
      <c r="F13" s="180"/>
      <c r="G13" s="101"/>
      <c r="H13" s="167"/>
      <c r="I13" s="168"/>
      <c r="J13" s="169"/>
      <c r="K13" s="5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ht="12.75">
      <c r="A14" s="15">
        <v>1</v>
      </c>
      <c r="B14" s="15">
        <v>2</v>
      </c>
      <c r="C14" s="24">
        <v>3</v>
      </c>
      <c r="D14" s="45">
        <v>4</v>
      </c>
      <c r="E14" s="97">
        <v>5</v>
      </c>
      <c r="F14" s="99"/>
      <c r="G14" s="98"/>
      <c r="H14" s="97">
        <v>6</v>
      </c>
      <c r="I14" s="99"/>
      <c r="J14" s="98"/>
      <c r="K14" s="5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" ht="12.75">
      <c r="A15" s="20"/>
      <c r="B15" s="19"/>
      <c r="C15" s="53" t="s">
        <v>51</v>
      </c>
      <c r="D15" s="19"/>
      <c r="E15" s="91"/>
      <c r="F15" s="92"/>
      <c r="G15" s="93"/>
      <c r="H15" s="91"/>
      <c r="I15" s="92"/>
      <c r="J15" s="93"/>
      <c r="K15" s="50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26.25" customHeight="1">
      <c r="A16" s="20"/>
      <c r="B16" s="15">
        <v>1216030</v>
      </c>
      <c r="C16" s="54" t="s">
        <v>83</v>
      </c>
      <c r="D16" s="20" t="s">
        <v>50</v>
      </c>
      <c r="E16" s="108" t="s">
        <v>97</v>
      </c>
      <c r="F16" s="109"/>
      <c r="G16" s="110"/>
      <c r="H16" s="80">
        <v>117.4</v>
      </c>
      <c r="I16" s="85"/>
      <c r="J16" s="81"/>
      <c r="K16" s="50"/>
      <c r="M16" s="78">
        <v>117.374</v>
      </c>
      <c r="N16" s="121"/>
      <c r="O16" s="79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4.25" customHeight="1">
      <c r="A17" s="20">
        <v>1</v>
      </c>
      <c r="B17" s="19"/>
      <c r="C17" s="19" t="s">
        <v>34</v>
      </c>
      <c r="D17" s="19"/>
      <c r="E17" s="108"/>
      <c r="F17" s="109"/>
      <c r="G17" s="110"/>
      <c r="H17" s="111"/>
      <c r="I17" s="112"/>
      <c r="J17" s="113"/>
      <c r="K17" s="50"/>
      <c r="M17" s="91"/>
      <c r="N17" s="92"/>
      <c r="O17" s="93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8" customHeight="1">
      <c r="A18" s="20"/>
      <c r="B18" s="22"/>
      <c r="C18" s="23" t="s">
        <v>120</v>
      </c>
      <c r="D18" s="24" t="s">
        <v>98</v>
      </c>
      <c r="E18" s="108" t="s">
        <v>97</v>
      </c>
      <c r="F18" s="109"/>
      <c r="G18" s="110"/>
      <c r="H18" s="139">
        <v>32</v>
      </c>
      <c r="I18" s="139"/>
      <c r="J18" s="139"/>
      <c r="K18" s="50"/>
      <c r="M18" s="122">
        <v>32</v>
      </c>
      <c r="N18" s="122"/>
      <c r="O18" s="12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8" customHeight="1">
      <c r="A19" s="20"/>
      <c r="B19" s="22"/>
      <c r="C19" s="23" t="s">
        <v>165</v>
      </c>
      <c r="D19" s="24" t="s">
        <v>99</v>
      </c>
      <c r="E19" s="108" t="s">
        <v>97</v>
      </c>
      <c r="F19" s="109"/>
      <c r="G19" s="110"/>
      <c r="H19" s="139">
        <v>720</v>
      </c>
      <c r="I19" s="139"/>
      <c r="J19" s="139"/>
      <c r="K19" s="50"/>
      <c r="M19" s="122">
        <v>720</v>
      </c>
      <c r="N19" s="122"/>
      <c r="O19" s="12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8" customHeight="1">
      <c r="A20" s="20">
        <v>2</v>
      </c>
      <c r="B20" s="19"/>
      <c r="C20" s="19" t="s">
        <v>35</v>
      </c>
      <c r="D20" s="20"/>
      <c r="E20" s="108"/>
      <c r="F20" s="109"/>
      <c r="G20" s="110"/>
      <c r="H20" s="111"/>
      <c r="I20" s="112"/>
      <c r="J20" s="113"/>
      <c r="K20" s="50"/>
      <c r="M20" s="91"/>
      <c r="N20" s="92"/>
      <c r="O20" s="93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8" customHeight="1">
      <c r="A21" s="20"/>
      <c r="B21" s="22"/>
      <c r="C21" s="23" t="s">
        <v>121</v>
      </c>
      <c r="D21" s="24" t="s">
        <v>98</v>
      </c>
      <c r="E21" s="108" t="s">
        <v>97</v>
      </c>
      <c r="F21" s="109"/>
      <c r="G21" s="110"/>
      <c r="H21" s="139">
        <v>32</v>
      </c>
      <c r="I21" s="139"/>
      <c r="J21" s="139"/>
      <c r="K21" s="50"/>
      <c r="M21" s="122">
        <v>32</v>
      </c>
      <c r="N21" s="122"/>
      <c r="O21" s="12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8" customHeight="1">
      <c r="A22" s="20"/>
      <c r="B22" s="22"/>
      <c r="C22" s="23" t="s">
        <v>122</v>
      </c>
      <c r="D22" s="24" t="s">
        <v>98</v>
      </c>
      <c r="E22" s="108" t="s">
        <v>97</v>
      </c>
      <c r="F22" s="109"/>
      <c r="G22" s="110"/>
      <c r="H22" s="139">
        <v>15</v>
      </c>
      <c r="I22" s="139"/>
      <c r="J22" s="139"/>
      <c r="K22" s="50"/>
      <c r="M22" s="122">
        <v>15</v>
      </c>
      <c r="N22" s="122"/>
      <c r="O22" s="12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8" customHeight="1">
      <c r="A23" s="20">
        <v>3</v>
      </c>
      <c r="B23" s="19"/>
      <c r="C23" s="19" t="s">
        <v>28</v>
      </c>
      <c r="D23" s="20"/>
      <c r="E23" s="108"/>
      <c r="F23" s="109"/>
      <c r="G23" s="110"/>
      <c r="H23" s="111"/>
      <c r="I23" s="112"/>
      <c r="J23" s="113"/>
      <c r="K23" s="50"/>
      <c r="M23" s="91"/>
      <c r="N23" s="92"/>
      <c r="O23" s="93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8" customHeight="1">
      <c r="A24" s="20"/>
      <c r="B24" s="19"/>
      <c r="C24" s="23" t="s">
        <v>166</v>
      </c>
      <c r="D24" s="24" t="s">
        <v>123</v>
      </c>
      <c r="E24" s="108" t="s">
        <v>97</v>
      </c>
      <c r="F24" s="109"/>
      <c r="G24" s="110"/>
      <c r="H24" s="150">
        <v>0.165</v>
      </c>
      <c r="I24" s="150"/>
      <c r="J24" s="150"/>
      <c r="K24" s="50"/>
      <c r="M24" s="123">
        <v>0.165</v>
      </c>
      <c r="N24" s="123"/>
      <c r="O24" s="123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15" ht="18.75" customHeight="1">
      <c r="A25" s="20"/>
      <c r="B25" s="19"/>
      <c r="C25" s="23" t="s">
        <v>124</v>
      </c>
      <c r="D25" s="24" t="s">
        <v>100</v>
      </c>
      <c r="E25" s="108" t="s">
        <v>97</v>
      </c>
      <c r="F25" s="109"/>
      <c r="G25" s="110"/>
      <c r="H25" s="150">
        <v>0.15</v>
      </c>
      <c r="I25" s="150"/>
      <c r="J25" s="150"/>
      <c r="K25" s="50"/>
      <c r="M25" s="123">
        <v>0.15</v>
      </c>
      <c r="N25" s="123"/>
      <c r="O25" s="123"/>
    </row>
    <row r="26" spans="1:15" ht="18.75" customHeight="1">
      <c r="A26" s="20"/>
      <c r="B26" s="19"/>
      <c r="C26" s="23" t="s">
        <v>125</v>
      </c>
      <c r="D26" s="24" t="s">
        <v>126</v>
      </c>
      <c r="E26" s="108" t="s">
        <v>97</v>
      </c>
      <c r="F26" s="109"/>
      <c r="G26" s="110"/>
      <c r="H26" s="150">
        <v>2.435</v>
      </c>
      <c r="I26" s="150"/>
      <c r="J26" s="150"/>
      <c r="K26" s="50"/>
      <c r="M26" s="123">
        <v>2.435</v>
      </c>
      <c r="N26" s="123"/>
      <c r="O26" s="123"/>
    </row>
    <row r="27" spans="1:15" ht="14.25" customHeight="1">
      <c r="A27" s="20">
        <v>4</v>
      </c>
      <c r="B27" s="19"/>
      <c r="C27" s="19" t="s">
        <v>36</v>
      </c>
      <c r="D27" s="20"/>
      <c r="E27" s="108"/>
      <c r="F27" s="109"/>
      <c r="G27" s="110"/>
      <c r="H27" s="111"/>
      <c r="I27" s="112"/>
      <c r="J27" s="113"/>
      <c r="K27" s="50"/>
      <c r="M27" s="91"/>
      <c r="N27" s="92"/>
      <c r="O27" s="93"/>
    </row>
    <row r="28" spans="1:15" ht="24.75" customHeight="1">
      <c r="A28" s="20"/>
      <c r="B28" s="22"/>
      <c r="C28" s="23" t="s">
        <v>127</v>
      </c>
      <c r="D28" s="24" t="s">
        <v>101</v>
      </c>
      <c r="E28" s="108" t="s">
        <v>97</v>
      </c>
      <c r="F28" s="109"/>
      <c r="G28" s="110"/>
      <c r="H28" s="111">
        <v>100</v>
      </c>
      <c r="I28" s="112"/>
      <c r="J28" s="113"/>
      <c r="M28" s="91">
        <v>100</v>
      </c>
      <c r="N28" s="92"/>
      <c r="O28" s="93"/>
    </row>
    <row r="29" spans="1:15" ht="16.5" customHeight="1">
      <c r="A29" s="20"/>
      <c r="B29" s="22"/>
      <c r="C29" s="53" t="s">
        <v>85</v>
      </c>
      <c r="D29" s="19"/>
      <c r="E29" s="108"/>
      <c r="F29" s="109"/>
      <c r="G29" s="110"/>
      <c r="H29" s="147"/>
      <c r="I29" s="148"/>
      <c r="J29" s="149"/>
      <c r="M29" s="91"/>
      <c r="N29" s="92"/>
      <c r="O29" s="93"/>
    </row>
    <row r="30" spans="1:15" ht="16.5" customHeight="1">
      <c r="A30" s="20"/>
      <c r="B30" s="15">
        <v>1216030</v>
      </c>
      <c r="C30" s="47" t="s">
        <v>84</v>
      </c>
      <c r="D30" s="20" t="s">
        <v>50</v>
      </c>
      <c r="E30" s="108" t="s">
        <v>97</v>
      </c>
      <c r="F30" s="109"/>
      <c r="G30" s="110"/>
      <c r="H30" s="80">
        <v>283.8</v>
      </c>
      <c r="I30" s="85"/>
      <c r="J30" s="81"/>
      <c r="M30" s="78">
        <v>199.8</v>
      </c>
      <c r="N30" s="121"/>
      <c r="O30" s="79"/>
    </row>
    <row r="31" spans="1:15" ht="14.25" customHeight="1">
      <c r="A31" s="20">
        <v>1</v>
      </c>
      <c r="B31" s="22"/>
      <c r="C31" s="47" t="s">
        <v>34</v>
      </c>
      <c r="D31" s="20"/>
      <c r="E31" s="108"/>
      <c r="F31" s="109"/>
      <c r="G31" s="110"/>
      <c r="H31" s="114"/>
      <c r="I31" s="115"/>
      <c r="J31" s="116"/>
      <c r="M31" s="78"/>
      <c r="N31" s="121"/>
      <c r="O31" s="79"/>
    </row>
    <row r="32" spans="1:15" ht="14.25" customHeight="1">
      <c r="A32" s="20"/>
      <c r="B32" s="22"/>
      <c r="C32" s="47"/>
      <c r="D32" s="20"/>
      <c r="E32" s="108"/>
      <c r="F32" s="109"/>
      <c r="G32" s="110"/>
      <c r="H32" s="114"/>
      <c r="I32" s="115"/>
      <c r="J32" s="116"/>
      <c r="M32" s="78"/>
      <c r="N32" s="121"/>
      <c r="O32" s="79"/>
    </row>
    <row r="33" spans="1:15" ht="14.25" customHeight="1">
      <c r="A33" s="20">
        <v>2</v>
      </c>
      <c r="B33" s="22"/>
      <c r="C33" s="19" t="s">
        <v>35</v>
      </c>
      <c r="D33" s="20"/>
      <c r="E33" s="108"/>
      <c r="F33" s="109"/>
      <c r="G33" s="110"/>
      <c r="H33" s="111"/>
      <c r="I33" s="112"/>
      <c r="J33" s="113"/>
      <c r="M33" s="91"/>
      <c r="N33" s="92"/>
      <c r="O33" s="93"/>
    </row>
    <row r="34" spans="1:15" ht="17.25" customHeight="1">
      <c r="A34" s="20"/>
      <c r="B34" s="22"/>
      <c r="C34" s="25" t="s">
        <v>104</v>
      </c>
      <c r="D34" s="20" t="s">
        <v>105</v>
      </c>
      <c r="E34" s="108" t="s">
        <v>97</v>
      </c>
      <c r="F34" s="109"/>
      <c r="G34" s="110"/>
      <c r="H34" s="111">
        <v>113</v>
      </c>
      <c r="I34" s="112"/>
      <c r="J34" s="113"/>
      <c r="M34" s="91">
        <v>80</v>
      </c>
      <c r="N34" s="92"/>
      <c r="O34" s="93"/>
    </row>
    <row r="35" spans="1:15" ht="15.75" customHeight="1">
      <c r="A35" s="20">
        <v>3</v>
      </c>
      <c r="B35" s="22"/>
      <c r="C35" s="19" t="s">
        <v>28</v>
      </c>
      <c r="D35" s="20"/>
      <c r="E35" s="108"/>
      <c r="F35" s="109"/>
      <c r="G35" s="110"/>
      <c r="H35" s="111"/>
      <c r="I35" s="112"/>
      <c r="J35" s="113"/>
      <c r="M35" s="91"/>
      <c r="N35" s="92"/>
      <c r="O35" s="93"/>
    </row>
    <row r="36" spans="1:15" ht="15.75" customHeight="1">
      <c r="A36" s="20"/>
      <c r="B36" s="22"/>
      <c r="C36" s="25" t="s">
        <v>102</v>
      </c>
      <c r="D36" s="20" t="s">
        <v>103</v>
      </c>
      <c r="E36" s="108" t="s">
        <v>97</v>
      </c>
      <c r="F36" s="109"/>
      <c r="G36" s="110"/>
      <c r="H36" s="114">
        <f>H30/H34</f>
        <v>2.511504424778761</v>
      </c>
      <c r="I36" s="115"/>
      <c r="J36" s="116"/>
      <c r="M36" s="78">
        <v>2.5</v>
      </c>
      <c r="N36" s="121"/>
      <c r="O36" s="79"/>
    </row>
    <row r="37" spans="1:15" ht="18" customHeight="1">
      <c r="A37" s="20">
        <v>4</v>
      </c>
      <c r="B37" s="22"/>
      <c r="C37" s="19" t="s">
        <v>36</v>
      </c>
      <c r="D37" s="20"/>
      <c r="E37" s="91" t="s">
        <v>67</v>
      </c>
      <c r="F37" s="92"/>
      <c r="G37" s="93"/>
      <c r="H37" s="111"/>
      <c r="I37" s="112"/>
      <c r="J37" s="113"/>
      <c r="M37" s="91"/>
      <c r="N37" s="92"/>
      <c r="O37" s="93"/>
    </row>
    <row r="38" spans="1:15" ht="24.75" customHeight="1">
      <c r="A38" s="20"/>
      <c r="B38" s="22"/>
      <c r="C38" s="47" t="s">
        <v>167</v>
      </c>
      <c r="D38" s="20" t="s">
        <v>101</v>
      </c>
      <c r="E38" s="78" t="str">
        <f>$E$36</f>
        <v>Внутрішньо-управлінський облік</v>
      </c>
      <c r="F38" s="92"/>
      <c r="G38" s="93"/>
      <c r="H38" s="111">
        <v>100</v>
      </c>
      <c r="I38" s="112"/>
      <c r="J38" s="113"/>
      <c r="M38" s="91">
        <v>100</v>
      </c>
      <c r="N38" s="92"/>
      <c r="O38" s="93"/>
    </row>
    <row r="39" spans="1:15" ht="12.75">
      <c r="A39" s="20"/>
      <c r="B39" s="22"/>
      <c r="C39" s="53" t="s">
        <v>86</v>
      </c>
      <c r="D39" s="19"/>
      <c r="E39" s="91"/>
      <c r="F39" s="92"/>
      <c r="G39" s="93"/>
      <c r="H39" s="147"/>
      <c r="I39" s="148"/>
      <c r="J39" s="149"/>
      <c r="M39" s="91"/>
      <c r="N39" s="92"/>
      <c r="O39" s="93"/>
    </row>
    <row r="40" spans="1:15" ht="24" customHeight="1">
      <c r="A40" s="20"/>
      <c r="B40" s="15">
        <v>1216030</v>
      </c>
      <c r="C40" s="47" t="s">
        <v>87</v>
      </c>
      <c r="D40" s="20" t="s">
        <v>50</v>
      </c>
      <c r="E40" s="108" t="s">
        <v>97</v>
      </c>
      <c r="F40" s="109"/>
      <c r="G40" s="110"/>
      <c r="H40" s="140">
        <v>14560.7</v>
      </c>
      <c r="I40" s="141"/>
      <c r="J40" s="142"/>
      <c r="M40" s="78">
        <v>14560.726</v>
      </c>
      <c r="N40" s="121"/>
      <c r="O40" s="79"/>
    </row>
    <row r="41" spans="1:15" ht="12.75" customHeight="1">
      <c r="A41" s="20">
        <v>1</v>
      </c>
      <c r="B41" s="22"/>
      <c r="C41" s="19" t="s">
        <v>34</v>
      </c>
      <c r="D41" s="19"/>
      <c r="E41" s="108"/>
      <c r="F41" s="109"/>
      <c r="G41" s="110"/>
      <c r="H41" s="111"/>
      <c r="I41" s="112"/>
      <c r="J41" s="113"/>
      <c r="M41" s="91"/>
      <c r="N41" s="92"/>
      <c r="O41" s="93"/>
    </row>
    <row r="42" spans="1:15" ht="12.75" customHeight="1">
      <c r="A42" s="20"/>
      <c r="B42" s="22"/>
      <c r="C42" s="28" t="s">
        <v>128</v>
      </c>
      <c r="D42" s="19"/>
      <c r="E42" s="108" t="s">
        <v>97</v>
      </c>
      <c r="F42" s="109"/>
      <c r="G42" s="110"/>
      <c r="H42" s="139">
        <v>30400</v>
      </c>
      <c r="I42" s="139"/>
      <c r="J42" s="139"/>
      <c r="M42" s="122">
        <v>30400</v>
      </c>
      <c r="N42" s="122"/>
      <c r="O42" s="122"/>
    </row>
    <row r="43" spans="1:15" ht="12.75" customHeight="1">
      <c r="A43" s="20"/>
      <c r="B43" s="22"/>
      <c r="C43" s="28" t="s">
        <v>168</v>
      </c>
      <c r="D43" s="24" t="s">
        <v>108</v>
      </c>
      <c r="E43" s="108" t="s">
        <v>97</v>
      </c>
      <c r="F43" s="109"/>
      <c r="G43" s="110"/>
      <c r="H43" s="139">
        <v>1030</v>
      </c>
      <c r="I43" s="139"/>
      <c r="J43" s="139"/>
      <c r="M43" s="122">
        <v>1030</v>
      </c>
      <c r="N43" s="122"/>
      <c r="O43" s="122"/>
    </row>
    <row r="44" spans="1:15" ht="12.75" customHeight="1">
      <c r="A44" s="20">
        <v>2</v>
      </c>
      <c r="B44" s="22"/>
      <c r="C44" s="19" t="s">
        <v>35</v>
      </c>
      <c r="D44" s="19"/>
      <c r="E44" s="108"/>
      <c r="F44" s="109"/>
      <c r="G44" s="110"/>
      <c r="H44" s="111"/>
      <c r="I44" s="112"/>
      <c r="J44" s="113"/>
      <c r="M44" s="91"/>
      <c r="N44" s="92"/>
      <c r="O44" s="93"/>
    </row>
    <row r="45" spans="1:15" ht="12.75" customHeight="1">
      <c r="A45" s="20"/>
      <c r="B45" s="22"/>
      <c r="C45" s="28" t="s">
        <v>129</v>
      </c>
      <c r="D45" s="24" t="s">
        <v>106</v>
      </c>
      <c r="E45" s="108" t="s">
        <v>97</v>
      </c>
      <c r="F45" s="109"/>
      <c r="G45" s="110"/>
      <c r="H45" s="139">
        <v>1400</v>
      </c>
      <c r="I45" s="139"/>
      <c r="J45" s="139"/>
      <c r="M45" s="122">
        <v>1400</v>
      </c>
      <c r="N45" s="122"/>
      <c r="O45" s="122"/>
    </row>
    <row r="46" spans="1:15" ht="12.75" customHeight="1">
      <c r="A46" s="35"/>
      <c r="B46" s="26"/>
      <c r="C46" s="55" t="s">
        <v>130</v>
      </c>
      <c r="D46" s="30" t="s">
        <v>107</v>
      </c>
      <c r="E46" s="108" t="s">
        <v>97</v>
      </c>
      <c r="F46" s="109"/>
      <c r="G46" s="110"/>
      <c r="H46" s="154">
        <v>6700</v>
      </c>
      <c r="I46" s="154"/>
      <c r="J46" s="154"/>
      <c r="M46" s="125">
        <v>6700</v>
      </c>
      <c r="N46" s="125"/>
      <c r="O46" s="125"/>
    </row>
    <row r="47" spans="1:15" ht="12.75" customHeight="1">
      <c r="A47" s="20"/>
      <c r="B47" s="22"/>
      <c r="C47" s="28" t="s">
        <v>169</v>
      </c>
      <c r="D47" s="24" t="s">
        <v>108</v>
      </c>
      <c r="E47" s="108" t="s">
        <v>97</v>
      </c>
      <c r="F47" s="109"/>
      <c r="G47" s="110"/>
      <c r="H47" s="139">
        <v>35</v>
      </c>
      <c r="I47" s="139"/>
      <c r="J47" s="139"/>
      <c r="M47" s="122">
        <v>35</v>
      </c>
      <c r="N47" s="122"/>
      <c r="O47" s="122"/>
    </row>
    <row r="48" spans="1:15" ht="12.75" customHeight="1">
      <c r="A48" s="20"/>
      <c r="B48" s="22"/>
      <c r="C48" s="28" t="s">
        <v>131</v>
      </c>
      <c r="D48" s="24" t="s">
        <v>109</v>
      </c>
      <c r="E48" s="108" t="s">
        <v>97</v>
      </c>
      <c r="F48" s="109"/>
      <c r="G48" s="110"/>
      <c r="H48" s="139">
        <v>3840</v>
      </c>
      <c r="I48" s="139"/>
      <c r="J48" s="139"/>
      <c r="M48" s="122">
        <v>3840</v>
      </c>
      <c r="N48" s="122"/>
      <c r="O48" s="122"/>
    </row>
    <row r="49" spans="1:15" ht="12.75" customHeight="1">
      <c r="A49" s="20"/>
      <c r="B49" s="22"/>
      <c r="C49" s="28" t="s">
        <v>132</v>
      </c>
      <c r="D49" s="24" t="s">
        <v>110</v>
      </c>
      <c r="E49" s="108" t="s">
        <v>97</v>
      </c>
      <c r="F49" s="109"/>
      <c r="G49" s="110"/>
      <c r="H49" s="139">
        <v>2</v>
      </c>
      <c r="I49" s="139"/>
      <c r="J49" s="139"/>
      <c r="M49" s="122">
        <v>2</v>
      </c>
      <c r="N49" s="122"/>
      <c r="O49" s="122"/>
    </row>
    <row r="50" spans="1:15" ht="12.75" customHeight="1">
      <c r="A50" s="20"/>
      <c r="B50" s="22"/>
      <c r="C50" s="28" t="s">
        <v>133</v>
      </c>
      <c r="D50" s="24" t="s">
        <v>106</v>
      </c>
      <c r="E50" s="108" t="s">
        <v>97</v>
      </c>
      <c r="F50" s="109"/>
      <c r="G50" s="110"/>
      <c r="H50" s="139">
        <v>1350</v>
      </c>
      <c r="I50" s="139"/>
      <c r="J50" s="139"/>
      <c r="M50" s="122">
        <v>1350</v>
      </c>
      <c r="N50" s="122"/>
      <c r="O50" s="122"/>
    </row>
    <row r="51" spans="1:15" ht="12.75" customHeight="1">
      <c r="A51" s="20"/>
      <c r="B51" s="22"/>
      <c r="C51" s="28" t="s">
        <v>134</v>
      </c>
      <c r="D51" s="24" t="s">
        <v>106</v>
      </c>
      <c r="E51" s="108" t="s">
        <v>97</v>
      </c>
      <c r="F51" s="109"/>
      <c r="G51" s="110"/>
      <c r="H51" s="139">
        <v>285</v>
      </c>
      <c r="I51" s="139"/>
      <c r="J51" s="139"/>
      <c r="M51" s="122">
        <v>285</v>
      </c>
      <c r="N51" s="122"/>
      <c r="O51" s="122"/>
    </row>
    <row r="52" spans="1:15" ht="12.75" customHeight="1">
      <c r="A52" s="20">
        <v>3</v>
      </c>
      <c r="B52" s="22"/>
      <c r="C52" s="19" t="s">
        <v>28</v>
      </c>
      <c r="D52" s="20"/>
      <c r="E52" s="108"/>
      <c r="F52" s="109"/>
      <c r="G52" s="110"/>
      <c r="H52" s="111"/>
      <c r="I52" s="112"/>
      <c r="J52" s="113"/>
      <c r="M52" s="91"/>
      <c r="N52" s="92"/>
      <c r="O52" s="93"/>
    </row>
    <row r="53" spans="1:15" ht="12.75" customHeight="1">
      <c r="A53" s="20"/>
      <c r="B53" s="22"/>
      <c r="C53" s="28" t="s">
        <v>135</v>
      </c>
      <c r="D53" s="24" t="s">
        <v>111</v>
      </c>
      <c r="E53" s="108" t="s">
        <v>97</v>
      </c>
      <c r="F53" s="109"/>
      <c r="G53" s="110"/>
      <c r="H53" s="139">
        <v>0.52</v>
      </c>
      <c r="I53" s="139"/>
      <c r="J53" s="139"/>
      <c r="M53" s="122">
        <v>0.52</v>
      </c>
      <c r="N53" s="122"/>
      <c r="O53" s="122"/>
    </row>
    <row r="54" spans="1:15" ht="12.75" customHeight="1">
      <c r="A54" s="20"/>
      <c r="B54" s="22"/>
      <c r="C54" s="28" t="s">
        <v>136</v>
      </c>
      <c r="D54" s="24" t="s">
        <v>111</v>
      </c>
      <c r="E54" s="108" t="s">
        <v>97</v>
      </c>
      <c r="F54" s="109"/>
      <c r="G54" s="110"/>
      <c r="H54" s="139">
        <v>0.35</v>
      </c>
      <c r="I54" s="139"/>
      <c r="J54" s="139"/>
      <c r="M54" s="122">
        <v>0.35</v>
      </c>
      <c r="N54" s="122"/>
      <c r="O54" s="122"/>
    </row>
    <row r="55" spans="1:15" ht="12.75" customHeight="1">
      <c r="A55" s="20"/>
      <c r="B55" s="22"/>
      <c r="C55" s="28" t="s">
        <v>137</v>
      </c>
      <c r="D55" s="24" t="s">
        <v>111</v>
      </c>
      <c r="E55" s="108" t="s">
        <v>97</v>
      </c>
      <c r="F55" s="109"/>
      <c r="G55" s="110"/>
      <c r="H55" s="139">
        <v>1.53</v>
      </c>
      <c r="I55" s="139"/>
      <c r="J55" s="139"/>
      <c r="M55" s="122">
        <v>1.53</v>
      </c>
      <c r="N55" s="122"/>
      <c r="O55" s="122"/>
    </row>
    <row r="56" spans="1:15" ht="12.75" customHeight="1">
      <c r="A56" s="20"/>
      <c r="B56" s="22"/>
      <c r="C56" s="28" t="s">
        <v>138</v>
      </c>
      <c r="D56" s="24" t="s">
        <v>111</v>
      </c>
      <c r="E56" s="108" t="s">
        <v>97</v>
      </c>
      <c r="F56" s="109"/>
      <c r="G56" s="110"/>
      <c r="H56" s="139">
        <v>90</v>
      </c>
      <c r="I56" s="139"/>
      <c r="J56" s="139"/>
      <c r="M56" s="122">
        <v>90</v>
      </c>
      <c r="N56" s="122"/>
      <c r="O56" s="122"/>
    </row>
    <row r="57" spans="1:15" ht="12.75" customHeight="1">
      <c r="A57" s="20"/>
      <c r="B57" s="22"/>
      <c r="C57" s="28" t="s">
        <v>139</v>
      </c>
      <c r="D57" s="24" t="s">
        <v>111</v>
      </c>
      <c r="E57" s="108" t="s">
        <v>97</v>
      </c>
      <c r="F57" s="109"/>
      <c r="G57" s="110"/>
      <c r="H57" s="139">
        <v>5.3</v>
      </c>
      <c r="I57" s="139"/>
      <c r="J57" s="139"/>
      <c r="M57" s="124">
        <v>5.3</v>
      </c>
      <c r="N57" s="124"/>
      <c r="O57" s="124"/>
    </row>
    <row r="58" spans="1:15" ht="12.75" customHeight="1">
      <c r="A58" s="20">
        <v>4</v>
      </c>
      <c r="B58" s="22"/>
      <c r="C58" s="19" t="s">
        <v>36</v>
      </c>
      <c r="D58" s="20"/>
      <c r="E58" s="91" t="s">
        <v>67</v>
      </c>
      <c r="F58" s="92"/>
      <c r="G58" s="93"/>
      <c r="H58" s="111"/>
      <c r="I58" s="112"/>
      <c r="J58" s="113"/>
      <c r="M58" s="91"/>
      <c r="N58" s="92"/>
      <c r="O58" s="93"/>
    </row>
    <row r="59" spans="1:15" ht="24.75" customHeight="1">
      <c r="A59" s="20"/>
      <c r="B59" s="22"/>
      <c r="C59" s="28" t="s">
        <v>140</v>
      </c>
      <c r="D59" s="24" t="s">
        <v>101</v>
      </c>
      <c r="E59" s="108" t="s">
        <v>97</v>
      </c>
      <c r="F59" s="109"/>
      <c r="G59" s="110"/>
      <c r="H59" s="111">
        <v>100</v>
      </c>
      <c r="I59" s="112"/>
      <c r="J59" s="113"/>
      <c r="M59" s="91">
        <v>100</v>
      </c>
      <c r="N59" s="92"/>
      <c r="O59" s="93"/>
    </row>
    <row r="60" spans="1:15" ht="12.75">
      <c r="A60" s="20"/>
      <c r="B60" s="22"/>
      <c r="C60" s="53" t="s">
        <v>88</v>
      </c>
      <c r="D60" s="19"/>
      <c r="E60" s="108"/>
      <c r="F60" s="109"/>
      <c r="G60" s="110"/>
      <c r="H60" s="147"/>
      <c r="I60" s="148"/>
      <c r="J60" s="149"/>
      <c r="M60" s="91"/>
      <c r="N60" s="92"/>
      <c r="O60" s="93"/>
    </row>
    <row r="61" spans="1:15" ht="24.75" customHeight="1">
      <c r="A61" s="20"/>
      <c r="B61" s="15">
        <v>1216030</v>
      </c>
      <c r="C61" s="47" t="s">
        <v>89</v>
      </c>
      <c r="D61" s="20" t="s">
        <v>50</v>
      </c>
      <c r="E61" s="108" t="s">
        <v>97</v>
      </c>
      <c r="F61" s="109"/>
      <c r="G61" s="110"/>
      <c r="H61" s="140">
        <v>35000</v>
      </c>
      <c r="I61" s="141"/>
      <c r="J61" s="142"/>
      <c r="M61" s="78">
        <v>30115.7</v>
      </c>
      <c r="N61" s="121"/>
      <c r="O61" s="79"/>
    </row>
    <row r="62" spans="1:15" ht="14.25" customHeight="1">
      <c r="A62" s="20">
        <v>1</v>
      </c>
      <c r="B62" s="22"/>
      <c r="C62" s="19" t="s">
        <v>34</v>
      </c>
      <c r="D62" s="19"/>
      <c r="E62" s="108"/>
      <c r="F62" s="109"/>
      <c r="G62" s="110"/>
      <c r="H62" s="111"/>
      <c r="I62" s="112"/>
      <c r="J62" s="113"/>
      <c r="M62" s="91"/>
      <c r="N62" s="92"/>
      <c r="O62" s="93"/>
    </row>
    <row r="63" spans="1:15" ht="14.25" customHeight="1">
      <c r="A63" s="20"/>
      <c r="B63" s="22"/>
      <c r="C63" s="28" t="s">
        <v>141</v>
      </c>
      <c r="D63" s="24" t="s">
        <v>112</v>
      </c>
      <c r="E63" s="108" t="s">
        <v>97</v>
      </c>
      <c r="F63" s="109"/>
      <c r="G63" s="110"/>
      <c r="H63" s="139">
        <v>18000</v>
      </c>
      <c r="I63" s="139"/>
      <c r="J63" s="139"/>
      <c r="M63" s="122">
        <v>18200</v>
      </c>
      <c r="N63" s="122"/>
      <c r="O63" s="122"/>
    </row>
    <row r="64" spans="1:15" ht="14.25" customHeight="1">
      <c r="A64" s="20">
        <v>2</v>
      </c>
      <c r="B64" s="22"/>
      <c r="C64" s="19" t="s">
        <v>35</v>
      </c>
      <c r="D64" s="20"/>
      <c r="E64" s="108"/>
      <c r="F64" s="109"/>
      <c r="G64" s="110"/>
      <c r="H64" s="111"/>
      <c r="I64" s="112"/>
      <c r="J64" s="113"/>
      <c r="M64" s="91"/>
      <c r="N64" s="92"/>
      <c r="O64" s="93"/>
    </row>
    <row r="65" spans="1:15" ht="14.25" customHeight="1">
      <c r="A65" s="20"/>
      <c r="B65" s="22"/>
      <c r="C65" s="28" t="s">
        <v>142</v>
      </c>
      <c r="D65" s="24"/>
      <c r="E65" s="108" t="s">
        <v>97</v>
      </c>
      <c r="F65" s="109"/>
      <c r="G65" s="110"/>
      <c r="H65" s="151">
        <v>18000</v>
      </c>
      <c r="I65" s="152"/>
      <c r="J65" s="153"/>
      <c r="M65" s="97">
        <v>18200</v>
      </c>
      <c r="N65" s="99"/>
      <c r="O65" s="98"/>
    </row>
    <row r="66" spans="1:15" ht="14.25" customHeight="1">
      <c r="A66" s="20">
        <v>3</v>
      </c>
      <c r="B66" s="22"/>
      <c r="C66" s="19" t="s">
        <v>28</v>
      </c>
      <c r="D66" s="20"/>
      <c r="E66" s="108"/>
      <c r="F66" s="109"/>
      <c r="G66" s="110"/>
      <c r="H66" s="111"/>
      <c r="I66" s="112"/>
      <c r="J66" s="113"/>
      <c r="M66" s="91"/>
      <c r="N66" s="92"/>
      <c r="O66" s="93"/>
    </row>
    <row r="67" spans="1:15" ht="14.25" customHeight="1">
      <c r="A67" s="20"/>
      <c r="B67" s="22"/>
      <c r="C67" s="28" t="s">
        <v>143</v>
      </c>
      <c r="D67" s="24" t="s">
        <v>113</v>
      </c>
      <c r="E67" s="108" t="s">
        <v>97</v>
      </c>
      <c r="F67" s="109"/>
      <c r="G67" s="110"/>
      <c r="H67" s="139">
        <v>0.6375</v>
      </c>
      <c r="I67" s="139"/>
      <c r="J67" s="139"/>
      <c r="M67" s="122">
        <v>0.5666</v>
      </c>
      <c r="N67" s="122"/>
      <c r="O67" s="122"/>
    </row>
    <row r="68" spans="1:15" ht="14.25" customHeight="1">
      <c r="A68" s="20"/>
      <c r="B68" s="22"/>
      <c r="C68" s="28" t="s">
        <v>144</v>
      </c>
      <c r="D68" s="24" t="s">
        <v>114</v>
      </c>
      <c r="E68" s="108" t="s">
        <v>97</v>
      </c>
      <c r="F68" s="109"/>
      <c r="G68" s="110"/>
      <c r="H68" s="143">
        <v>2.601</v>
      </c>
      <c r="I68" s="143"/>
      <c r="J68" s="143"/>
      <c r="M68" s="122">
        <v>2.3119</v>
      </c>
      <c r="N68" s="122"/>
      <c r="O68" s="122"/>
    </row>
    <row r="69" spans="1:15" ht="14.25" customHeight="1">
      <c r="A69" s="20"/>
      <c r="B69" s="22"/>
      <c r="C69" s="28" t="s">
        <v>145</v>
      </c>
      <c r="D69" s="24" t="s">
        <v>114</v>
      </c>
      <c r="E69" s="108" t="s">
        <v>97</v>
      </c>
      <c r="F69" s="109"/>
      <c r="G69" s="110"/>
      <c r="H69" s="144">
        <v>4.59</v>
      </c>
      <c r="I69" s="145"/>
      <c r="J69" s="146"/>
      <c r="M69" s="97">
        <v>4.0798</v>
      </c>
      <c r="N69" s="99"/>
      <c r="O69" s="98"/>
    </row>
    <row r="70" spans="1:15" ht="14.25" customHeight="1">
      <c r="A70" s="20">
        <v>4</v>
      </c>
      <c r="B70" s="22"/>
      <c r="C70" s="19" t="s">
        <v>36</v>
      </c>
      <c r="D70" s="20"/>
      <c r="E70" s="108" t="s">
        <v>67</v>
      </c>
      <c r="F70" s="109"/>
      <c r="G70" s="110"/>
      <c r="H70" s="111"/>
      <c r="I70" s="112"/>
      <c r="J70" s="113"/>
      <c r="M70" s="91"/>
      <c r="N70" s="92"/>
      <c r="O70" s="93"/>
    </row>
    <row r="71" spans="1:15" ht="17.25" customHeight="1">
      <c r="A71" s="20"/>
      <c r="B71" s="22"/>
      <c r="C71" s="28" t="s">
        <v>115</v>
      </c>
      <c r="D71" s="24" t="s">
        <v>101</v>
      </c>
      <c r="E71" s="108" t="s">
        <v>97</v>
      </c>
      <c r="F71" s="109"/>
      <c r="G71" s="110"/>
      <c r="H71" s="139">
        <v>100</v>
      </c>
      <c r="I71" s="139"/>
      <c r="J71" s="139"/>
      <c r="M71" s="122">
        <v>100</v>
      </c>
      <c r="N71" s="122"/>
      <c r="O71" s="122"/>
    </row>
    <row r="72" spans="1:15" ht="12.75">
      <c r="A72" s="20"/>
      <c r="B72" s="22"/>
      <c r="C72" s="53" t="s">
        <v>90</v>
      </c>
      <c r="D72" s="19"/>
      <c r="E72" s="108"/>
      <c r="F72" s="109"/>
      <c r="G72" s="110"/>
      <c r="H72" s="147"/>
      <c r="I72" s="148"/>
      <c r="J72" s="149"/>
      <c r="M72" s="91"/>
      <c r="N72" s="92"/>
      <c r="O72" s="93"/>
    </row>
    <row r="73" spans="1:15" ht="17.25" customHeight="1">
      <c r="A73" s="20"/>
      <c r="B73" s="15">
        <v>1216030</v>
      </c>
      <c r="C73" s="47" t="s">
        <v>93</v>
      </c>
      <c r="D73" s="20" t="s">
        <v>50</v>
      </c>
      <c r="E73" s="108" t="s">
        <v>97</v>
      </c>
      <c r="F73" s="109"/>
      <c r="G73" s="110"/>
      <c r="H73" s="140">
        <v>2544.2</v>
      </c>
      <c r="I73" s="141"/>
      <c r="J73" s="142"/>
      <c r="M73" s="78">
        <v>502.9</v>
      </c>
      <c r="N73" s="121"/>
      <c r="O73" s="79"/>
    </row>
    <row r="74" spans="1:15" ht="12.75" customHeight="1">
      <c r="A74" s="20">
        <v>1</v>
      </c>
      <c r="B74" s="22"/>
      <c r="C74" s="19" t="s">
        <v>34</v>
      </c>
      <c r="D74" s="19"/>
      <c r="E74" s="108"/>
      <c r="F74" s="109"/>
      <c r="G74" s="110"/>
      <c r="H74" s="111"/>
      <c r="I74" s="112"/>
      <c r="J74" s="113"/>
      <c r="M74" s="91"/>
      <c r="N74" s="92"/>
      <c r="O74" s="93"/>
    </row>
    <row r="75" spans="1:15" ht="12.75" customHeight="1">
      <c r="A75" s="20"/>
      <c r="B75" s="19"/>
      <c r="C75" s="19" t="s">
        <v>146</v>
      </c>
      <c r="D75" s="20" t="s">
        <v>147</v>
      </c>
      <c r="E75" s="78" t="str">
        <f>$E$73</f>
        <v>Внутрішньо-управлінський облік</v>
      </c>
      <c r="F75" s="92"/>
      <c r="G75" s="93"/>
      <c r="H75" s="111">
        <v>1400</v>
      </c>
      <c r="I75" s="112"/>
      <c r="J75" s="113"/>
      <c r="M75" s="91">
        <v>1400</v>
      </c>
      <c r="N75" s="92"/>
      <c r="O75" s="93"/>
    </row>
    <row r="76" spans="1:15" ht="12.75" customHeight="1">
      <c r="A76" s="20">
        <v>2</v>
      </c>
      <c r="B76" s="22"/>
      <c r="C76" s="19" t="s">
        <v>35</v>
      </c>
      <c r="D76" s="20"/>
      <c r="E76" s="108"/>
      <c r="F76" s="109"/>
      <c r="G76" s="110"/>
      <c r="H76" s="111"/>
      <c r="I76" s="112"/>
      <c r="J76" s="113"/>
      <c r="M76" s="91"/>
      <c r="N76" s="92"/>
      <c r="O76" s="93"/>
    </row>
    <row r="77" spans="1:15" ht="12.75" customHeight="1">
      <c r="A77" s="20"/>
      <c r="B77" s="22"/>
      <c r="C77" s="25" t="s">
        <v>116</v>
      </c>
      <c r="D77" s="20" t="s">
        <v>105</v>
      </c>
      <c r="E77" s="108" t="s">
        <v>97</v>
      </c>
      <c r="F77" s="109"/>
      <c r="G77" s="110"/>
      <c r="H77" s="111">
        <v>10</v>
      </c>
      <c r="I77" s="112"/>
      <c r="J77" s="113"/>
      <c r="M77" s="91">
        <v>9</v>
      </c>
      <c r="N77" s="92"/>
      <c r="O77" s="93"/>
    </row>
    <row r="78" spans="1:17" ht="12.75" customHeight="1">
      <c r="A78" s="20"/>
      <c r="B78" s="19"/>
      <c r="C78" s="19" t="s">
        <v>170</v>
      </c>
      <c r="D78" s="20" t="s">
        <v>147</v>
      </c>
      <c r="E78" s="108" t="s">
        <v>97</v>
      </c>
      <c r="F78" s="109"/>
      <c r="G78" s="110"/>
      <c r="H78" s="111">
        <v>364.3</v>
      </c>
      <c r="I78" s="112"/>
      <c r="J78" s="113"/>
      <c r="M78" s="91">
        <v>359</v>
      </c>
      <c r="N78" s="92"/>
      <c r="O78" s="93"/>
      <c r="Q78" s="17">
        <f>H78*H82+H83*H79+H80*H84</f>
        <v>2544.1899</v>
      </c>
    </row>
    <row r="79" spans="1:15" ht="25.5" customHeight="1">
      <c r="A79" s="20"/>
      <c r="B79" s="22"/>
      <c r="C79" s="64" t="s">
        <v>197</v>
      </c>
      <c r="D79" s="65" t="s">
        <v>196</v>
      </c>
      <c r="E79" s="108" t="s">
        <v>97</v>
      </c>
      <c r="F79" s="109"/>
      <c r="G79" s="110"/>
      <c r="H79" s="111">
        <v>1000</v>
      </c>
      <c r="I79" s="112"/>
      <c r="J79" s="113"/>
      <c r="M79" s="60"/>
      <c r="N79" s="61"/>
      <c r="O79" s="62"/>
    </row>
    <row r="80" spans="1:15" ht="24.75" customHeight="1">
      <c r="A80" s="20"/>
      <c r="B80" s="22"/>
      <c r="C80" s="64" t="s">
        <v>199</v>
      </c>
      <c r="D80" s="65" t="s">
        <v>106</v>
      </c>
      <c r="E80" s="108" t="s">
        <v>97</v>
      </c>
      <c r="F80" s="109"/>
      <c r="G80" s="110"/>
      <c r="H80" s="111">
        <v>292</v>
      </c>
      <c r="I80" s="112"/>
      <c r="J80" s="113"/>
      <c r="M80" s="60"/>
      <c r="N80" s="61"/>
      <c r="O80" s="62"/>
    </row>
    <row r="81" spans="1:15" ht="12.75" customHeight="1">
      <c r="A81" s="20">
        <v>3</v>
      </c>
      <c r="B81" s="22"/>
      <c r="C81" s="19" t="s">
        <v>28</v>
      </c>
      <c r="D81" s="20"/>
      <c r="E81" s="108"/>
      <c r="F81" s="109"/>
      <c r="G81" s="110"/>
      <c r="H81" s="111"/>
      <c r="I81" s="112"/>
      <c r="J81" s="113"/>
      <c r="M81" s="91"/>
      <c r="N81" s="92"/>
      <c r="O81" s="93"/>
    </row>
    <row r="82" spans="1:15" ht="12.75" customHeight="1">
      <c r="A82" s="20"/>
      <c r="B82" s="22"/>
      <c r="C82" s="25" t="s">
        <v>171</v>
      </c>
      <c r="D82" s="20" t="s">
        <v>103</v>
      </c>
      <c r="E82" s="108" t="s">
        <v>97</v>
      </c>
      <c r="F82" s="109"/>
      <c r="G82" s="110"/>
      <c r="H82" s="114">
        <v>1.793</v>
      </c>
      <c r="I82" s="115"/>
      <c r="J82" s="116"/>
      <c r="M82" s="78">
        <v>1.4</v>
      </c>
      <c r="N82" s="121"/>
      <c r="O82" s="79"/>
    </row>
    <row r="83" spans="1:15" ht="22.5" customHeight="1">
      <c r="A83" s="20"/>
      <c r="B83" s="22"/>
      <c r="C83" s="64" t="s">
        <v>198</v>
      </c>
      <c r="D83" s="65" t="s">
        <v>150</v>
      </c>
      <c r="E83" s="108" t="s">
        <v>97</v>
      </c>
      <c r="F83" s="109"/>
      <c r="G83" s="110"/>
      <c r="H83" s="114">
        <v>1.015</v>
      </c>
      <c r="I83" s="115"/>
      <c r="J83" s="116"/>
      <c r="M83" s="60"/>
      <c r="N83" s="61"/>
      <c r="O83" s="62"/>
    </row>
    <row r="84" spans="1:15" ht="12.75" customHeight="1">
      <c r="A84" s="20"/>
      <c r="B84" s="22"/>
      <c r="C84" s="64" t="s">
        <v>200</v>
      </c>
      <c r="D84" s="65" t="s">
        <v>150</v>
      </c>
      <c r="E84" s="108" t="s">
        <v>97</v>
      </c>
      <c r="F84" s="109"/>
      <c r="G84" s="110"/>
      <c r="H84" s="114">
        <v>3</v>
      </c>
      <c r="I84" s="115"/>
      <c r="J84" s="116"/>
      <c r="M84" s="60"/>
      <c r="N84" s="61"/>
      <c r="O84" s="62"/>
    </row>
    <row r="85" spans="1:15" ht="12.75" customHeight="1">
      <c r="A85" s="20">
        <v>4</v>
      </c>
      <c r="B85" s="22"/>
      <c r="C85" s="19" t="s">
        <v>36</v>
      </c>
      <c r="D85" s="20"/>
      <c r="E85" s="91" t="s">
        <v>67</v>
      </c>
      <c r="F85" s="92"/>
      <c r="G85" s="93"/>
      <c r="H85" s="111"/>
      <c r="I85" s="112"/>
      <c r="J85" s="113"/>
      <c r="M85" s="91"/>
      <c r="N85" s="92"/>
      <c r="O85" s="93"/>
    </row>
    <row r="86" spans="1:15" ht="12.75" customHeight="1">
      <c r="A86" s="20"/>
      <c r="B86" s="22"/>
      <c r="C86" s="63" t="s">
        <v>201</v>
      </c>
      <c r="D86" s="20" t="s">
        <v>101</v>
      </c>
      <c r="E86" s="108" t="s">
        <v>97</v>
      </c>
      <c r="F86" s="109"/>
      <c r="G86" s="110"/>
      <c r="H86" s="111">
        <v>50</v>
      </c>
      <c r="I86" s="112"/>
      <c r="J86" s="113"/>
      <c r="M86" s="91">
        <v>25</v>
      </c>
      <c r="N86" s="92"/>
      <c r="O86" s="93"/>
    </row>
    <row r="87" spans="1:15" ht="16.5" customHeight="1">
      <c r="A87" s="20"/>
      <c r="B87" s="22"/>
      <c r="C87" s="53" t="s">
        <v>91</v>
      </c>
      <c r="D87" s="19"/>
      <c r="E87" s="108"/>
      <c r="F87" s="109"/>
      <c r="G87" s="110"/>
      <c r="H87" s="111"/>
      <c r="I87" s="112"/>
      <c r="J87" s="113"/>
      <c r="M87" s="91"/>
      <c r="N87" s="92"/>
      <c r="O87" s="93"/>
    </row>
    <row r="88" spans="1:16" ht="23.25" customHeight="1">
      <c r="A88" s="20"/>
      <c r="B88" s="15">
        <v>1216030</v>
      </c>
      <c r="C88" s="47" t="s">
        <v>92</v>
      </c>
      <c r="D88" s="20" t="s">
        <v>50</v>
      </c>
      <c r="E88" s="108" t="s">
        <v>97</v>
      </c>
      <c r="F88" s="109"/>
      <c r="G88" s="110"/>
      <c r="H88" s="140">
        <v>4550</v>
      </c>
      <c r="I88" s="141"/>
      <c r="J88" s="142"/>
      <c r="M88" s="78">
        <v>3134.9</v>
      </c>
      <c r="N88" s="121"/>
      <c r="O88" s="79"/>
      <c r="P88" s="17">
        <f>M92*M94</f>
        <v>3120</v>
      </c>
    </row>
    <row r="89" spans="1:15" ht="15.75" customHeight="1">
      <c r="A89" s="20">
        <v>1</v>
      </c>
      <c r="B89" s="22"/>
      <c r="C89" s="28" t="s">
        <v>34</v>
      </c>
      <c r="D89" s="19"/>
      <c r="E89" s="108"/>
      <c r="F89" s="109"/>
      <c r="G89" s="110"/>
      <c r="H89" s="111"/>
      <c r="I89" s="112"/>
      <c r="J89" s="113"/>
      <c r="M89" s="91"/>
      <c r="N89" s="92"/>
      <c r="O89" s="93"/>
    </row>
    <row r="90" spans="1:15" ht="15.75" customHeight="1">
      <c r="A90" s="20"/>
      <c r="B90" s="22"/>
      <c r="C90" s="28" t="s">
        <v>148</v>
      </c>
      <c r="D90" s="24" t="s">
        <v>117</v>
      </c>
      <c r="E90" s="108" t="s">
        <v>97</v>
      </c>
      <c r="F90" s="109"/>
      <c r="G90" s="110"/>
      <c r="H90" s="139">
        <v>22</v>
      </c>
      <c r="I90" s="139"/>
      <c r="J90" s="139"/>
      <c r="M90" s="122">
        <v>22</v>
      </c>
      <c r="N90" s="122"/>
      <c r="O90" s="122"/>
    </row>
    <row r="91" spans="1:15" ht="15.75" customHeight="1">
      <c r="A91" s="20">
        <v>2</v>
      </c>
      <c r="B91" s="22"/>
      <c r="C91" s="28" t="s">
        <v>35</v>
      </c>
      <c r="D91" s="24"/>
      <c r="E91" s="108"/>
      <c r="F91" s="109"/>
      <c r="G91" s="110"/>
      <c r="H91" s="139"/>
      <c r="I91" s="139"/>
      <c r="J91" s="139"/>
      <c r="M91" s="122"/>
      <c r="N91" s="122"/>
      <c r="O91" s="122"/>
    </row>
    <row r="92" spans="1:17" ht="15.75" customHeight="1">
      <c r="A92" s="20"/>
      <c r="B92" s="22"/>
      <c r="C92" s="28" t="s">
        <v>172</v>
      </c>
      <c r="D92" s="24" t="s">
        <v>110</v>
      </c>
      <c r="E92" s="108" t="s">
        <v>97</v>
      </c>
      <c r="F92" s="109"/>
      <c r="G92" s="110"/>
      <c r="H92" s="139">
        <v>4800</v>
      </c>
      <c r="I92" s="139"/>
      <c r="J92" s="139"/>
      <c r="M92" s="122">
        <v>4800</v>
      </c>
      <c r="N92" s="122"/>
      <c r="O92" s="122"/>
      <c r="Q92" s="17">
        <f>H92*H94</f>
        <v>4550</v>
      </c>
    </row>
    <row r="93" spans="1:15" ht="15.75" customHeight="1">
      <c r="A93" s="20">
        <v>3</v>
      </c>
      <c r="B93" s="22"/>
      <c r="C93" s="28" t="s">
        <v>28</v>
      </c>
      <c r="D93" s="24"/>
      <c r="E93" s="108"/>
      <c r="F93" s="109"/>
      <c r="G93" s="110"/>
      <c r="H93" s="139"/>
      <c r="I93" s="139"/>
      <c r="J93" s="139"/>
      <c r="M93" s="122"/>
      <c r="N93" s="122"/>
      <c r="O93" s="122"/>
    </row>
    <row r="94" spans="1:15" ht="15.75" customHeight="1">
      <c r="A94" s="20"/>
      <c r="B94" s="22"/>
      <c r="C94" s="28" t="s">
        <v>149</v>
      </c>
      <c r="D94" s="24" t="s">
        <v>150</v>
      </c>
      <c r="E94" s="108" t="s">
        <v>97</v>
      </c>
      <c r="F94" s="109"/>
      <c r="G94" s="110"/>
      <c r="H94" s="150">
        <f>H88/H92</f>
        <v>0.9479166666666666</v>
      </c>
      <c r="I94" s="150"/>
      <c r="J94" s="150"/>
      <c r="M94" s="123">
        <v>0.65</v>
      </c>
      <c r="N94" s="123"/>
      <c r="O94" s="123"/>
    </row>
    <row r="95" spans="1:15" ht="15.75" customHeight="1">
      <c r="A95" s="20">
        <v>4</v>
      </c>
      <c r="B95" s="22"/>
      <c r="C95" s="19" t="s">
        <v>36</v>
      </c>
      <c r="D95" s="20"/>
      <c r="E95" s="108" t="s">
        <v>67</v>
      </c>
      <c r="F95" s="109"/>
      <c r="G95" s="110"/>
      <c r="H95" s="111"/>
      <c r="I95" s="112"/>
      <c r="J95" s="113"/>
      <c r="M95" s="91"/>
      <c r="N95" s="92"/>
      <c r="O95" s="93"/>
    </row>
    <row r="96" spans="1:15" ht="15.75" customHeight="1">
      <c r="A96" s="20"/>
      <c r="B96" s="22"/>
      <c r="C96" s="28" t="s">
        <v>151</v>
      </c>
      <c r="D96" s="24" t="s">
        <v>101</v>
      </c>
      <c r="E96" s="108" t="s">
        <v>97</v>
      </c>
      <c r="F96" s="109"/>
      <c r="G96" s="110"/>
      <c r="H96" s="139">
        <v>100</v>
      </c>
      <c r="I96" s="139"/>
      <c r="J96" s="139"/>
      <c r="M96" s="122">
        <v>100</v>
      </c>
      <c r="N96" s="122"/>
      <c r="O96" s="122"/>
    </row>
    <row r="97" spans="1:15" ht="15.75" customHeight="1">
      <c r="A97" s="20"/>
      <c r="B97" s="22"/>
      <c r="C97" s="53" t="s">
        <v>94</v>
      </c>
      <c r="D97" s="19"/>
      <c r="E97" s="91"/>
      <c r="F97" s="92"/>
      <c r="G97" s="93"/>
      <c r="H97" s="147"/>
      <c r="I97" s="148"/>
      <c r="J97" s="149"/>
      <c r="M97" s="91"/>
      <c r="N97" s="92"/>
      <c r="O97" s="93"/>
    </row>
    <row r="98" spans="1:15" ht="15.75" customHeight="1">
      <c r="A98" s="20"/>
      <c r="B98" s="15">
        <v>1216030</v>
      </c>
      <c r="C98" s="47" t="s">
        <v>152</v>
      </c>
      <c r="D98" s="20" t="s">
        <v>50</v>
      </c>
      <c r="E98" s="108" t="s">
        <v>97</v>
      </c>
      <c r="F98" s="109"/>
      <c r="G98" s="110"/>
      <c r="H98" s="80">
        <v>3000</v>
      </c>
      <c r="I98" s="85"/>
      <c r="J98" s="81"/>
      <c r="M98" s="78">
        <f>2162-200.07756</f>
        <v>1961.92244</v>
      </c>
      <c r="N98" s="121"/>
      <c r="O98" s="79"/>
    </row>
    <row r="99" spans="1:15" ht="15.75" customHeight="1">
      <c r="A99" s="20">
        <v>1</v>
      </c>
      <c r="B99" s="22"/>
      <c r="C99" s="19" t="s">
        <v>34</v>
      </c>
      <c r="D99" s="19"/>
      <c r="E99" s="91"/>
      <c r="F99" s="92"/>
      <c r="G99" s="93"/>
      <c r="H99" s="111"/>
      <c r="I99" s="112"/>
      <c r="J99" s="113"/>
      <c r="M99" s="91"/>
      <c r="N99" s="92"/>
      <c r="O99" s="93"/>
    </row>
    <row r="100" spans="1:15" ht="15.75" customHeight="1">
      <c r="A100" s="20"/>
      <c r="B100" s="22"/>
      <c r="C100" s="25" t="s">
        <v>153</v>
      </c>
      <c r="D100" s="20" t="s">
        <v>154</v>
      </c>
      <c r="E100" s="108" t="s">
        <v>97</v>
      </c>
      <c r="F100" s="109"/>
      <c r="G100" s="110"/>
      <c r="H100" s="111">
        <v>1300</v>
      </c>
      <c r="I100" s="112"/>
      <c r="J100" s="113"/>
      <c r="M100" s="91">
        <v>595</v>
      </c>
      <c r="N100" s="92"/>
      <c r="O100" s="93"/>
    </row>
    <row r="101" spans="1:15" ht="15.75" customHeight="1">
      <c r="A101" s="20">
        <v>2</v>
      </c>
      <c r="B101" s="22"/>
      <c r="C101" s="19" t="s">
        <v>35</v>
      </c>
      <c r="D101" s="20"/>
      <c r="E101" s="91"/>
      <c r="F101" s="92"/>
      <c r="G101" s="93"/>
      <c r="H101" s="111"/>
      <c r="I101" s="112"/>
      <c r="J101" s="113"/>
      <c r="M101" s="91"/>
      <c r="N101" s="92"/>
      <c r="O101" s="93"/>
    </row>
    <row r="102" spans="1:15" ht="15.75" customHeight="1">
      <c r="A102" s="20"/>
      <c r="B102" s="22"/>
      <c r="C102" s="25" t="s">
        <v>155</v>
      </c>
      <c r="D102" s="20" t="s">
        <v>154</v>
      </c>
      <c r="E102" s="108" t="s">
        <v>97</v>
      </c>
      <c r="F102" s="109"/>
      <c r="G102" s="110"/>
      <c r="H102" s="111">
        <v>600</v>
      </c>
      <c r="I102" s="112"/>
      <c r="J102" s="113"/>
      <c r="M102" s="91">
        <v>595</v>
      </c>
      <c r="N102" s="92"/>
      <c r="O102" s="93"/>
    </row>
    <row r="103" spans="1:15" ht="15.75" customHeight="1">
      <c r="A103" s="20"/>
      <c r="B103" s="22"/>
      <c r="C103" s="25" t="s">
        <v>156</v>
      </c>
      <c r="D103" s="20" t="s">
        <v>154</v>
      </c>
      <c r="E103" s="108" t="s">
        <v>97</v>
      </c>
      <c r="F103" s="109"/>
      <c r="G103" s="110"/>
      <c r="H103" s="111">
        <v>1100</v>
      </c>
      <c r="I103" s="112"/>
      <c r="J103" s="113"/>
      <c r="M103" s="91">
        <v>595</v>
      </c>
      <c r="N103" s="92"/>
      <c r="O103" s="93"/>
    </row>
    <row r="104" spans="1:15" ht="15.75" customHeight="1">
      <c r="A104" s="20"/>
      <c r="B104" s="22"/>
      <c r="C104" s="25" t="s">
        <v>162</v>
      </c>
      <c r="D104" s="20" t="s">
        <v>154</v>
      </c>
      <c r="E104" s="108" t="s">
        <v>97</v>
      </c>
      <c r="F104" s="109"/>
      <c r="G104" s="110"/>
      <c r="H104" s="111">
        <v>600</v>
      </c>
      <c r="I104" s="112"/>
      <c r="J104" s="113"/>
      <c r="M104" s="91">
        <v>300</v>
      </c>
      <c r="N104" s="92"/>
      <c r="O104" s="93"/>
    </row>
    <row r="105" spans="1:15" ht="15.75" customHeight="1">
      <c r="A105" s="20">
        <v>3</v>
      </c>
      <c r="B105" s="22"/>
      <c r="C105" s="19" t="s">
        <v>28</v>
      </c>
      <c r="D105" s="20"/>
      <c r="E105" s="91"/>
      <c r="F105" s="92"/>
      <c r="G105" s="93"/>
      <c r="H105" s="111"/>
      <c r="I105" s="112"/>
      <c r="J105" s="113"/>
      <c r="M105" s="91"/>
      <c r="N105" s="92"/>
      <c r="O105" s="93"/>
    </row>
    <row r="106" spans="1:15" ht="15.75" customHeight="1">
      <c r="A106" s="20"/>
      <c r="B106" s="22"/>
      <c r="C106" s="19" t="s">
        <v>157</v>
      </c>
      <c r="D106" s="20" t="s">
        <v>163</v>
      </c>
      <c r="E106" s="108" t="s">
        <v>97</v>
      </c>
      <c r="F106" s="109"/>
      <c r="G106" s="110"/>
      <c r="H106" s="111">
        <v>202.58</v>
      </c>
      <c r="I106" s="112"/>
      <c r="J106" s="113"/>
      <c r="M106" s="91">
        <v>182</v>
      </c>
      <c r="N106" s="92"/>
      <c r="O106" s="93"/>
    </row>
    <row r="107" spans="1:15" ht="15.75" customHeight="1">
      <c r="A107" s="20"/>
      <c r="B107" s="22"/>
      <c r="C107" s="19" t="s">
        <v>158</v>
      </c>
      <c r="D107" s="20" t="s">
        <v>163</v>
      </c>
      <c r="E107" s="108" t="s">
        <v>97</v>
      </c>
      <c r="F107" s="109"/>
      <c r="G107" s="110"/>
      <c r="H107" s="135">
        <v>800</v>
      </c>
      <c r="I107" s="136"/>
      <c r="J107" s="137"/>
      <c r="M107" s="91">
        <v>600</v>
      </c>
      <c r="N107" s="92"/>
      <c r="O107" s="93"/>
    </row>
    <row r="108" spans="1:15" ht="15.75" customHeight="1">
      <c r="A108" s="20"/>
      <c r="B108" s="22"/>
      <c r="C108" s="19" t="s">
        <v>159</v>
      </c>
      <c r="D108" s="20" t="s">
        <v>163</v>
      </c>
      <c r="E108" s="108" t="s">
        <v>97</v>
      </c>
      <c r="F108" s="109"/>
      <c r="G108" s="110"/>
      <c r="H108" s="135">
        <v>600</v>
      </c>
      <c r="I108" s="136"/>
      <c r="J108" s="137"/>
      <c r="M108" s="91">
        <v>400</v>
      </c>
      <c r="N108" s="92"/>
      <c r="O108" s="93"/>
    </row>
    <row r="109" spans="1:15" ht="15.75" customHeight="1">
      <c r="A109" s="20">
        <v>4</v>
      </c>
      <c r="B109" s="19"/>
      <c r="C109" s="19" t="s">
        <v>36</v>
      </c>
      <c r="D109" s="20"/>
      <c r="E109" s="108" t="s">
        <v>67</v>
      </c>
      <c r="F109" s="109"/>
      <c r="G109" s="110"/>
      <c r="H109" s="138"/>
      <c r="I109" s="138"/>
      <c r="J109" s="138"/>
      <c r="M109" s="120"/>
      <c r="N109" s="120"/>
      <c r="O109" s="120"/>
    </row>
    <row r="110" spans="1:15" ht="25.5">
      <c r="A110" s="20"/>
      <c r="B110" s="19"/>
      <c r="C110" s="47" t="s">
        <v>175</v>
      </c>
      <c r="D110" s="20" t="s">
        <v>101</v>
      </c>
      <c r="E110" s="108" t="s">
        <v>97</v>
      </c>
      <c r="F110" s="109"/>
      <c r="G110" s="110"/>
      <c r="H110" s="132">
        <f>H102/H100*100</f>
        <v>46.15384615384615</v>
      </c>
      <c r="I110" s="133"/>
      <c r="J110" s="134"/>
      <c r="M110" s="117">
        <f>M102/M100*100</f>
        <v>100</v>
      </c>
      <c r="N110" s="118"/>
      <c r="O110" s="119"/>
    </row>
    <row r="111" spans="1:10" ht="12.75" hidden="1">
      <c r="A111" s="20"/>
      <c r="B111" s="22"/>
      <c r="C111" s="53" t="s">
        <v>178</v>
      </c>
      <c r="D111" s="19"/>
      <c r="E111" s="91"/>
      <c r="F111" s="92"/>
      <c r="G111" s="93"/>
      <c r="H111" s="91"/>
      <c r="I111" s="92"/>
      <c r="J111" s="93"/>
    </row>
    <row r="112" spans="1:10" ht="17.25" customHeight="1" hidden="1">
      <c r="A112" s="20"/>
      <c r="B112" s="15">
        <v>1216030</v>
      </c>
      <c r="C112" s="47" t="s">
        <v>189</v>
      </c>
      <c r="D112" s="20" t="s">
        <v>50</v>
      </c>
      <c r="E112" s="108" t="s">
        <v>97</v>
      </c>
      <c r="F112" s="109"/>
      <c r="G112" s="110"/>
      <c r="H112" s="78"/>
      <c r="I112" s="121"/>
      <c r="J112" s="79"/>
    </row>
    <row r="113" spans="1:10" ht="17.25" customHeight="1" hidden="1">
      <c r="A113" s="20">
        <v>1</v>
      </c>
      <c r="B113" s="22"/>
      <c r="C113" s="57" t="s">
        <v>34</v>
      </c>
      <c r="D113" s="19"/>
      <c r="E113" s="91"/>
      <c r="F113" s="92"/>
      <c r="G113" s="93"/>
      <c r="H113" s="91"/>
      <c r="I113" s="92"/>
      <c r="J113" s="93"/>
    </row>
    <row r="114" spans="1:10" ht="17.25" customHeight="1" hidden="1">
      <c r="A114" s="20"/>
      <c r="B114" s="22"/>
      <c r="C114" s="58" t="s">
        <v>180</v>
      </c>
      <c r="D114" s="20" t="s">
        <v>154</v>
      </c>
      <c r="E114" s="108" t="s">
        <v>97</v>
      </c>
      <c r="F114" s="109"/>
      <c r="G114" s="110"/>
      <c r="H114" s="126">
        <v>40000</v>
      </c>
      <c r="I114" s="127"/>
      <c r="J114" s="128"/>
    </row>
    <row r="115" spans="1:10" ht="17.25" customHeight="1" hidden="1">
      <c r="A115" s="20"/>
      <c r="B115" s="22"/>
      <c r="C115" s="59" t="s">
        <v>185</v>
      </c>
      <c r="D115" s="20" t="s">
        <v>186</v>
      </c>
      <c r="E115" s="108" t="s">
        <v>97</v>
      </c>
      <c r="F115" s="109"/>
      <c r="G115" s="110"/>
      <c r="H115" s="117">
        <v>20</v>
      </c>
      <c r="I115" s="118"/>
      <c r="J115" s="119"/>
    </row>
    <row r="116" spans="1:10" ht="17.25" customHeight="1" hidden="1">
      <c r="A116" s="20">
        <v>2</v>
      </c>
      <c r="B116" s="22"/>
      <c r="C116" s="57" t="s">
        <v>35</v>
      </c>
      <c r="D116" s="20"/>
      <c r="E116" s="91"/>
      <c r="F116" s="92"/>
      <c r="G116" s="93"/>
      <c r="H116" s="91"/>
      <c r="I116" s="92"/>
      <c r="J116" s="93"/>
    </row>
    <row r="117" spans="1:10" ht="17.25" customHeight="1" hidden="1">
      <c r="A117" s="20"/>
      <c r="B117" s="22"/>
      <c r="C117" s="58" t="s">
        <v>181</v>
      </c>
      <c r="D117" s="20" t="s">
        <v>182</v>
      </c>
      <c r="E117" s="108" t="s">
        <v>97</v>
      </c>
      <c r="F117" s="109"/>
      <c r="G117" s="110"/>
      <c r="H117" s="117">
        <v>600</v>
      </c>
      <c r="I117" s="118"/>
      <c r="J117" s="119"/>
    </row>
    <row r="118" spans="1:10" ht="17.25" customHeight="1" hidden="1">
      <c r="A118" s="20">
        <v>3</v>
      </c>
      <c r="B118" s="22"/>
      <c r="C118" s="57" t="s">
        <v>28</v>
      </c>
      <c r="D118" s="20"/>
      <c r="E118" s="91"/>
      <c r="F118" s="92"/>
      <c r="G118" s="93"/>
      <c r="H118" s="91"/>
      <c r="I118" s="92"/>
      <c r="J118" s="93"/>
    </row>
    <row r="119" spans="1:10" ht="17.25" customHeight="1" hidden="1">
      <c r="A119" s="20"/>
      <c r="B119" s="22"/>
      <c r="C119" s="57" t="s">
        <v>184</v>
      </c>
      <c r="D119" s="20" t="s">
        <v>187</v>
      </c>
      <c r="E119" s="108" t="s">
        <v>97</v>
      </c>
      <c r="F119" s="109"/>
      <c r="G119" s="110"/>
      <c r="H119" s="126">
        <f>H115*16</f>
        <v>320</v>
      </c>
      <c r="I119" s="127"/>
      <c r="J119" s="128"/>
    </row>
    <row r="120" spans="1:10" ht="17.25" customHeight="1" hidden="1">
      <c r="A120" s="20"/>
      <c r="B120" s="22"/>
      <c r="C120" s="57" t="s">
        <v>188</v>
      </c>
      <c r="D120" s="20" t="s">
        <v>150</v>
      </c>
      <c r="E120" s="108" t="s">
        <v>97</v>
      </c>
      <c r="F120" s="109"/>
      <c r="G120" s="110"/>
      <c r="H120" s="129">
        <f>H112/H117</f>
        <v>0</v>
      </c>
      <c r="I120" s="130"/>
      <c r="J120" s="131"/>
    </row>
    <row r="121" spans="1:10" ht="17.25" customHeight="1" hidden="1">
      <c r="A121" s="20">
        <v>4</v>
      </c>
      <c r="B121" s="19"/>
      <c r="C121" s="57" t="s">
        <v>36</v>
      </c>
      <c r="D121" s="20"/>
      <c r="E121" s="108" t="s">
        <v>67</v>
      </c>
      <c r="F121" s="109"/>
      <c r="G121" s="110"/>
      <c r="H121" s="120"/>
      <c r="I121" s="120"/>
      <c r="J121" s="120"/>
    </row>
    <row r="122" spans="1:10" ht="17.25" customHeight="1" hidden="1">
      <c r="A122" s="20"/>
      <c r="B122" s="19"/>
      <c r="C122" s="47" t="s">
        <v>183</v>
      </c>
      <c r="D122" s="20" t="s">
        <v>101</v>
      </c>
      <c r="E122" s="108" t="s">
        <v>97</v>
      </c>
      <c r="F122" s="109"/>
      <c r="G122" s="110"/>
      <c r="H122" s="117">
        <f>H119/H114*100</f>
        <v>0.8</v>
      </c>
      <c r="I122" s="118"/>
      <c r="J122" s="119"/>
    </row>
    <row r="124" spans="9:10" ht="12.75">
      <c r="I124" s="186">
        <f>H16+H30+H40+H61+H73+H88+H98</f>
        <v>60056.1</v>
      </c>
      <c r="J124" s="187"/>
    </row>
  </sheetData>
  <sheetProtection/>
  <mergeCells count="337">
    <mergeCell ref="H115:J115"/>
    <mergeCell ref="E115:G115"/>
    <mergeCell ref="I124:J124"/>
    <mergeCell ref="E118:G118"/>
    <mergeCell ref="H118:J118"/>
    <mergeCell ref="E116:G116"/>
    <mergeCell ref="H116:J116"/>
    <mergeCell ref="E117:G117"/>
    <mergeCell ref="H117:J117"/>
    <mergeCell ref="E38:G38"/>
    <mergeCell ref="E40:G40"/>
    <mergeCell ref="H25:J25"/>
    <mergeCell ref="E37:G37"/>
    <mergeCell ref="H77:J77"/>
    <mergeCell ref="E66:G66"/>
    <mergeCell ref="E34:G34"/>
    <mergeCell ref="E39:G39"/>
    <mergeCell ref="E27:G27"/>
    <mergeCell ref="E41:G41"/>
    <mergeCell ref="E107:G107"/>
    <mergeCell ref="H107:J107"/>
    <mergeCell ref="H19:J19"/>
    <mergeCell ref="I7:J7"/>
    <mergeCell ref="H86:J86"/>
    <mergeCell ref="H16:J16"/>
    <mergeCell ref="H17:J17"/>
    <mergeCell ref="H18:J18"/>
    <mergeCell ref="H22:J22"/>
    <mergeCell ref="H23:J23"/>
    <mergeCell ref="H21:J21"/>
    <mergeCell ref="A1:J1"/>
    <mergeCell ref="E4:F4"/>
    <mergeCell ref="E14:G14"/>
    <mergeCell ref="H14:J14"/>
    <mergeCell ref="G4:H4"/>
    <mergeCell ref="I4:J4"/>
    <mergeCell ref="I6:J6"/>
    <mergeCell ref="A3:C3"/>
    <mergeCell ref="A4:C4"/>
    <mergeCell ref="E3:F3"/>
    <mergeCell ref="I3:J3"/>
    <mergeCell ref="G3:H3"/>
    <mergeCell ref="G7:H7"/>
    <mergeCell ref="E11:G13"/>
    <mergeCell ref="E7:F7"/>
    <mergeCell ref="G6:H6"/>
    <mergeCell ref="E5:F5"/>
    <mergeCell ref="G5:H5"/>
    <mergeCell ref="E6:F6"/>
    <mergeCell ref="D11:D13"/>
    <mergeCell ref="C11:C13"/>
    <mergeCell ref="E15:G15"/>
    <mergeCell ref="H15:J15"/>
    <mergeCell ref="H11:J13"/>
    <mergeCell ref="I5:J5"/>
    <mergeCell ref="E18:G18"/>
    <mergeCell ref="E19:G19"/>
    <mergeCell ref="E21:G21"/>
    <mergeCell ref="E22:G22"/>
    <mergeCell ref="A5:C5"/>
    <mergeCell ref="H32:J32"/>
    <mergeCell ref="A6:C6"/>
    <mergeCell ref="A7:C7"/>
    <mergeCell ref="B11:B13"/>
    <mergeCell ref="A11:A13"/>
    <mergeCell ref="E16:G16"/>
    <mergeCell ref="E17:G17"/>
    <mergeCell ref="E31:G31"/>
    <mergeCell ref="H30:J30"/>
    <mergeCell ref="H20:J20"/>
    <mergeCell ref="H24:J24"/>
    <mergeCell ref="E28:G28"/>
    <mergeCell ref="E20:G20"/>
    <mergeCell ref="E26:G26"/>
    <mergeCell ref="E25:G25"/>
    <mergeCell ref="E23:G23"/>
    <mergeCell ref="E32:G32"/>
    <mergeCell ref="E29:G29"/>
    <mergeCell ref="E30:G30"/>
    <mergeCell ref="E33:G33"/>
    <mergeCell ref="E35:G35"/>
    <mergeCell ref="E24:G24"/>
    <mergeCell ref="E36:G36"/>
    <mergeCell ref="H52:J52"/>
    <mergeCell ref="H66:J66"/>
    <mergeCell ref="H54:J54"/>
    <mergeCell ref="H55:J55"/>
    <mergeCell ref="H56:J56"/>
    <mergeCell ref="H57:J57"/>
    <mergeCell ref="H58:J58"/>
    <mergeCell ref="H59:J59"/>
    <mergeCell ref="H60:J60"/>
    <mergeCell ref="E72:G72"/>
    <mergeCell ref="E73:G73"/>
    <mergeCell ref="E74:G74"/>
    <mergeCell ref="H71:J71"/>
    <mergeCell ref="H72:J72"/>
    <mergeCell ref="H73:J73"/>
    <mergeCell ref="H74:J74"/>
    <mergeCell ref="H35:J35"/>
    <mergeCell ref="H36:J36"/>
    <mergeCell ref="H37:J37"/>
    <mergeCell ref="H34:J34"/>
    <mergeCell ref="H26:J26"/>
    <mergeCell ref="H27:J27"/>
    <mergeCell ref="H28:J28"/>
    <mergeCell ref="H29:J29"/>
    <mergeCell ref="H31:J31"/>
    <mergeCell ref="H33:J33"/>
    <mergeCell ref="H38:J38"/>
    <mergeCell ref="H39:J39"/>
    <mergeCell ref="H40:J40"/>
    <mergeCell ref="H67:J67"/>
    <mergeCell ref="H41:J41"/>
    <mergeCell ref="H46:J46"/>
    <mergeCell ref="H47:J47"/>
    <mergeCell ref="H48:J48"/>
    <mergeCell ref="H49:J49"/>
    <mergeCell ref="H50:J50"/>
    <mergeCell ref="H45:J45"/>
    <mergeCell ref="E87:G87"/>
    <mergeCell ref="H87:J87"/>
    <mergeCell ref="H53:J53"/>
    <mergeCell ref="E47:G47"/>
    <mergeCell ref="E48:G48"/>
    <mergeCell ref="E49:G49"/>
    <mergeCell ref="E50:G50"/>
    <mergeCell ref="E51:G51"/>
    <mergeCell ref="H51:J51"/>
    <mergeCell ref="E98:G98"/>
    <mergeCell ref="H98:J98"/>
    <mergeCell ref="H91:J91"/>
    <mergeCell ref="H92:J92"/>
    <mergeCell ref="H88:J88"/>
    <mergeCell ref="H62:J62"/>
    <mergeCell ref="H63:J63"/>
    <mergeCell ref="H64:J64"/>
    <mergeCell ref="H65:J65"/>
    <mergeCell ref="H75:J75"/>
    <mergeCell ref="H93:J93"/>
    <mergeCell ref="H94:J94"/>
    <mergeCell ref="E95:G95"/>
    <mergeCell ref="H95:J95"/>
    <mergeCell ref="E93:G93"/>
    <mergeCell ref="E94:G94"/>
    <mergeCell ref="E97:G97"/>
    <mergeCell ref="E96:G96"/>
    <mergeCell ref="H96:J96"/>
    <mergeCell ref="H97:J97"/>
    <mergeCell ref="E106:G106"/>
    <mergeCell ref="H106:J106"/>
    <mergeCell ref="E103:G103"/>
    <mergeCell ref="H103:J103"/>
    <mergeCell ref="E104:G104"/>
    <mergeCell ref="H104:J104"/>
    <mergeCell ref="E105:G105"/>
    <mergeCell ref="H105:J105"/>
    <mergeCell ref="E101:G101"/>
    <mergeCell ref="H101:J101"/>
    <mergeCell ref="E99:G99"/>
    <mergeCell ref="H99:J99"/>
    <mergeCell ref="E100:G100"/>
    <mergeCell ref="H100:J100"/>
    <mergeCell ref="E102:G102"/>
    <mergeCell ref="H102:J102"/>
    <mergeCell ref="E91:G91"/>
    <mergeCell ref="E45:G45"/>
    <mergeCell ref="E46:G46"/>
    <mergeCell ref="E52:G52"/>
    <mergeCell ref="E59:G59"/>
    <mergeCell ref="E60:G60"/>
    <mergeCell ref="E54:G54"/>
    <mergeCell ref="E55:G55"/>
    <mergeCell ref="E56:G56"/>
    <mergeCell ref="E53:G53"/>
    <mergeCell ref="E92:G92"/>
    <mergeCell ref="E88:G88"/>
    <mergeCell ref="E77:G77"/>
    <mergeCell ref="E78:G78"/>
    <mergeCell ref="E81:G81"/>
    <mergeCell ref="E86:G86"/>
    <mergeCell ref="E82:G82"/>
    <mergeCell ref="E85:G85"/>
    <mergeCell ref="E89:G89"/>
    <mergeCell ref="E90:G90"/>
    <mergeCell ref="H89:J89"/>
    <mergeCell ref="H90:J90"/>
    <mergeCell ref="H70:J70"/>
    <mergeCell ref="H85:J85"/>
    <mergeCell ref="E61:G61"/>
    <mergeCell ref="E62:G62"/>
    <mergeCell ref="E71:G71"/>
    <mergeCell ref="H68:J68"/>
    <mergeCell ref="H69:J69"/>
    <mergeCell ref="H76:J76"/>
    <mergeCell ref="E58:G58"/>
    <mergeCell ref="H42:J42"/>
    <mergeCell ref="H43:J43"/>
    <mergeCell ref="E43:G43"/>
    <mergeCell ref="E42:G42"/>
    <mergeCell ref="E75:G75"/>
    <mergeCell ref="E70:G70"/>
    <mergeCell ref="H61:J61"/>
    <mergeCell ref="E64:G64"/>
    <mergeCell ref="E69:G69"/>
    <mergeCell ref="H44:J44"/>
    <mergeCell ref="E44:G44"/>
    <mergeCell ref="H82:J82"/>
    <mergeCell ref="E57:G57"/>
    <mergeCell ref="E63:G63"/>
    <mergeCell ref="E65:G65"/>
    <mergeCell ref="E67:G67"/>
    <mergeCell ref="E76:G76"/>
    <mergeCell ref="E68:G68"/>
    <mergeCell ref="H78:J78"/>
    <mergeCell ref="E108:G108"/>
    <mergeCell ref="H108:J108"/>
    <mergeCell ref="E109:G109"/>
    <mergeCell ref="H109:J109"/>
    <mergeCell ref="E111:G111"/>
    <mergeCell ref="H111:J111"/>
    <mergeCell ref="H112:J112"/>
    <mergeCell ref="E113:G113"/>
    <mergeCell ref="H113:J113"/>
    <mergeCell ref="E114:G114"/>
    <mergeCell ref="H114:J114"/>
    <mergeCell ref="E110:G110"/>
    <mergeCell ref="H110:J110"/>
    <mergeCell ref="E112:G112"/>
    <mergeCell ref="E122:G122"/>
    <mergeCell ref="H122:J122"/>
    <mergeCell ref="E119:G119"/>
    <mergeCell ref="H119:J119"/>
    <mergeCell ref="E121:G121"/>
    <mergeCell ref="H121:J121"/>
    <mergeCell ref="E120:G120"/>
    <mergeCell ref="H120:J120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M76:O76"/>
    <mergeCell ref="M77:O77"/>
    <mergeCell ref="M78:O78"/>
    <mergeCell ref="M81:O81"/>
    <mergeCell ref="M82:O82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10:O110"/>
    <mergeCell ref="M104:O104"/>
    <mergeCell ref="M105:O105"/>
    <mergeCell ref="M106:O106"/>
    <mergeCell ref="M107:O107"/>
    <mergeCell ref="M108:O108"/>
    <mergeCell ref="M109:O109"/>
    <mergeCell ref="E84:G84"/>
    <mergeCell ref="H79:J79"/>
    <mergeCell ref="H83:J83"/>
    <mergeCell ref="H80:J80"/>
    <mergeCell ref="H84:J84"/>
    <mergeCell ref="E79:G79"/>
    <mergeCell ref="E83:G83"/>
    <mergeCell ref="E80:G80"/>
    <mergeCell ref="H81:J81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81" r:id="rId1"/>
  <rowBreaks count="2" manualBreakCount="2">
    <brk id="38" max="10" man="1"/>
    <brk id="8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66" t="s">
        <v>44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ht="12.75">
      <c r="K3" s="12" t="s">
        <v>21</v>
      </c>
    </row>
    <row r="4" spans="1:15" s="6" customFormat="1" ht="21" customHeight="1">
      <c r="A4" s="191" t="s">
        <v>26</v>
      </c>
      <c r="B4" s="191" t="s">
        <v>32</v>
      </c>
      <c r="C4" s="191" t="s">
        <v>58</v>
      </c>
      <c r="D4" s="188" t="s">
        <v>45</v>
      </c>
      <c r="E4" s="189"/>
      <c r="F4" s="190"/>
      <c r="G4" s="188" t="s">
        <v>68</v>
      </c>
      <c r="H4" s="189"/>
      <c r="I4" s="190"/>
      <c r="J4" s="188" t="s">
        <v>69</v>
      </c>
      <c r="K4" s="189"/>
      <c r="L4" s="190"/>
      <c r="M4" s="193" t="s">
        <v>46</v>
      </c>
      <c r="N4" s="7"/>
      <c r="O4" s="7"/>
    </row>
    <row r="5" spans="1:15" s="6" customFormat="1" ht="11.25" customHeight="1">
      <c r="A5" s="196"/>
      <c r="B5" s="196"/>
      <c r="C5" s="196"/>
      <c r="D5" s="191" t="s">
        <v>22</v>
      </c>
      <c r="E5" s="191" t="s">
        <v>23</v>
      </c>
      <c r="F5" s="191" t="s">
        <v>24</v>
      </c>
      <c r="G5" s="191" t="s">
        <v>22</v>
      </c>
      <c r="H5" s="191" t="s">
        <v>23</v>
      </c>
      <c r="I5" s="191" t="s">
        <v>24</v>
      </c>
      <c r="J5" s="191" t="s">
        <v>22</v>
      </c>
      <c r="K5" s="191" t="s">
        <v>23</v>
      </c>
      <c r="L5" s="191" t="s">
        <v>24</v>
      </c>
      <c r="M5" s="193"/>
      <c r="N5" s="7"/>
      <c r="O5" s="7"/>
    </row>
    <row r="6" spans="1:15" s="6" customFormat="1" ht="26.2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3"/>
      <c r="N6" s="7"/>
      <c r="O6" s="7"/>
    </row>
    <row r="7" spans="1:13" s="1" customFormat="1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s="1" customFormat="1" ht="12.75">
      <c r="A8" s="5"/>
      <c r="B8" s="10" t="s">
        <v>47</v>
      </c>
      <c r="C8" s="10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>
      <c r="A9" s="4"/>
      <c r="B9" s="8" t="s">
        <v>48</v>
      </c>
      <c r="C9" s="9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4">
      <c r="A10" s="4"/>
      <c r="B10" s="8" t="s">
        <v>49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6">
      <c r="A11" s="4"/>
      <c r="B11" s="8" t="s">
        <v>33</v>
      </c>
      <c r="C11" s="8"/>
      <c r="D11" s="13" t="s">
        <v>67</v>
      </c>
      <c r="E11" s="4"/>
      <c r="F11" s="4"/>
      <c r="G11" s="13" t="s">
        <v>67</v>
      </c>
      <c r="H11" s="4"/>
      <c r="I11" s="4"/>
      <c r="J11" s="13" t="s">
        <v>67</v>
      </c>
      <c r="K11" s="4"/>
      <c r="L11" s="4"/>
      <c r="M11" s="4"/>
    </row>
    <row r="12" spans="1:13" ht="12.75">
      <c r="A12" s="4"/>
      <c r="B12" s="8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8" t="s">
        <v>70</v>
      </c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8"/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8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8" t="s">
        <v>43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</row>
    <row r="19" spans="1:12" ht="32.25" customHeight="1">
      <c r="A19" s="194" t="s">
        <v>53</v>
      </c>
      <c r="B19" s="194"/>
      <c r="C19" s="194"/>
      <c r="D19" s="194"/>
      <c r="F19" s="2"/>
      <c r="G19" s="2"/>
      <c r="H19" s="2"/>
      <c r="K19" s="2" t="s">
        <v>190</v>
      </c>
      <c r="L19" s="2"/>
    </row>
    <row r="21" spans="1:3" ht="12.75">
      <c r="A21" s="195" t="s">
        <v>37</v>
      </c>
      <c r="B21" s="195"/>
      <c r="C21" s="11"/>
    </row>
    <row r="22" spans="1:12" ht="23.25" customHeight="1">
      <c r="A22" s="194" t="s">
        <v>54</v>
      </c>
      <c r="B22" s="194"/>
      <c r="C22" s="194"/>
      <c r="D22" s="194"/>
      <c r="E22" s="194"/>
      <c r="F22" s="2"/>
      <c r="G22" s="2"/>
      <c r="H22" s="2"/>
      <c r="K22" s="2" t="s">
        <v>39</v>
      </c>
      <c r="L22" s="2"/>
    </row>
  </sheetData>
  <sheetProtection/>
  <mergeCells count="20">
    <mergeCell ref="I5:I6"/>
    <mergeCell ref="J5:J6"/>
    <mergeCell ref="G4:I4"/>
    <mergeCell ref="J4:L4"/>
    <mergeCell ref="A22:E22"/>
    <mergeCell ref="A21:B21"/>
    <mergeCell ref="A4:A6"/>
    <mergeCell ref="B4:B6"/>
    <mergeCell ref="A19:D19"/>
    <mergeCell ref="C4:C6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</mergeCells>
  <printOptions/>
  <pageMargins left="0.75" right="0.75" top="1" bottom="1" header="0.5" footer="0.5"/>
  <pageSetup horizontalDpi="600" verticalDpi="600" orientation="landscape" paperSize="9" scale="97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2018-01-17T15:40:09Z</cp:lastPrinted>
  <dcterms:created xsi:type="dcterms:W3CDTF">2012-05-17T07:42:16Z</dcterms:created>
  <dcterms:modified xsi:type="dcterms:W3CDTF">2018-01-17T15:42:13Z</dcterms:modified>
  <cp:category/>
  <cp:version/>
  <cp:contentType/>
  <cp:contentStatus/>
</cp:coreProperties>
</file>