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'паспорт'!$A$1:$H$151</definedName>
  </definedNames>
  <calcPr fullCalcOnLoad="1"/>
</workbook>
</file>

<file path=xl/sharedStrings.xml><?xml version="1.0" encoding="utf-8"?>
<sst xmlns="http://schemas.openxmlformats.org/spreadsheetml/2006/main" count="417" uniqueCount="173">
  <si>
    <t>ЗАТВЕРДЖЕНО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</si>
  <si>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</si>
  <si>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</si>
  <si>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</si>
  <si>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</si>
  <si>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</si>
  <si>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</si>
  <si>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</si>
  <si>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</si>
  <si>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</si>
  <si>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</si>
  <si>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</si>
  <si>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</si>
  <si>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</si>
  <si>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</si>
  <si>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</si>
  <si>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</si>
  <si>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</si>
  <si>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</si>
  <si>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</si>
  <si>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</si>
  <si>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</si>
  <si>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</si>
  <si>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</si>
  <si>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</si>
  <si>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</si>
  <si>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</si>
  <si>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</si>
  <si>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</si>
  <si>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</si>
  <si>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</si>
  <si>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</si>
  <si>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</si>
  <si>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</si>
  <si>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</si>
  <si>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</si>
  <si>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</si>
  <si>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</si>
  <si>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</si>
  <si>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</si>
  <si>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</si>
  <si>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</si>
  <si>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</si>
  <si>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</si>
  <si>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</si>
  <si>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</si>
  <si>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</si>
  <si>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</si>
  <si>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</si>
  <si>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</si>
  <si>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</si>
  <si>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</si>
  <si>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</si>
  <si>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</si>
  <si>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</si>
  <si>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</si>
  <si>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</si>
  <si>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</si>
  <si>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</si>
  <si>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</si>
  <si>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</si>
  <si>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</si>
  <si>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</si>
  <si>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</si>
  <si>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</si>
  <si>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</si>
  <si>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</si>
  <si>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</si>
  <si>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</si>
  <si>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</si>
  <si>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>Надання послуг з прибирання кладовищ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</si>
  <si>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</si>
  <si>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</si>
  <si>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</si>
  <si>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</si>
  <si>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</si>
  <si>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</si>
  <si>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</si>
  <si>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</si>
  <si>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</si>
  <si>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</si>
  <si>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</si>
  <si>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</si>
  <si>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</si>
  <si>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</si>
  <si>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</si>
  <si>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</si>
  <si>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</si>
  <si>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</si>
  <si>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</si>
  <si>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</si>
  <si>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</si>
  <si>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</si>
  <si>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</si>
  <si>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</si>
  <si>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</si>
  <si>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</si>
  <si>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</si>
  <si>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</si>
  <si>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</si>
  <si>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</si>
  <si>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</si>
  <si>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</si>
  <si>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</si>
  <si>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</si>
  <si>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</si>
  <si>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</si>
  <si>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</si>
  <si>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</si>
  <si>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</si>
  <si>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</si>
  <si>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забезпечення   прибирання кладовищ</t>
  </si>
  <si>
    <t>"Програма комплексних заходів з поточного утримання об'єктів благоустрою м.Львова"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</si>
  <si>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</si>
  <si>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</si>
  <si>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</si>
  <si>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</si>
  <si>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</si>
  <si>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</si>
  <si>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</si>
  <si>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</si>
  <si>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</si>
  <si>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</si>
  <si>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</si>
  <si>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</si>
  <si>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</si>
  <si>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</si>
  <si>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</si>
  <si>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</si>
  <si>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</si>
  <si>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</si>
  <si>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</si>
  <si>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</si>
  <si>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</si>
  <si>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</si>
  <si>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</si>
  <si>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</si>
  <si>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</si>
  <si>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</si>
  <si>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</si>
  <si>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</si>
  <si>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</si>
  <si>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r>
      <rPr>
        <b/>
        <sz val="12"/>
        <rFont val="Times New Roman"/>
        <family val="1"/>
      </rPr>
      <t>Обсяг бюджетних призначень / бюджетних асигнувань -96 671 700</t>
    </r>
    <r>
      <rPr>
        <b/>
        <u val="single"/>
        <sz val="12"/>
        <rFont val="Times New Roman"/>
        <family val="1"/>
      </rPr>
      <t>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96 671 700,00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</si>
  <si>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Надання  з поточного ремонту та утримання систем  зовнішнього освітлення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</si>
  <si>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</si>
  <si>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</si>
  <si>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</si>
  <si>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</si>
  <si>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</si>
  <si>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</si>
  <si>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</si>
  <si>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>наказ</t>
    </r>
    <r>
      <rPr>
        <i/>
        <sz val="12"/>
        <color indexed="8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 </t>
    </r>
    <r>
      <rPr>
        <i/>
        <sz val="12"/>
        <color indexed="10"/>
        <rFont val="Times New Roman"/>
        <family val="1"/>
      </rPr>
      <t xml:space="preserve">наказ </t>
    </r>
    <r>
      <rPr>
        <i/>
        <sz val="12"/>
        <color indexed="8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від 21.04.2011 № 376 "Про Правила благоустрою м.Львова",  та від 14.07.2016 № 777 "Про розмежування повноважень між виконавчими органами Львівської міської ради" </t>
    </r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</si>
  <si>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</si>
  <si>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Послуги з охорони територій кладовищз 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</si>
  <si>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</si>
  <si>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</si>
  <si>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</si>
  <si>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</si>
  <si>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</si>
  <si>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</si>
  <si>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</si>
  <si>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</si>
  <si>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</si>
  <si>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Протяжність системи зовнішнього освітлення, яку планується обслуговувати по відношенню до Загальна протяжність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</si>
  <si>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</si>
  <si>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</si>
  <si>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</si>
  <si>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</si>
  <si>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</si>
  <si>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</si>
  <si>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</si>
  <si>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</si>
  <si>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22.01.2020   N     11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</si>
</sst>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5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" fontId="54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5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vertical="center" wrapText="1"/>
    </xf>
    <xf numFmtId="4" fontId="54" fillId="0" borderId="11" xfId="0" applyNumberFormat="1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4" fontId="50" fillId="0" borderId="11" xfId="0" applyNumberFormat="1" applyFont="1" applyBorder="1" applyAlignment="1">
      <alignment horizontal="center" wrapText="1"/>
    </xf>
    <xf numFmtId="2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179" fontId="54" fillId="0" borderId="0" xfId="61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1" fontId="55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4" fontId="54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2" fontId="50" fillId="0" borderId="0" xfId="0" applyNumberFormat="1" applyFont="1" applyBorder="1" applyAlignment="1">
      <alignment horizontal="center" wrapText="1"/>
    </xf>
    <xf numFmtId="4" fontId="50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194" fontId="50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4" fontId="50" fillId="0" borderId="0" xfId="0" applyNumberFormat="1" applyFont="1" applyBorder="1" applyAlignment="1">
      <alignment horizontal="right" vertical="center" wrapText="1"/>
    </xf>
    <xf numFmtId="4" fontId="54" fillId="0" borderId="0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4" fontId="55" fillId="0" borderId="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wrapText="1"/>
    </xf>
    <xf numFmtId="4" fontId="54" fillId="0" borderId="11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5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4" fontId="4" fillId="0" borderId="12" xfId="61" applyNumberFormat="1" applyFont="1" applyBorder="1" applyAlignment="1">
      <alignment horizontal="center" wrapText="1"/>
    </xf>
    <xf numFmtId="4" fontId="50" fillId="0" borderId="11" xfId="61" applyNumberFormat="1" applyFont="1" applyBorder="1" applyAlignment="1">
      <alignment horizontal="center" wrapText="1"/>
    </xf>
    <xf numFmtId="4" fontId="4" fillId="0" borderId="11" xfId="61" applyNumberFormat="1" applyFont="1" applyBorder="1" applyAlignment="1">
      <alignment horizont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0" fillId="0" borderId="0" xfId="0" applyFont="1" applyAlignment="1">
      <alignment wrapText="1"/>
    </xf>
    <xf numFmtId="1" fontId="50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right" vertical="top" wrapText="1"/>
    </xf>
    <xf numFmtId="0" fontId="50" fillId="0" borderId="0" xfId="0" applyFont="1" applyBorder="1" applyAlignment="1">
      <alignment horizontal="right" vertical="top"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wrapText="1"/>
    </xf>
    <xf numFmtId="49" fontId="54" fillId="0" borderId="10" xfId="0" applyNumberFormat="1" applyFont="1" applyBorder="1" applyAlignment="1">
      <alignment horizontal="center" wrapText="1"/>
    </xf>
    <xf numFmtId="0" fontId="53" fillId="0" borderId="13" xfId="0" applyFont="1" applyBorder="1" applyAlignment="1">
      <alignment horizontal="center" vertical="top" wrapText="1"/>
    </xf>
    <xf numFmtId="49" fontId="54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/>
    </xf>
    <xf numFmtId="0" fontId="55" fillId="0" borderId="11" xfId="0" applyFont="1" applyBorder="1" applyAlignment="1">
      <alignment horizontal="center" vertical="top"/>
    </xf>
    <xf numFmtId="4" fontId="50" fillId="33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4" fontId="4" fillId="33" borderId="11" xfId="61" applyNumberFormat="1" applyFont="1" applyFill="1" applyBorder="1" applyAlignment="1">
      <alignment horizontal="center" wrapText="1"/>
    </xf>
    <xf numFmtId="4" fontId="4" fillId="33" borderId="11" xfId="61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4" fontId="4" fillId="33" borderId="0" xfId="61" applyNumberFormat="1" applyFont="1" applyFill="1" applyBorder="1" applyAlignment="1">
      <alignment horizontal="center" wrapText="1"/>
    </xf>
    <xf numFmtId="4" fontId="4" fillId="33" borderId="0" xfId="61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19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wrapText="1"/>
    </xf>
    <xf numFmtId="4" fontId="50" fillId="33" borderId="11" xfId="0" applyNumberFormat="1" applyFont="1" applyFill="1" applyBorder="1" applyAlignment="1">
      <alignment horizontal="right" vertical="center" wrapText="1"/>
    </xf>
    <xf numFmtId="4" fontId="8" fillId="33" borderId="11" xfId="61" applyNumberFormat="1" applyFont="1" applyFill="1" applyBorder="1" applyAlignment="1">
      <alignment horizontal="center" wrapText="1"/>
    </xf>
    <xf numFmtId="4" fontId="54" fillId="0" borderId="11" xfId="61" applyNumberFormat="1" applyFont="1" applyBorder="1" applyAlignment="1">
      <alignment horizontal="center" vertical="center" wrapText="1"/>
    </xf>
    <xf numFmtId="4" fontId="54" fillId="33" borderId="11" xfId="61" applyNumberFormat="1" applyFont="1" applyFill="1" applyBorder="1" applyAlignment="1">
      <alignment horizontal="center" vertical="center" wrapText="1"/>
    </xf>
    <xf numFmtId="4" fontId="8" fillId="33" borderId="11" xfId="61" applyNumberFormat="1" applyFont="1" applyFill="1" applyBorder="1" applyAlignment="1">
      <alignment horizontal="center" vertical="center" wrapText="1"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8" fillId="33" borderId="14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54" fillId="0" borderId="1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50" fillId="0" borderId="13" xfId="0" applyFont="1" applyBorder="1" applyAlignment="1">
      <alignment horizontal="left" vertical="top" wrapText="1"/>
    </xf>
    <xf numFmtId="0" fontId="58" fillId="33" borderId="0" xfId="0" applyFont="1" applyFill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0" fontId="53" fillId="0" borderId="13" xfId="0" applyFont="1" applyBorder="1" applyAlignment="1">
      <alignment horizontal="center" vertical="top" wrapText="1"/>
    </xf>
    <xf numFmtId="49" fontId="4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4" fillId="0" borderId="0" xfId="0" applyFont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9" fontId="4" fillId="33" borderId="14" xfId="48" applyNumberFormat="1" applyFont="1" applyFill="1" applyBorder="1" applyAlignment="1">
      <alignment horizontal="left" vertical="center" wrapText="1"/>
      <protection/>
    </xf>
    <xf numFmtId="49" fontId="4" fillId="33" borderId="12" xfId="48" applyNumberFormat="1" applyFont="1" applyFill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55" fillId="0" borderId="14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  <xf numFmtId="0" fontId="12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selection activeCell="L15" sqref="L15"/>
    </sheetView>
  </sheetViews>
  <sheetFormatPr defaultColWidth="21.57421875" defaultRowHeight="15"/>
  <cols>
    <col min="1" max="1" width="6.57421875" style="21" customWidth="1"/>
    <col min="2" max="2" width="24.7109375" style="21" customWidth="1"/>
    <col min="3" max="3" width="12.8515625" style="21" customWidth="1"/>
    <col min="4" max="4" width="15.57421875" style="21" customWidth="1"/>
    <col min="5" max="5" width="21.421875" style="21" customWidth="1"/>
    <col min="6" max="6" width="28.421875" style="21" customWidth="1"/>
    <col min="7" max="7" width="11.57421875" style="21" customWidth="1"/>
    <col min="8" max="8" width="18.57421875" style="21" customWidth="1"/>
    <col min="9" max="9" width="31.00390625" style="21" customWidth="1"/>
    <col min="10" max="10" width="22.57421875" style="21" customWidth="1"/>
    <col min="11" max="11" width="31.00390625" style="21" customWidth="1"/>
    <col min="12" max="16384" width="21.57421875" style="21" customWidth="1"/>
  </cols>
  <sheetData>
    <row r="1" spans="5:8" ht="15.75">
      <c r="E1" s="200" t="s">
        <v>0</v>
      </c>
      <c r="F1" s="200"/>
      <c r="G1" s="94"/>
      <c r="H1" s="97"/>
    </row>
    <row r="2" spans="5:8" ht="15.75">
      <c r="E2" s="21" t="s">
        <v>57</v>
      </c>
      <c r="F2" s="97"/>
      <c r="H2" s="97"/>
    </row>
    <row r="3" spans="5:8" ht="15.75">
      <c r="E3" s="21" t="s">
        <v>58</v>
      </c>
      <c r="F3" s="97"/>
      <c r="H3" s="97"/>
    </row>
    <row r="4" spans="5:8" ht="15.75">
      <c r="E4" s="21" t="s">
        <v>59</v>
      </c>
      <c r="F4" s="97"/>
      <c r="H4" s="97"/>
    </row>
    <row r="5" spans="5:8" ht="15.75">
      <c r="E5" s="21" t="s">
        <v>117</v>
      </c>
      <c r="F5" s="97"/>
      <c r="H5" s="97"/>
    </row>
    <row r="6" spans="6:8" ht="12.75" customHeight="1">
      <c r="F6" s="97"/>
      <c r="H6" s="97"/>
    </row>
    <row r="7" spans="1:7" ht="15.75">
      <c r="A7" s="92"/>
      <c r="E7" s="200" t="s">
        <v>0</v>
      </c>
      <c r="F7" s="200"/>
      <c r="G7" s="94"/>
    </row>
    <row r="8" spans="1:8" ht="15.75" customHeight="1">
      <c r="A8" s="92"/>
      <c r="E8" s="206" t="s">
        <v>121</v>
      </c>
      <c r="F8" s="206"/>
      <c r="G8" s="98"/>
      <c r="H8" s="98"/>
    </row>
    <row r="9" spans="1:8" ht="17.25" customHeight="1">
      <c r="A9" s="92"/>
      <c r="B9" s="92"/>
      <c r="E9" s="207" t="s">
        <v>122</v>
      </c>
      <c r="F9" s="207"/>
      <c r="G9" s="207"/>
      <c r="H9" s="207"/>
    </row>
    <row r="10" spans="1:8" ht="15.75" customHeight="1">
      <c r="A10" s="92"/>
      <c r="E10" s="208" t="s">
        <v>123</v>
      </c>
      <c r="F10" s="208"/>
      <c r="G10" s="208"/>
      <c r="H10" s="208"/>
    </row>
    <row r="11" spans="1:8" ht="18" customHeight="1">
      <c r="A11" s="92"/>
      <c r="E11" s="240" t="s">
        <v>172</v>
      </c>
      <c r="F11" s="209"/>
      <c r="G11" s="209"/>
      <c r="H11" s="209"/>
    </row>
    <row r="12" ht="10.5" customHeight="1"/>
    <row r="13" spans="1:8" ht="15.75">
      <c r="A13" s="181" t="s">
        <v>133</v>
      </c>
      <c r="B13" s="181"/>
      <c r="C13" s="181"/>
      <c r="D13" s="181"/>
      <c r="E13" s="181"/>
      <c r="F13" s="181"/>
      <c r="G13" s="181"/>
      <c r="H13" s="181"/>
    </row>
    <row r="14" spans="1:8" ht="15.75">
      <c r="A14" s="181" t="s">
        <v>134</v>
      </c>
      <c r="B14" s="181"/>
      <c r="C14" s="181"/>
      <c r="D14" s="181"/>
      <c r="E14" s="181"/>
      <c r="F14" s="181"/>
      <c r="G14" s="181"/>
      <c r="H14" s="181"/>
    </row>
    <row r="15" ht="13.5" customHeight="1"/>
    <row r="17" spans="1:8" ht="23.25" customHeight="1">
      <c r="A17" s="190" t="s">
        <v>1</v>
      </c>
      <c r="B17" s="16">
        <v>1200000</v>
      </c>
      <c r="C17" s="92"/>
      <c r="D17" s="205" t="s">
        <v>61</v>
      </c>
      <c r="E17" s="205"/>
      <c r="F17" s="205"/>
      <c r="G17" s="205"/>
      <c r="H17" s="99">
        <v>34814670</v>
      </c>
    </row>
    <row r="18" spans="1:8" ht="39" customHeight="1">
      <c r="A18" s="190"/>
      <c r="B18" s="12" t="s">
        <v>135</v>
      </c>
      <c r="C18" s="92"/>
      <c r="D18" s="199" t="s">
        <v>123</v>
      </c>
      <c r="E18" s="199"/>
      <c r="F18" s="199"/>
      <c r="G18" s="68"/>
      <c r="H18" s="100" t="s">
        <v>136</v>
      </c>
    </row>
    <row r="19" spans="1:8" ht="15.75" customHeight="1">
      <c r="A19" s="190" t="s">
        <v>3</v>
      </c>
      <c r="B19" s="16">
        <v>1210000</v>
      </c>
      <c r="C19" s="198"/>
      <c r="D19" s="205" t="s">
        <v>61</v>
      </c>
      <c r="E19" s="205"/>
      <c r="F19" s="205"/>
      <c r="G19" s="205"/>
      <c r="H19" s="99">
        <v>34814670</v>
      </c>
    </row>
    <row r="20" spans="1:8" ht="40.5" customHeight="1">
      <c r="A20" s="190"/>
      <c r="B20" s="12" t="s">
        <v>135</v>
      </c>
      <c r="C20" s="198"/>
      <c r="D20" s="199" t="s">
        <v>32</v>
      </c>
      <c r="E20" s="199"/>
      <c r="F20" s="199"/>
      <c r="G20" s="68"/>
      <c r="H20" s="101" t="s">
        <v>136</v>
      </c>
    </row>
    <row r="21" spans="1:8" ht="29.25" customHeight="1">
      <c r="A21" s="102" t="s">
        <v>4</v>
      </c>
      <c r="B21" s="103">
        <v>1216030</v>
      </c>
      <c r="C21" s="104" t="s">
        <v>141</v>
      </c>
      <c r="D21" s="104" t="s">
        <v>67</v>
      </c>
      <c r="E21" s="210" t="s">
        <v>68</v>
      </c>
      <c r="F21" s="210"/>
      <c r="G21" s="68"/>
      <c r="H21" s="103">
        <v>13201100000</v>
      </c>
    </row>
    <row r="22" spans="1:8" ht="93.75" customHeight="1">
      <c r="A22" s="93"/>
      <c r="B22" s="12" t="s">
        <v>135</v>
      </c>
      <c r="C22" s="12" t="s">
        <v>137</v>
      </c>
      <c r="D22" s="12" t="s">
        <v>138</v>
      </c>
      <c r="E22" s="211" t="s">
        <v>139</v>
      </c>
      <c r="F22" s="211"/>
      <c r="G22" s="68"/>
      <c r="H22" s="105" t="s">
        <v>140</v>
      </c>
    </row>
    <row r="23" spans="1:11" ht="33" customHeight="1">
      <c r="A23" s="30" t="s">
        <v>6</v>
      </c>
      <c r="B23" s="212" t="s">
        <v>142</v>
      </c>
      <c r="C23" s="212"/>
      <c r="D23" s="212"/>
      <c r="E23" s="212"/>
      <c r="F23" s="212"/>
      <c r="G23" s="212"/>
      <c r="H23" s="212"/>
      <c r="I23" s="48"/>
      <c r="K23" s="22"/>
    </row>
    <row r="24" spans="1:9" ht="141.75" customHeight="1">
      <c r="A24" s="30" t="s">
        <v>7</v>
      </c>
      <c r="B24" s="213" t="s">
        <v>151</v>
      </c>
      <c r="C24" s="213"/>
      <c r="D24" s="214"/>
      <c r="E24" s="214"/>
      <c r="F24" s="214"/>
      <c r="G24" s="214"/>
      <c r="H24" s="214"/>
      <c r="I24" s="45"/>
    </row>
    <row r="25" spans="1:14" ht="18.75" customHeight="1">
      <c r="A25" s="42" t="s">
        <v>8</v>
      </c>
      <c r="B25" s="193" t="s">
        <v>113</v>
      </c>
      <c r="C25" s="193"/>
      <c r="D25" s="193"/>
      <c r="E25" s="193"/>
      <c r="F25" s="193"/>
      <c r="G25" s="193"/>
      <c r="H25" s="193"/>
      <c r="I25" s="96"/>
      <c r="J25" s="106"/>
      <c r="K25" s="205"/>
      <c r="L25" s="205"/>
      <c r="M25" s="205"/>
      <c r="N25" s="205"/>
    </row>
    <row r="26" spans="1:9" ht="18.75" customHeight="1">
      <c r="A26" s="14" t="s">
        <v>114</v>
      </c>
      <c r="B26" s="194" t="s">
        <v>115</v>
      </c>
      <c r="C26" s="195"/>
      <c r="D26" s="195"/>
      <c r="E26" s="195"/>
      <c r="F26" s="195"/>
      <c r="G26" s="195"/>
      <c r="H26" s="196"/>
      <c r="I26" s="54"/>
    </row>
    <row r="27" spans="1:9" ht="33" customHeight="1">
      <c r="A27" s="20">
        <v>1</v>
      </c>
      <c r="B27" s="197" t="s">
        <v>116</v>
      </c>
      <c r="C27" s="197"/>
      <c r="D27" s="197"/>
      <c r="E27" s="197"/>
      <c r="F27" s="197"/>
      <c r="G27" s="197"/>
      <c r="H27" s="197"/>
      <c r="I27" s="55"/>
    </row>
    <row r="28" spans="1:9" ht="21.75" customHeight="1">
      <c r="A28" s="30" t="s">
        <v>9</v>
      </c>
      <c r="B28" s="201" t="s">
        <v>131</v>
      </c>
      <c r="C28" s="201"/>
      <c r="D28" s="200"/>
      <c r="E28" s="200"/>
      <c r="F28" s="200"/>
      <c r="G28" s="200"/>
      <c r="H28" s="200"/>
      <c r="I28" s="44"/>
    </row>
    <row r="29" spans="1:6" ht="18.75" customHeight="1">
      <c r="A29" s="29" t="s">
        <v>12</v>
      </c>
      <c r="B29" s="215" t="s">
        <v>130</v>
      </c>
      <c r="C29" s="215"/>
      <c r="D29" s="215"/>
      <c r="E29" s="215"/>
      <c r="F29" s="46"/>
    </row>
    <row r="30" ht="12" customHeight="1">
      <c r="A30" s="4"/>
    </row>
    <row r="31" spans="1:9" ht="15.75">
      <c r="A31" s="31" t="s">
        <v>10</v>
      </c>
      <c r="B31" s="188" t="s">
        <v>11</v>
      </c>
      <c r="C31" s="202"/>
      <c r="D31" s="202"/>
      <c r="E31" s="202"/>
      <c r="F31" s="202"/>
      <c r="G31" s="202"/>
      <c r="H31" s="189"/>
      <c r="I31" s="56"/>
    </row>
    <row r="32" spans="1:9" ht="18" customHeight="1">
      <c r="A32" s="31">
        <v>1</v>
      </c>
      <c r="B32" s="185" t="s">
        <v>98</v>
      </c>
      <c r="C32" s="186"/>
      <c r="D32" s="186"/>
      <c r="E32" s="186"/>
      <c r="F32" s="186"/>
      <c r="G32" s="186"/>
      <c r="H32" s="187"/>
      <c r="I32" s="57"/>
    </row>
    <row r="33" ht="15.75">
      <c r="A33" s="4"/>
    </row>
    <row r="34" spans="1:9" ht="15.75">
      <c r="A34" s="29" t="s">
        <v>19</v>
      </c>
      <c r="B34" s="184" t="s">
        <v>15</v>
      </c>
      <c r="C34" s="184"/>
      <c r="D34" s="184"/>
      <c r="E34" s="184"/>
      <c r="F34" s="184"/>
      <c r="G34" s="184"/>
      <c r="H34" s="184"/>
      <c r="I34" s="47"/>
    </row>
    <row r="35" spans="1:6" ht="15" customHeight="1">
      <c r="A35" s="4"/>
      <c r="F35" s="107" t="s">
        <v>129</v>
      </c>
    </row>
    <row r="36" spans="1:7" ht="31.5" customHeight="1">
      <c r="A36" s="31" t="s">
        <v>10</v>
      </c>
      <c r="B36" s="188" t="s">
        <v>15</v>
      </c>
      <c r="C36" s="189"/>
      <c r="D36" s="31" t="s">
        <v>16</v>
      </c>
      <c r="E36" s="31" t="s">
        <v>17</v>
      </c>
      <c r="F36" s="49" t="s">
        <v>18</v>
      </c>
      <c r="G36" s="56"/>
    </row>
    <row r="37" spans="1:7" ht="15.75">
      <c r="A37" s="31">
        <v>1</v>
      </c>
      <c r="B37" s="188">
        <v>2</v>
      </c>
      <c r="C37" s="189"/>
      <c r="D37" s="31">
        <v>3</v>
      </c>
      <c r="E37" s="31">
        <v>4</v>
      </c>
      <c r="F37" s="49">
        <v>5</v>
      </c>
      <c r="G37" s="56"/>
    </row>
    <row r="38" spans="1:7" ht="46.5" customHeight="1">
      <c r="A38" s="14" t="s">
        <v>1</v>
      </c>
      <c r="B38" s="191" t="s">
        <v>72</v>
      </c>
      <c r="C38" s="192"/>
      <c r="D38" s="17">
        <v>133700</v>
      </c>
      <c r="E38" s="17"/>
      <c r="F38" s="17">
        <f aca="true" t="shared" si="0" ref="F38:F44">D38+E38</f>
        <v>133700</v>
      </c>
      <c r="G38" s="70"/>
    </row>
    <row r="39" spans="1:7" ht="48.75" customHeight="1">
      <c r="A39" s="14" t="s">
        <v>3</v>
      </c>
      <c r="B39" s="191" t="s">
        <v>143</v>
      </c>
      <c r="C39" s="192"/>
      <c r="D39" s="17">
        <v>26000000</v>
      </c>
      <c r="E39" s="17"/>
      <c r="F39" s="17">
        <f t="shared" si="0"/>
        <v>26000000</v>
      </c>
      <c r="G39" s="70"/>
    </row>
    <row r="40" spans="1:7" ht="48" customHeight="1">
      <c r="A40" s="14" t="s">
        <v>4</v>
      </c>
      <c r="B40" s="191" t="s">
        <v>69</v>
      </c>
      <c r="C40" s="192"/>
      <c r="D40" s="17">
        <v>58000000</v>
      </c>
      <c r="E40" s="17"/>
      <c r="F40" s="17">
        <f t="shared" si="0"/>
        <v>58000000</v>
      </c>
      <c r="G40" s="70"/>
    </row>
    <row r="41" spans="1:7" ht="97.5" customHeight="1">
      <c r="A41" s="14" t="s">
        <v>6</v>
      </c>
      <c r="B41" s="191" t="s">
        <v>144</v>
      </c>
      <c r="C41" s="192"/>
      <c r="D41" s="17">
        <v>518000</v>
      </c>
      <c r="E41" s="17"/>
      <c r="F41" s="154">
        <f t="shared" si="0"/>
        <v>518000</v>
      </c>
      <c r="G41" s="70"/>
    </row>
    <row r="42" spans="1:7" ht="93.75" customHeight="1">
      <c r="A42" s="14" t="s">
        <v>7</v>
      </c>
      <c r="B42" s="191" t="s">
        <v>145</v>
      </c>
      <c r="C42" s="192"/>
      <c r="D42" s="17">
        <v>6150000</v>
      </c>
      <c r="E42" s="17"/>
      <c r="F42" s="154">
        <f t="shared" si="0"/>
        <v>6150000</v>
      </c>
      <c r="G42" s="70"/>
    </row>
    <row r="43" spans="1:9" ht="33.75" customHeight="1">
      <c r="A43" s="14" t="s">
        <v>8</v>
      </c>
      <c r="B43" s="191" t="s">
        <v>146</v>
      </c>
      <c r="C43" s="192"/>
      <c r="D43" s="17">
        <v>670000</v>
      </c>
      <c r="E43" s="17"/>
      <c r="F43" s="154">
        <f t="shared" si="0"/>
        <v>670000</v>
      </c>
      <c r="G43" s="70"/>
      <c r="H43" s="40"/>
      <c r="I43" s="40"/>
    </row>
    <row r="44" spans="1:7" ht="32.25" customHeight="1">
      <c r="A44" s="14" t="s">
        <v>9</v>
      </c>
      <c r="B44" s="191" t="s">
        <v>71</v>
      </c>
      <c r="C44" s="192"/>
      <c r="D44" s="17">
        <v>5200000</v>
      </c>
      <c r="E44" s="17"/>
      <c r="F44" s="154">
        <f t="shared" si="0"/>
        <v>5200000</v>
      </c>
      <c r="G44" s="70"/>
    </row>
    <row r="45" spans="1:8" ht="23.25" customHeight="1">
      <c r="A45" s="178" t="s">
        <v>18</v>
      </c>
      <c r="B45" s="179"/>
      <c r="C45" s="180"/>
      <c r="D45" s="18">
        <f>SUM(D38:D44)</f>
        <v>96671700</v>
      </c>
      <c r="E45" s="18">
        <f>SUM(E38:E44)</f>
        <v>0</v>
      </c>
      <c r="F45" s="18">
        <f>SUM(F38:F44)</f>
        <v>96671700</v>
      </c>
      <c r="G45" s="71"/>
      <c r="H45" s="77"/>
    </row>
    <row r="46" spans="1:8" ht="15.75">
      <c r="A46" s="4"/>
      <c r="G46" s="77"/>
      <c r="H46" s="77"/>
    </row>
    <row r="47" spans="1:9" ht="15.75">
      <c r="A47" s="204" t="s">
        <v>21</v>
      </c>
      <c r="B47" s="184" t="s">
        <v>120</v>
      </c>
      <c r="C47" s="184"/>
      <c r="D47" s="184"/>
      <c r="E47" s="184"/>
      <c r="F47" s="184"/>
      <c r="G47" s="184"/>
      <c r="H47" s="184"/>
      <c r="I47" s="47"/>
    </row>
    <row r="48" ht="12" customHeight="1">
      <c r="A48" s="204"/>
    </row>
    <row r="49" ht="11.25" customHeight="1" hidden="1">
      <c r="A49" s="4"/>
    </row>
    <row r="50" spans="1:6" ht="15.75">
      <c r="A50" s="4"/>
      <c r="F50" s="108" t="s">
        <v>129</v>
      </c>
    </row>
    <row r="51" spans="1:7" ht="31.5">
      <c r="A51" s="43" t="s">
        <v>10</v>
      </c>
      <c r="B51" s="188" t="s">
        <v>20</v>
      </c>
      <c r="C51" s="189"/>
      <c r="D51" s="31" t="s">
        <v>16</v>
      </c>
      <c r="E51" s="31" t="s">
        <v>17</v>
      </c>
      <c r="F51" s="51" t="s">
        <v>18</v>
      </c>
      <c r="G51" s="72"/>
    </row>
    <row r="52" spans="1:7" ht="15.75">
      <c r="A52" s="50">
        <v>1</v>
      </c>
      <c r="B52" s="188">
        <v>2</v>
      </c>
      <c r="C52" s="189"/>
      <c r="D52" s="31">
        <v>3</v>
      </c>
      <c r="E52" s="31">
        <v>4</v>
      </c>
      <c r="F52" s="49">
        <v>5</v>
      </c>
      <c r="G52" s="73"/>
    </row>
    <row r="53" spans="1:18" ht="52.5" customHeight="1">
      <c r="A53" s="109" t="s">
        <v>1</v>
      </c>
      <c r="B53" s="185" t="s">
        <v>112</v>
      </c>
      <c r="C53" s="187"/>
      <c r="D53" s="110">
        <v>58803700</v>
      </c>
      <c r="E53" s="33"/>
      <c r="F53" s="33">
        <f>D53+E53</f>
        <v>58803700</v>
      </c>
      <c r="G53" s="74"/>
      <c r="K53" s="133"/>
      <c r="L53" s="165"/>
      <c r="M53" s="165"/>
      <c r="N53" s="134"/>
      <c r="O53" s="134"/>
      <c r="P53" s="135"/>
      <c r="Q53" s="136"/>
      <c r="R53" s="135"/>
    </row>
    <row r="54" spans="1:18" ht="116.25" customHeight="1">
      <c r="A54" s="109" t="s">
        <v>3</v>
      </c>
      <c r="B54" s="185" t="s">
        <v>148</v>
      </c>
      <c r="C54" s="187"/>
      <c r="D54" s="110">
        <v>518000</v>
      </c>
      <c r="E54" s="33"/>
      <c r="F54" s="33">
        <f>D54+E54</f>
        <v>518000</v>
      </c>
      <c r="G54" s="74"/>
      <c r="K54" s="137"/>
      <c r="L54" s="166"/>
      <c r="M54" s="166"/>
      <c r="N54" s="138"/>
      <c r="O54" s="139"/>
      <c r="P54" s="139"/>
      <c r="Q54" s="140"/>
      <c r="R54" s="140"/>
    </row>
    <row r="55" spans="1:18" ht="39.75" customHeight="1">
      <c r="A55" s="109" t="s">
        <v>4</v>
      </c>
      <c r="B55" s="185" t="s">
        <v>147</v>
      </c>
      <c r="C55" s="187"/>
      <c r="D55" s="110">
        <v>6150000</v>
      </c>
      <c r="E55" s="33"/>
      <c r="F55" s="33">
        <f>D55+E55</f>
        <v>6150000</v>
      </c>
      <c r="G55" s="74"/>
      <c r="K55" s="137"/>
      <c r="L55" s="167"/>
      <c r="M55" s="167"/>
      <c r="N55" s="138"/>
      <c r="O55" s="139"/>
      <c r="P55" s="141"/>
      <c r="Q55" s="142"/>
      <c r="R55" s="142"/>
    </row>
    <row r="56" spans="1:18" ht="63.75" customHeight="1">
      <c r="A56" s="109" t="s">
        <v>6</v>
      </c>
      <c r="B56" s="185" t="s">
        <v>149</v>
      </c>
      <c r="C56" s="187"/>
      <c r="D56" s="110">
        <v>26000000</v>
      </c>
      <c r="E56" s="33"/>
      <c r="F56" s="33">
        <f>D56+E56</f>
        <v>26000000</v>
      </c>
      <c r="G56" s="74"/>
      <c r="K56" s="137"/>
      <c r="L56" s="165"/>
      <c r="M56" s="165"/>
      <c r="N56" s="138"/>
      <c r="O56" s="139"/>
      <c r="P56" s="139"/>
      <c r="Q56" s="140"/>
      <c r="R56" s="143"/>
    </row>
    <row r="57" spans="1:18" ht="60.75" customHeight="1">
      <c r="A57" s="109" t="s">
        <v>7</v>
      </c>
      <c r="B57" s="185" t="s">
        <v>150</v>
      </c>
      <c r="C57" s="187"/>
      <c r="D57" s="110">
        <v>5200000</v>
      </c>
      <c r="E57" s="33"/>
      <c r="F57" s="33">
        <f>D57+E57</f>
        <v>5200000</v>
      </c>
      <c r="G57" s="74"/>
      <c r="K57" s="137"/>
      <c r="L57" s="167"/>
      <c r="M57" s="167"/>
      <c r="N57" s="138"/>
      <c r="O57" s="139"/>
      <c r="P57" s="144"/>
      <c r="Q57" s="142"/>
      <c r="R57" s="145"/>
    </row>
    <row r="58" spans="1:18" ht="18" customHeight="1">
      <c r="A58" s="178" t="s">
        <v>18</v>
      </c>
      <c r="B58" s="179"/>
      <c r="C58" s="180"/>
      <c r="D58" s="34">
        <f>D53+D54+D56+D57+D55</f>
        <v>96671700</v>
      </c>
      <c r="E58" s="34">
        <f>E53+E54+E56+E57+E55</f>
        <v>0</v>
      </c>
      <c r="F58" s="34">
        <f>F53+F54+F56+F57+F55</f>
        <v>96671700</v>
      </c>
      <c r="G58" s="71"/>
      <c r="K58" s="137"/>
      <c r="L58" s="165"/>
      <c r="M58" s="165"/>
      <c r="N58" s="138"/>
      <c r="O58" s="139"/>
      <c r="P58" s="139"/>
      <c r="Q58" s="142"/>
      <c r="R58" s="143"/>
    </row>
    <row r="59" spans="1:18" ht="12" customHeight="1">
      <c r="A59" s="4"/>
      <c r="K59" s="137"/>
      <c r="L59" s="167"/>
      <c r="M59" s="167"/>
      <c r="N59" s="134"/>
      <c r="O59" s="139"/>
      <c r="P59" s="141"/>
      <c r="Q59" s="142"/>
      <c r="R59" s="142"/>
    </row>
    <row r="60" spans="1:18" ht="15.75">
      <c r="A60" s="29" t="s">
        <v>118</v>
      </c>
      <c r="B60" s="184" t="s">
        <v>119</v>
      </c>
      <c r="C60" s="184"/>
      <c r="D60" s="184"/>
      <c r="E60" s="184"/>
      <c r="F60" s="184"/>
      <c r="G60" s="184"/>
      <c r="H60" s="184"/>
      <c r="I60" s="47"/>
      <c r="K60" s="137"/>
      <c r="L60" s="165"/>
      <c r="M60" s="165"/>
      <c r="N60" s="138"/>
      <c r="O60" s="139"/>
      <c r="P60" s="139"/>
      <c r="Q60" s="140"/>
      <c r="R60" s="143"/>
    </row>
    <row r="61" spans="1:18" ht="15.75">
      <c r="A61" s="4"/>
      <c r="K61" s="137"/>
      <c r="L61" s="167"/>
      <c r="M61" s="167"/>
      <c r="N61" s="138"/>
      <c r="O61" s="139"/>
      <c r="P61" s="139"/>
      <c r="Q61" s="140"/>
      <c r="R61" s="140"/>
    </row>
    <row r="62" spans="1:9" ht="31.5" customHeight="1">
      <c r="A62" s="31" t="s">
        <v>10</v>
      </c>
      <c r="B62" s="188" t="s">
        <v>22</v>
      </c>
      <c r="C62" s="189"/>
      <c r="D62" s="31" t="s">
        <v>23</v>
      </c>
      <c r="E62" s="31" t="s">
        <v>24</v>
      </c>
      <c r="F62" s="49" t="s">
        <v>16</v>
      </c>
      <c r="G62" s="31" t="s">
        <v>17</v>
      </c>
      <c r="H62" s="31" t="s">
        <v>18</v>
      </c>
      <c r="I62" s="56"/>
    </row>
    <row r="63" spans="1:9" ht="15.75">
      <c r="A63" s="31">
        <v>1</v>
      </c>
      <c r="B63" s="188">
        <v>2</v>
      </c>
      <c r="C63" s="189"/>
      <c r="D63" s="31">
        <v>3</v>
      </c>
      <c r="E63" s="31">
        <v>4</v>
      </c>
      <c r="F63" s="49">
        <v>5</v>
      </c>
      <c r="G63" s="31">
        <v>6</v>
      </c>
      <c r="H63" s="31">
        <v>7</v>
      </c>
      <c r="I63" s="56"/>
    </row>
    <row r="64" spans="1:10" ht="45" customHeight="1">
      <c r="A64" s="20" t="s">
        <v>1</v>
      </c>
      <c r="B64" s="176" t="s">
        <v>72</v>
      </c>
      <c r="C64" s="177"/>
      <c r="D64" s="26" t="s">
        <v>66</v>
      </c>
      <c r="E64" s="41"/>
      <c r="F64" s="157">
        <v>133700</v>
      </c>
      <c r="G64" s="23"/>
      <c r="H64" s="76">
        <f>F64</f>
        <v>133700</v>
      </c>
      <c r="I64" s="58"/>
      <c r="J64" s="53"/>
    </row>
    <row r="65" spans="1:9" ht="15.75">
      <c r="A65" s="15"/>
      <c r="B65" s="168" t="s">
        <v>25</v>
      </c>
      <c r="C65" s="169"/>
      <c r="D65" s="31"/>
      <c r="E65" s="31"/>
      <c r="F65" s="84"/>
      <c r="G65" s="24"/>
      <c r="H65" s="24"/>
      <c r="I65" s="59"/>
    </row>
    <row r="66" spans="1:9" ht="31.5" customHeight="1">
      <c r="A66" s="15"/>
      <c r="B66" s="170" t="s">
        <v>76</v>
      </c>
      <c r="C66" s="171"/>
      <c r="D66" s="26" t="s">
        <v>64</v>
      </c>
      <c r="E66" s="19" t="s">
        <v>62</v>
      </c>
      <c r="F66" s="69">
        <v>32</v>
      </c>
      <c r="G66" s="85"/>
      <c r="H66" s="24">
        <f>F66</f>
        <v>32</v>
      </c>
      <c r="I66" s="59"/>
    </row>
    <row r="67" spans="1:9" ht="29.25" customHeight="1">
      <c r="A67" s="15"/>
      <c r="B67" s="170" t="s">
        <v>77</v>
      </c>
      <c r="C67" s="171"/>
      <c r="D67" s="19" t="s">
        <v>82</v>
      </c>
      <c r="E67" s="19" t="s">
        <v>62</v>
      </c>
      <c r="F67" s="69">
        <v>720</v>
      </c>
      <c r="G67" s="85"/>
      <c r="H67" s="24">
        <f aca="true" t="shared" si="1" ref="H67:H76">F67</f>
        <v>720</v>
      </c>
      <c r="I67" s="59"/>
    </row>
    <row r="68" spans="1:9" ht="15.75">
      <c r="A68" s="15"/>
      <c r="B68" s="176" t="s">
        <v>26</v>
      </c>
      <c r="C68" s="177"/>
      <c r="D68" s="26"/>
      <c r="E68" s="19" t="s">
        <v>65</v>
      </c>
      <c r="F68" s="69"/>
      <c r="G68" s="85"/>
      <c r="H68" s="24"/>
      <c r="I68" s="59"/>
    </row>
    <row r="69" spans="1:9" ht="31.5" customHeight="1">
      <c r="A69" s="15"/>
      <c r="B69" s="170" t="s">
        <v>75</v>
      </c>
      <c r="C69" s="171"/>
      <c r="D69" s="26" t="s">
        <v>64</v>
      </c>
      <c r="E69" s="19" t="s">
        <v>62</v>
      </c>
      <c r="F69" s="69">
        <v>26</v>
      </c>
      <c r="G69" s="85"/>
      <c r="H69" s="24">
        <f t="shared" si="1"/>
        <v>26</v>
      </c>
      <c r="I69" s="59"/>
    </row>
    <row r="70" spans="1:9" ht="31.5" customHeight="1">
      <c r="A70" s="15"/>
      <c r="B70" s="170" t="s">
        <v>78</v>
      </c>
      <c r="C70" s="171"/>
      <c r="D70" s="26" t="s">
        <v>64</v>
      </c>
      <c r="E70" s="19" t="s">
        <v>62</v>
      </c>
      <c r="F70" s="69">
        <v>9</v>
      </c>
      <c r="G70" s="85"/>
      <c r="H70" s="24">
        <f t="shared" si="1"/>
        <v>9</v>
      </c>
      <c r="I70" s="59"/>
    </row>
    <row r="71" spans="1:9" ht="15.75">
      <c r="A71" s="15"/>
      <c r="B71" s="176" t="s">
        <v>27</v>
      </c>
      <c r="C71" s="177"/>
      <c r="D71" s="26"/>
      <c r="E71" s="19" t="s">
        <v>65</v>
      </c>
      <c r="F71" s="69"/>
      <c r="G71" s="85"/>
      <c r="H71" s="24"/>
      <c r="I71" s="59"/>
    </row>
    <row r="72" spans="1:9" ht="31.5" customHeight="1">
      <c r="A72" s="15"/>
      <c r="B72" s="216" t="s">
        <v>79</v>
      </c>
      <c r="C72" s="217"/>
      <c r="D72" s="26" t="s">
        <v>66</v>
      </c>
      <c r="E72" s="19" t="s">
        <v>62</v>
      </c>
      <c r="F72" s="69">
        <v>156.94</v>
      </c>
      <c r="G72" s="85"/>
      <c r="H72" s="24">
        <f t="shared" si="1"/>
        <v>156.94</v>
      </c>
      <c r="I72" s="60">
        <f>F66*F72*4</f>
        <v>20088.32</v>
      </c>
    </row>
    <row r="73" spans="1:10" ht="32.25" customHeight="1">
      <c r="A73" s="15"/>
      <c r="B73" s="216" t="s">
        <v>80</v>
      </c>
      <c r="C73" s="217"/>
      <c r="D73" s="26" t="s">
        <v>66</v>
      </c>
      <c r="E73" s="19" t="s">
        <v>62</v>
      </c>
      <c r="F73" s="69">
        <v>440.05</v>
      </c>
      <c r="G73" s="85"/>
      <c r="H73" s="24">
        <f t="shared" si="1"/>
        <v>440.05</v>
      </c>
      <c r="I73" s="60">
        <f>F70*F73</f>
        <v>3960.4500000000003</v>
      </c>
      <c r="J73" s="39"/>
    </row>
    <row r="74" spans="1:9" ht="30.75" customHeight="1">
      <c r="A74" s="15"/>
      <c r="B74" s="216" t="s">
        <v>81</v>
      </c>
      <c r="C74" s="217"/>
      <c r="D74" s="26" t="s">
        <v>66</v>
      </c>
      <c r="E74" s="19" t="s">
        <v>62</v>
      </c>
      <c r="F74" s="89">
        <v>3807.333</v>
      </c>
      <c r="G74" s="86"/>
      <c r="H74" s="90">
        <f>F74</f>
        <v>3807.333</v>
      </c>
      <c r="I74" s="61">
        <f>F67/100*F74*4</f>
        <v>109651.1904</v>
      </c>
    </row>
    <row r="75" spans="1:9" ht="21" customHeight="1">
      <c r="A75" s="15"/>
      <c r="B75" s="176" t="s">
        <v>28</v>
      </c>
      <c r="C75" s="177"/>
      <c r="D75" s="26"/>
      <c r="E75" s="19" t="s">
        <v>65</v>
      </c>
      <c r="F75" s="69"/>
      <c r="G75" s="85"/>
      <c r="H75" s="24"/>
      <c r="I75" s="60">
        <f>I72+I73+I74</f>
        <v>133699.9604</v>
      </c>
    </row>
    <row r="76" spans="1:9" ht="48.75" customHeight="1">
      <c r="A76" s="15"/>
      <c r="B76" s="216" t="s">
        <v>102</v>
      </c>
      <c r="C76" s="217"/>
      <c r="D76" s="26" t="s">
        <v>63</v>
      </c>
      <c r="E76" s="19" t="s">
        <v>62</v>
      </c>
      <c r="F76" s="69">
        <f>F69/F66*100</f>
        <v>81.25</v>
      </c>
      <c r="G76" s="87"/>
      <c r="H76" s="24">
        <f t="shared" si="1"/>
        <v>81.25</v>
      </c>
      <c r="I76" s="60"/>
    </row>
    <row r="77" spans="1:9" ht="48.75" customHeight="1">
      <c r="A77" s="123" t="s">
        <v>3</v>
      </c>
      <c r="B77" s="222" t="s">
        <v>159</v>
      </c>
      <c r="C77" s="223"/>
      <c r="D77" s="124" t="s">
        <v>66</v>
      </c>
      <c r="E77" s="124"/>
      <c r="F77" s="120">
        <v>26000000</v>
      </c>
      <c r="G77" s="119"/>
      <c r="H77" s="120">
        <f>F77</f>
        <v>26000000</v>
      </c>
      <c r="I77" s="60"/>
    </row>
    <row r="78" spans="1:9" ht="18.75" customHeight="1">
      <c r="A78" s="125"/>
      <c r="B78" s="161" t="s">
        <v>25</v>
      </c>
      <c r="C78" s="162"/>
      <c r="D78" s="126"/>
      <c r="E78" s="82" t="s">
        <v>65</v>
      </c>
      <c r="F78" s="82"/>
      <c r="G78" s="127"/>
      <c r="H78" s="127"/>
      <c r="I78" s="60"/>
    </row>
    <row r="79" spans="1:9" ht="48.75" customHeight="1">
      <c r="A79" s="125"/>
      <c r="B79" s="163" t="s">
        <v>160</v>
      </c>
      <c r="C79" s="164"/>
      <c r="D79" s="126" t="s">
        <v>87</v>
      </c>
      <c r="E79" s="82" t="s">
        <v>62</v>
      </c>
      <c r="F79" s="146">
        <v>1048</v>
      </c>
      <c r="G79" s="147"/>
      <c r="H79" s="147">
        <f>F79</f>
        <v>1048</v>
      </c>
      <c r="I79" s="60"/>
    </row>
    <row r="80" spans="1:9" ht="21" customHeight="1">
      <c r="A80" s="125"/>
      <c r="B80" s="222" t="s">
        <v>26</v>
      </c>
      <c r="C80" s="223"/>
      <c r="D80" s="126"/>
      <c r="E80" s="82" t="s">
        <v>65</v>
      </c>
      <c r="F80" s="82"/>
      <c r="G80" s="127"/>
      <c r="H80" s="130"/>
      <c r="I80" s="60"/>
    </row>
    <row r="81" spans="1:9" ht="48.75" customHeight="1">
      <c r="A81" s="125"/>
      <c r="B81" s="163" t="s">
        <v>161</v>
      </c>
      <c r="C81" s="164"/>
      <c r="D81" s="126" t="s">
        <v>87</v>
      </c>
      <c r="E81" s="82" t="s">
        <v>62</v>
      </c>
      <c r="F81" s="131">
        <f>F77/F83</f>
        <v>966.3631295298271</v>
      </c>
      <c r="G81" s="129"/>
      <c r="H81" s="132">
        <f>F81</f>
        <v>966.3631295298271</v>
      </c>
      <c r="I81" s="60"/>
    </row>
    <row r="82" spans="1:9" ht="21.75" customHeight="1">
      <c r="A82" s="125"/>
      <c r="B82" s="222" t="s">
        <v>27</v>
      </c>
      <c r="C82" s="223"/>
      <c r="D82" s="126"/>
      <c r="E82" s="82" t="s">
        <v>65</v>
      </c>
      <c r="F82" s="82"/>
      <c r="G82" s="129"/>
      <c r="H82" s="130"/>
      <c r="I82" s="60"/>
    </row>
    <row r="83" spans="1:9" ht="29.25" customHeight="1">
      <c r="A83" s="125"/>
      <c r="B83" s="163" t="s">
        <v>162</v>
      </c>
      <c r="C83" s="164"/>
      <c r="D83" s="124" t="s">
        <v>66</v>
      </c>
      <c r="E83" s="82" t="s">
        <v>62</v>
      </c>
      <c r="F83" s="128">
        <v>26905</v>
      </c>
      <c r="G83" s="129"/>
      <c r="H83" s="129">
        <f>F83</f>
        <v>26905</v>
      </c>
      <c r="I83" s="60"/>
    </row>
    <row r="84" spans="1:9" ht="15" customHeight="1">
      <c r="A84" s="125"/>
      <c r="B84" s="222" t="s">
        <v>28</v>
      </c>
      <c r="C84" s="223"/>
      <c r="D84" s="126"/>
      <c r="E84" s="82" t="s">
        <v>65</v>
      </c>
      <c r="F84" s="82"/>
      <c r="G84" s="127"/>
      <c r="H84" s="130"/>
      <c r="I84" s="60"/>
    </row>
    <row r="85" spans="1:9" ht="75.75" customHeight="1">
      <c r="A85" s="125"/>
      <c r="B85" s="163" t="s">
        <v>163</v>
      </c>
      <c r="C85" s="164"/>
      <c r="D85" s="126" t="s">
        <v>63</v>
      </c>
      <c r="E85" s="82" t="s">
        <v>62</v>
      </c>
      <c r="F85" s="82">
        <v>92.21</v>
      </c>
      <c r="G85" s="127"/>
      <c r="H85" s="127">
        <f>F85</f>
        <v>92.21</v>
      </c>
      <c r="I85" s="60"/>
    </row>
    <row r="86" spans="1:9" ht="45.75" customHeight="1">
      <c r="A86" s="123" t="s">
        <v>4</v>
      </c>
      <c r="B86" s="222" t="s">
        <v>69</v>
      </c>
      <c r="C86" s="223"/>
      <c r="D86" s="126" t="s">
        <v>66</v>
      </c>
      <c r="E86" s="82" t="s">
        <v>62</v>
      </c>
      <c r="F86" s="120">
        <v>58000000</v>
      </c>
      <c r="G86" s="119"/>
      <c r="H86" s="120">
        <f>F86</f>
        <v>58000000</v>
      </c>
      <c r="I86" s="58"/>
    </row>
    <row r="87" spans="1:9" ht="21" customHeight="1">
      <c r="A87" s="125"/>
      <c r="B87" s="161" t="s">
        <v>25</v>
      </c>
      <c r="C87" s="162"/>
      <c r="D87" s="148"/>
      <c r="E87" s="82" t="s">
        <v>65</v>
      </c>
      <c r="F87" s="149"/>
      <c r="G87" s="128"/>
      <c r="H87" s="128"/>
      <c r="I87" s="61"/>
    </row>
    <row r="88" spans="1:9" ht="30.75" customHeight="1">
      <c r="A88" s="125"/>
      <c r="B88" s="159" t="s">
        <v>89</v>
      </c>
      <c r="C88" s="160"/>
      <c r="D88" s="124" t="s">
        <v>164</v>
      </c>
      <c r="E88" s="82" t="s">
        <v>62</v>
      </c>
      <c r="F88" s="149">
        <v>18500000</v>
      </c>
      <c r="G88" s="128"/>
      <c r="H88" s="128">
        <f>F88</f>
        <v>18500000</v>
      </c>
      <c r="I88" s="61"/>
    </row>
    <row r="89" spans="1:9" ht="15.75">
      <c r="A89" s="125"/>
      <c r="B89" s="161" t="s">
        <v>26</v>
      </c>
      <c r="C89" s="162"/>
      <c r="D89" s="126"/>
      <c r="E89" s="82" t="s">
        <v>65</v>
      </c>
      <c r="F89" s="149"/>
      <c r="G89" s="128"/>
      <c r="H89" s="128"/>
      <c r="I89" s="61"/>
    </row>
    <row r="90" spans="1:9" ht="31.5" customHeight="1">
      <c r="A90" s="125"/>
      <c r="B90" s="159" t="s">
        <v>110</v>
      </c>
      <c r="C90" s="160"/>
      <c r="D90" s="124" t="s">
        <v>165</v>
      </c>
      <c r="E90" s="82" t="s">
        <v>62</v>
      </c>
      <c r="F90" s="149">
        <f>F86/F92</f>
        <v>17883020.380476676</v>
      </c>
      <c r="G90" s="128"/>
      <c r="H90" s="128">
        <f aca="true" t="shared" si="2" ref="H90:H96">F90</f>
        <v>17883020.380476676</v>
      </c>
      <c r="I90" s="61"/>
    </row>
    <row r="91" spans="1:9" ht="15.75">
      <c r="A91" s="125"/>
      <c r="B91" s="161" t="s">
        <v>27</v>
      </c>
      <c r="C91" s="162"/>
      <c r="D91" s="126"/>
      <c r="E91" s="82" t="s">
        <v>65</v>
      </c>
      <c r="F91" s="150"/>
      <c r="G91" s="128"/>
      <c r="H91" s="128"/>
      <c r="I91" s="61"/>
    </row>
    <row r="92" spans="1:9" ht="27.75" customHeight="1">
      <c r="A92" s="125"/>
      <c r="B92" s="220" t="s">
        <v>103</v>
      </c>
      <c r="C92" s="221"/>
      <c r="D92" s="124" t="s">
        <v>109</v>
      </c>
      <c r="E92" s="82" t="s">
        <v>62</v>
      </c>
      <c r="F92" s="124">
        <v>3.2433</v>
      </c>
      <c r="G92" s="128"/>
      <c r="H92" s="151">
        <f t="shared" si="2"/>
        <v>3.2433</v>
      </c>
      <c r="I92" s="63"/>
    </row>
    <row r="93" spans="1:9" ht="31.5" hidden="1">
      <c r="A93" s="125"/>
      <c r="B93" s="152" t="s">
        <v>90</v>
      </c>
      <c r="C93" s="152"/>
      <c r="D93" s="124" t="s">
        <v>88</v>
      </c>
      <c r="E93" s="82" t="s">
        <v>62</v>
      </c>
      <c r="F93" s="82"/>
      <c r="G93" s="82"/>
      <c r="H93" s="128">
        <f t="shared" si="2"/>
        <v>0</v>
      </c>
      <c r="I93" s="59"/>
    </row>
    <row r="94" spans="1:9" ht="55.5" customHeight="1" hidden="1">
      <c r="A94" s="125"/>
      <c r="B94" s="152" t="s">
        <v>91</v>
      </c>
      <c r="C94" s="152"/>
      <c r="D94" s="124" t="s">
        <v>88</v>
      </c>
      <c r="E94" s="82" t="s">
        <v>62</v>
      </c>
      <c r="F94" s="82"/>
      <c r="G94" s="82"/>
      <c r="H94" s="128">
        <f t="shared" si="2"/>
        <v>0</v>
      </c>
      <c r="I94" s="59"/>
    </row>
    <row r="95" spans="1:9" ht="15.75">
      <c r="A95" s="125"/>
      <c r="B95" s="161" t="s">
        <v>28</v>
      </c>
      <c r="C95" s="162"/>
      <c r="D95" s="124"/>
      <c r="E95" s="82" t="s">
        <v>65</v>
      </c>
      <c r="F95" s="82"/>
      <c r="G95" s="82"/>
      <c r="H95" s="128"/>
      <c r="I95" s="59"/>
    </row>
    <row r="96" spans="1:9" ht="31.5" customHeight="1">
      <c r="A96" s="125"/>
      <c r="B96" s="228" t="s">
        <v>73</v>
      </c>
      <c r="C96" s="229"/>
      <c r="D96" s="126" t="s">
        <v>63</v>
      </c>
      <c r="E96" s="82" t="s">
        <v>62</v>
      </c>
      <c r="F96" s="153">
        <f>F90/F88*100</f>
        <v>96.66497502960365</v>
      </c>
      <c r="G96" s="127"/>
      <c r="H96" s="128">
        <f t="shared" si="2"/>
        <v>96.66497502960365</v>
      </c>
      <c r="I96" s="64"/>
    </row>
    <row r="97" spans="1:9" ht="95.25" customHeight="1">
      <c r="A97" s="116" t="s">
        <v>6</v>
      </c>
      <c r="B97" s="176" t="s">
        <v>152</v>
      </c>
      <c r="C97" s="177"/>
      <c r="D97" s="26" t="s">
        <v>66</v>
      </c>
      <c r="E97" s="19" t="s">
        <v>62</v>
      </c>
      <c r="F97" s="155">
        <v>518000</v>
      </c>
      <c r="G97" s="117"/>
      <c r="H97" s="117">
        <f>F97</f>
        <v>518000</v>
      </c>
      <c r="I97" s="58"/>
    </row>
    <row r="98" spans="1:9" ht="15.75">
      <c r="A98" s="118"/>
      <c r="B98" s="218" t="s">
        <v>25</v>
      </c>
      <c r="C98" s="219"/>
      <c r="D98" s="28"/>
      <c r="E98" s="19" t="s">
        <v>65</v>
      </c>
      <c r="F98" s="19"/>
      <c r="G98" s="19"/>
      <c r="H98" s="19"/>
      <c r="I98" s="59"/>
    </row>
    <row r="99" spans="1:9" ht="30.75" customHeight="1">
      <c r="A99" s="118"/>
      <c r="B99" s="170" t="s">
        <v>158</v>
      </c>
      <c r="C99" s="171"/>
      <c r="D99" s="26"/>
      <c r="E99" s="19"/>
      <c r="F99" s="83">
        <f>F97</f>
        <v>518000</v>
      </c>
      <c r="G99" s="83"/>
      <c r="H99" s="83">
        <f>F99</f>
        <v>518000</v>
      </c>
      <c r="I99" s="59"/>
    </row>
    <row r="100" spans="1:9" ht="15.75">
      <c r="A100" s="118"/>
      <c r="B100" s="176" t="s">
        <v>26</v>
      </c>
      <c r="C100" s="177"/>
      <c r="D100" s="26"/>
      <c r="E100" s="19" t="s">
        <v>65</v>
      </c>
      <c r="F100" s="19"/>
      <c r="G100" s="19"/>
      <c r="H100" s="19"/>
      <c r="I100" s="59"/>
    </row>
    <row r="101" spans="1:9" ht="28.5" customHeight="1">
      <c r="A101" s="118"/>
      <c r="B101" s="224" t="s">
        <v>83</v>
      </c>
      <c r="C101" s="225"/>
      <c r="D101" s="26" t="s">
        <v>86</v>
      </c>
      <c r="E101" s="19" t="s">
        <v>62</v>
      </c>
      <c r="F101" s="19">
        <v>93</v>
      </c>
      <c r="G101" s="19"/>
      <c r="H101" s="19">
        <f>F101</f>
        <v>93</v>
      </c>
      <c r="I101" s="59"/>
    </row>
    <row r="102" spans="1:9" ht="15.75">
      <c r="A102" s="118"/>
      <c r="B102" s="176" t="s">
        <v>27</v>
      </c>
      <c r="C102" s="177"/>
      <c r="D102" s="26"/>
      <c r="E102" s="19" t="s">
        <v>65</v>
      </c>
      <c r="F102" s="19"/>
      <c r="G102" s="19"/>
      <c r="H102" s="19"/>
      <c r="I102" s="59"/>
    </row>
    <row r="103" spans="1:9" ht="27.75" customHeight="1">
      <c r="A103" s="118"/>
      <c r="B103" s="170" t="s">
        <v>84</v>
      </c>
      <c r="C103" s="171"/>
      <c r="D103" s="26" t="s">
        <v>66</v>
      </c>
      <c r="E103" s="19" t="s">
        <v>62</v>
      </c>
      <c r="F103" s="91">
        <f>F97/F101</f>
        <v>5569.89247311828</v>
      </c>
      <c r="G103" s="83"/>
      <c r="H103" s="91">
        <f>F103</f>
        <v>5569.89247311828</v>
      </c>
      <c r="I103" s="61"/>
    </row>
    <row r="104" spans="1:9" ht="15.75">
      <c r="A104" s="118"/>
      <c r="B104" s="176" t="s">
        <v>28</v>
      </c>
      <c r="C104" s="177"/>
      <c r="D104" s="26"/>
      <c r="E104" s="19" t="s">
        <v>65</v>
      </c>
      <c r="F104" s="19"/>
      <c r="G104" s="19"/>
      <c r="H104" s="75"/>
      <c r="I104" s="60"/>
    </row>
    <row r="105" spans="1:9" ht="44.25" customHeight="1">
      <c r="A105" s="118"/>
      <c r="B105" s="170" t="s">
        <v>85</v>
      </c>
      <c r="C105" s="171"/>
      <c r="D105" s="26" t="s">
        <v>63</v>
      </c>
      <c r="E105" s="19" t="s">
        <v>62</v>
      </c>
      <c r="F105" s="19">
        <v>100</v>
      </c>
      <c r="G105" s="19"/>
      <c r="H105" s="75">
        <f>F105</f>
        <v>100</v>
      </c>
      <c r="I105" s="60"/>
    </row>
    <row r="106" spans="1:10" ht="33.75" customHeight="1">
      <c r="A106" s="116" t="s">
        <v>7</v>
      </c>
      <c r="B106" s="176" t="s">
        <v>70</v>
      </c>
      <c r="C106" s="177"/>
      <c r="D106" s="32" t="s">
        <v>66</v>
      </c>
      <c r="E106" s="32"/>
      <c r="F106" s="158">
        <v>6150000</v>
      </c>
      <c r="G106" s="119"/>
      <c r="H106" s="120">
        <f>F106</f>
        <v>6150000</v>
      </c>
      <c r="I106" s="58"/>
      <c r="J106" s="40"/>
    </row>
    <row r="107" spans="1:9" ht="14.25" customHeight="1">
      <c r="A107" s="118"/>
      <c r="B107" s="218" t="s">
        <v>25</v>
      </c>
      <c r="C107" s="219"/>
      <c r="D107" s="28"/>
      <c r="E107" s="19" t="s">
        <v>65</v>
      </c>
      <c r="F107" s="19"/>
      <c r="G107" s="19"/>
      <c r="H107" s="19"/>
      <c r="I107" s="59"/>
    </row>
    <row r="108" spans="1:9" ht="30.75" customHeight="1">
      <c r="A108" s="118"/>
      <c r="B108" s="170" t="s">
        <v>104</v>
      </c>
      <c r="C108" s="171"/>
      <c r="D108" s="26" t="s">
        <v>92</v>
      </c>
      <c r="E108" s="19" t="s">
        <v>62</v>
      </c>
      <c r="F108" s="91">
        <v>640</v>
      </c>
      <c r="G108" s="83"/>
      <c r="H108" s="91">
        <f>F108</f>
        <v>640</v>
      </c>
      <c r="I108" s="61"/>
    </row>
    <row r="109" spans="1:9" ht="13.5" customHeight="1">
      <c r="A109" s="118"/>
      <c r="B109" s="176" t="s">
        <v>26</v>
      </c>
      <c r="C109" s="177"/>
      <c r="D109" s="26"/>
      <c r="E109" s="19" t="s">
        <v>65</v>
      </c>
      <c r="F109" s="19"/>
      <c r="G109" s="83"/>
      <c r="H109" s="112"/>
      <c r="I109" s="61"/>
    </row>
    <row r="110" spans="1:9" ht="31.5" customHeight="1">
      <c r="A110" s="118"/>
      <c r="B110" s="224" t="s">
        <v>93</v>
      </c>
      <c r="C110" s="225"/>
      <c r="D110" s="26" t="s">
        <v>94</v>
      </c>
      <c r="E110" s="19" t="s">
        <v>62</v>
      </c>
      <c r="F110" s="19">
        <v>21</v>
      </c>
      <c r="G110" s="112"/>
      <c r="H110" s="112">
        <f aca="true" t="shared" si="3" ref="H110:H119">F110</f>
        <v>21</v>
      </c>
      <c r="I110" s="65"/>
    </row>
    <row r="111" spans="1:9" ht="30" customHeight="1">
      <c r="A111" s="118"/>
      <c r="B111" s="111" t="s">
        <v>95</v>
      </c>
      <c r="C111" s="111"/>
      <c r="D111" s="26" t="s">
        <v>92</v>
      </c>
      <c r="E111" s="19" t="s">
        <v>62</v>
      </c>
      <c r="F111" s="19">
        <v>19</v>
      </c>
      <c r="G111" s="83"/>
      <c r="H111" s="112">
        <f t="shared" si="3"/>
        <v>19</v>
      </c>
      <c r="I111" s="61"/>
    </row>
    <row r="112" spans="1:9" ht="46.5" customHeight="1">
      <c r="A112" s="118"/>
      <c r="B112" s="170" t="s">
        <v>105</v>
      </c>
      <c r="C112" s="171"/>
      <c r="D112" s="26" t="s">
        <v>97</v>
      </c>
      <c r="E112" s="19" t="s">
        <v>62</v>
      </c>
      <c r="F112" s="19">
        <v>645</v>
      </c>
      <c r="G112" s="112"/>
      <c r="H112" s="112">
        <f t="shared" si="3"/>
        <v>645</v>
      </c>
      <c r="I112" s="65"/>
    </row>
    <row r="113" spans="1:9" ht="48.75" customHeight="1">
      <c r="A113" s="118"/>
      <c r="B113" s="170" t="s">
        <v>96</v>
      </c>
      <c r="C113" s="171"/>
      <c r="D113" s="26" t="s">
        <v>64</v>
      </c>
      <c r="E113" s="19" t="s">
        <v>62</v>
      </c>
      <c r="F113" s="82">
        <v>232</v>
      </c>
      <c r="G113" s="112"/>
      <c r="H113" s="112">
        <f t="shared" si="3"/>
        <v>232</v>
      </c>
      <c r="I113" s="65"/>
    </row>
    <row r="114" spans="1:9" ht="15.75" customHeight="1">
      <c r="A114" s="118"/>
      <c r="B114" s="176" t="s">
        <v>27</v>
      </c>
      <c r="C114" s="177"/>
      <c r="D114" s="26"/>
      <c r="E114" s="19" t="s">
        <v>65</v>
      </c>
      <c r="F114" s="19"/>
      <c r="G114" s="83"/>
      <c r="H114" s="112"/>
      <c r="I114" s="61"/>
    </row>
    <row r="115" spans="1:11" ht="36" customHeight="1">
      <c r="A115" s="118"/>
      <c r="B115" s="170" t="s">
        <v>108</v>
      </c>
      <c r="C115" s="171"/>
      <c r="D115" s="26" t="s">
        <v>66</v>
      </c>
      <c r="E115" s="19" t="s">
        <v>62</v>
      </c>
      <c r="F115" s="91">
        <f>4150000/F108</f>
        <v>6484.375</v>
      </c>
      <c r="G115" s="83"/>
      <c r="H115" s="83">
        <f t="shared" si="3"/>
        <v>6484.375</v>
      </c>
      <c r="I115" s="61"/>
      <c r="K115" s="40"/>
    </row>
    <row r="116" spans="1:9" ht="45" customHeight="1">
      <c r="A116" s="118"/>
      <c r="B116" s="170" t="s">
        <v>106</v>
      </c>
      <c r="C116" s="171"/>
      <c r="D116" s="26" t="s">
        <v>66</v>
      </c>
      <c r="E116" s="19" t="s">
        <v>62</v>
      </c>
      <c r="F116" s="91">
        <f>1000000/F112</f>
        <v>1550.3875968992247</v>
      </c>
      <c r="G116" s="83"/>
      <c r="H116" s="91">
        <f t="shared" si="3"/>
        <v>1550.3875968992247</v>
      </c>
      <c r="I116" s="61"/>
    </row>
    <row r="117" spans="1:9" ht="47.25" customHeight="1">
      <c r="A117" s="118"/>
      <c r="B117" s="170" t="s">
        <v>107</v>
      </c>
      <c r="C117" s="171"/>
      <c r="D117" s="26" t="s">
        <v>66</v>
      </c>
      <c r="E117" s="19" t="s">
        <v>62</v>
      </c>
      <c r="F117" s="91">
        <f>1000000/F113</f>
        <v>4310.3448275862065</v>
      </c>
      <c r="G117" s="83"/>
      <c r="H117" s="91">
        <f t="shared" si="3"/>
        <v>4310.3448275862065</v>
      </c>
      <c r="I117" s="61"/>
    </row>
    <row r="118" spans="1:11" ht="18" customHeight="1">
      <c r="A118" s="118"/>
      <c r="B118" s="176" t="s">
        <v>28</v>
      </c>
      <c r="C118" s="177"/>
      <c r="D118" s="26"/>
      <c r="E118" s="19" t="s">
        <v>65</v>
      </c>
      <c r="F118" s="19"/>
      <c r="G118" s="19"/>
      <c r="H118" s="112"/>
      <c r="I118" s="59"/>
      <c r="J118" s="40"/>
      <c r="K118" s="40"/>
    </row>
    <row r="119" spans="1:9" ht="30.75" customHeight="1">
      <c r="A119" s="118"/>
      <c r="B119" s="170" t="s">
        <v>111</v>
      </c>
      <c r="C119" s="171"/>
      <c r="D119" s="26" t="s">
        <v>63</v>
      </c>
      <c r="E119" s="19" t="s">
        <v>62</v>
      </c>
      <c r="F119" s="19">
        <v>100</v>
      </c>
      <c r="G119" s="27"/>
      <c r="H119" s="112">
        <f t="shared" si="3"/>
        <v>100</v>
      </c>
      <c r="I119" s="64"/>
    </row>
    <row r="120" spans="1:9" ht="30.75" customHeight="1">
      <c r="A120" s="15" t="s">
        <v>8</v>
      </c>
      <c r="B120" s="176" t="s">
        <v>153</v>
      </c>
      <c r="C120" s="177"/>
      <c r="D120" s="26" t="s">
        <v>66</v>
      </c>
      <c r="E120" s="19" t="s">
        <v>62</v>
      </c>
      <c r="F120" s="119">
        <v>670000</v>
      </c>
      <c r="G120" s="121"/>
      <c r="H120" s="117">
        <v>670000</v>
      </c>
      <c r="I120" s="62"/>
    </row>
    <row r="121" spans="1:9" ht="18" customHeight="1">
      <c r="A121" s="15"/>
      <c r="B121" s="172" t="s">
        <v>25</v>
      </c>
      <c r="C121" s="173"/>
      <c r="D121" s="26"/>
      <c r="E121" s="19" t="s">
        <v>65</v>
      </c>
      <c r="F121" s="19"/>
      <c r="G121" s="36"/>
      <c r="H121" s="24"/>
      <c r="I121" s="62"/>
    </row>
    <row r="122" spans="1:9" ht="31.5">
      <c r="A122" s="15"/>
      <c r="B122" s="174" t="s">
        <v>154</v>
      </c>
      <c r="C122" s="175"/>
      <c r="D122" s="26" t="s">
        <v>64</v>
      </c>
      <c r="E122" s="19" t="s">
        <v>62</v>
      </c>
      <c r="F122" s="19">
        <v>7</v>
      </c>
      <c r="G122" s="36"/>
      <c r="H122" s="24">
        <v>7</v>
      </c>
      <c r="I122" s="62"/>
    </row>
    <row r="123" spans="1:9" ht="19.5" customHeight="1">
      <c r="A123" s="15"/>
      <c r="B123" s="172" t="s">
        <v>26</v>
      </c>
      <c r="C123" s="173"/>
      <c r="D123" s="26"/>
      <c r="E123" s="19" t="s">
        <v>65</v>
      </c>
      <c r="F123" s="19"/>
      <c r="G123" s="36"/>
      <c r="H123" s="24"/>
      <c r="I123" s="62"/>
    </row>
    <row r="124" spans="1:9" ht="26.25" customHeight="1">
      <c r="A124" s="15"/>
      <c r="B124" s="174" t="s">
        <v>155</v>
      </c>
      <c r="C124" s="175"/>
      <c r="D124" s="26" t="s">
        <v>86</v>
      </c>
      <c r="E124" s="19" t="s">
        <v>62</v>
      </c>
      <c r="F124" s="19">
        <v>2</v>
      </c>
      <c r="G124" s="36"/>
      <c r="H124" s="24">
        <v>2</v>
      </c>
      <c r="I124" s="62"/>
    </row>
    <row r="125" spans="1:9" ht="17.25" customHeight="1">
      <c r="A125" s="15"/>
      <c r="B125" s="172" t="s">
        <v>27</v>
      </c>
      <c r="C125" s="173"/>
      <c r="D125" s="26"/>
      <c r="E125" s="19" t="s">
        <v>65</v>
      </c>
      <c r="F125" s="19"/>
      <c r="G125" s="36"/>
      <c r="H125" s="24"/>
      <c r="I125" s="62"/>
    </row>
    <row r="126" spans="1:9" ht="29.25" customHeight="1">
      <c r="A126" s="15"/>
      <c r="B126" s="174" t="s">
        <v>156</v>
      </c>
      <c r="C126" s="175"/>
      <c r="D126" s="26" t="s">
        <v>66</v>
      </c>
      <c r="E126" s="19" t="s">
        <v>62</v>
      </c>
      <c r="F126" s="83">
        <f>F120/12</f>
        <v>55833.333333333336</v>
      </c>
      <c r="G126" s="36"/>
      <c r="H126" s="38">
        <v>55833.33</v>
      </c>
      <c r="I126" s="62"/>
    </row>
    <row r="127" spans="1:9" ht="23.25" customHeight="1">
      <c r="A127" s="15"/>
      <c r="B127" s="172" t="s">
        <v>28</v>
      </c>
      <c r="C127" s="173"/>
      <c r="D127" s="26"/>
      <c r="E127" s="19" t="s">
        <v>65</v>
      </c>
      <c r="F127" s="19"/>
      <c r="G127" s="36"/>
      <c r="H127" s="24"/>
      <c r="I127" s="62"/>
    </row>
    <row r="128" spans="1:9" ht="27.75" customHeight="1">
      <c r="A128" s="15"/>
      <c r="B128" s="174" t="s">
        <v>157</v>
      </c>
      <c r="C128" s="175"/>
      <c r="D128" s="26" t="s">
        <v>63</v>
      </c>
      <c r="E128" s="19" t="s">
        <v>62</v>
      </c>
      <c r="F128" s="19">
        <v>100</v>
      </c>
      <c r="G128" s="36"/>
      <c r="H128" s="24">
        <v>100</v>
      </c>
      <c r="I128" s="62"/>
    </row>
    <row r="129" spans="1:9" ht="44.25" customHeight="1">
      <c r="A129" s="20" t="s">
        <v>9</v>
      </c>
      <c r="B129" s="176" t="s">
        <v>71</v>
      </c>
      <c r="C129" s="177"/>
      <c r="D129" s="122" t="s">
        <v>66</v>
      </c>
      <c r="E129" s="122"/>
      <c r="F129" s="156">
        <v>5200000</v>
      </c>
      <c r="G129" s="23"/>
      <c r="H129" s="76">
        <f>F129</f>
        <v>5200000</v>
      </c>
      <c r="I129" s="58"/>
    </row>
    <row r="130" spans="1:9" ht="16.5" customHeight="1">
      <c r="A130" s="15"/>
      <c r="B130" s="218" t="s">
        <v>25</v>
      </c>
      <c r="C130" s="219"/>
      <c r="D130" s="26"/>
      <c r="E130" s="19" t="s">
        <v>65</v>
      </c>
      <c r="F130" s="19"/>
      <c r="G130" s="27"/>
      <c r="H130" s="27"/>
      <c r="I130" s="64"/>
    </row>
    <row r="131" spans="1:9" ht="30" customHeight="1">
      <c r="A131" s="15"/>
      <c r="B131" s="170" t="s">
        <v>99</v>
      </c>
      <c r="C131" s="171"/>
      <c r="D131" s="26" t="s">
        <v>100</v>
      </c>
      <c r="E131" s="19" t="s">
        <v>62</v>
      </c>
      <c r="F131" s="112">
        <f>5992+405</f>
        <v>6397</v>
      </c>
      <c r="G131" s="113"/>
      <c r="H131" s="113">
        <f>F131</f>
        <v>6397</v>
      </c>
      <c r="I131" s="66"/>
    </row>
    <row r="132" spans="1:9" ht="21.75" customHeight="1">
      <c r="A132" s="15"/>
      <c r="B132" s="176" t="s">
        <v>26</v>
      </c>
      <c r="C132" s="177"/>
      <c r="D132" s="26"/>
      <c r="E132" s="19" t="s">
        <v>65</v>
      </c>
      <c r="F132" s="19"/>
      <c r="G132" s="27"/>
      <c r="H132" s="35"/>
      <c r="I132" s="64"/>
    </row>
    <row r="133" spans="1:9" ht="30.75" customHeight="1">
      <c r="A133" s="15"/>
      <c r="B133" s="230" t="s">
        <v>166</v>
      </c>
      <c r="C133" s="231"/>
      <c r="D133" s="26" t="s">
        <v>100</v>
      </c>
      <c r="E133" s="19" t="s">
        <v>62</v>
      </c>
      <c r="F133" s="112">
        <v>550</v>
      </c>
      <c r="G133" s="113"/>
      <c r="H133" s="113">
        <f aca="true" t="shared" si="4" ref="H133:H141">F133</f>
        <v>550</v>
      </c>
      <c r="I133" s="114">
        <f>F133*F137</f>
        <v>3843790.5</v>
      </c>
    </row>
    <row r="134" spans="1:9" ht="30.75" customHeight="1">
      <c r="A134" s="15"/>
      <c r="B134" s="230" t="s">
        <v>167</v>
      </c>
      <c r="C134" s="231"/>
      <c r="D134" s="26" t="s">
        <v>100</v>
      </c>
      <c r="E134" s="19" t="s">
        <v>62</v>
      </c>
      <c r="F134" s="112">
        <v>600</v>
      </c>
      <c r="G134" s="113"/>
      <c r="H134" s="113">
        <f>F134</f>
        <v>600</v>
      </c>
      <c r="I134" s="114">
        <f>F134*F138</f>
        <v>1287534</v>
      </c>
    </row>
    <row r="135" spans="1:9" ht="30.75" customHeight="1">
      <c r="A135" s="15"/>
      <c r="B135" s="230" t="s">
        <v>168</v>
      </c>
      <c r="C135" s="231"/>
      <c r="D135" s="26" t="s">
        <v>100</v>
      </c>
      <c r="E135" s="19" t="s">
        <v>62</v>
      </c>
      <c r="F135" s="112">
        <v>100</v>
      </c>
      <c r="G135" s="113"/>
      <c r="H135" s="113">
        <f t="shared" si="4"/>
        <v>100</v>
      </c>
      <c r="I135" s="114">
        <f>F135*F139</f>
        <v>68675.5</v>
      </c>
    </row>
    <row r="136" spans="1:9" ht="18.75" customHeight="1">
      <c r="A136" s="15"/>
      <c r="B136" s="176" t="s">
        <v>27</v>
      </c>
      <c r="C136" s="177"/>
      <c r="D136" s="26"/>
      <c r="E136" s="19" t="s">
        <v>65</v>
      </c>
      <c r="F136" s="19"/>
      <c r="G136" s="35"/>
      <c r="H136" s="35"/>
      <c r="I136" s="115">
        <f>I133+I134+I135</f>
        <v>5200000</v>
      </c>
    </row>
    <row r="137" spans="1:9" ht="15.75" customHeight="1">
      <c r="A137" s="15"/>
      <c r="B137" s="226" t="s">
        <v>169</v>
      </c>
      <c r="C137" s="227"/>
      <c r="D137" s="122" t="s">
        <v>101</v>
      </c>
      <c r="E137" s="19" t="s">
        <v>62</v>
      </c>
      <c r="F137" s="75">
        <v>6988.71</v>
      </c>
      <c r="G137" s="27"/>
      <c r="H137" s="35">
        <f t="shared" si="4"/>
        <v>6988.71</v>
      </c>
      <c r="I137" s="64"/>
    </row>
    <row r="138" spans="1:9" ht="15.75" customHeight="1">
      <c r="A138" s="15"/>
      <c r="B138" s="226" t="s">
        <v>170</v>
      </c>
      <c r="C138" s="227"/>
      <c r="D138" s="122" t="s">
        <v>101</v>
      </c>
      <c r="E138" s="19" t="s">
        <v>62</v>
      </c>
      <c r="F138" s="75">
        <v>2145.89</v>
      </c>
      <c r="G138" s="27"/>
      <c r="H138" s="35">
        <f t="shared" si="4"/>
        <v>2145.89</v>
      </c>
      <c r="I138" s="64"/>
    </row>
    <row r="139" spans="1:9" ht="15.75" customHeight="1">
      <c r="A139" s="15"/>
      <c r="B139" s="226" t="s">
        <v>171</v>
      </c>
      <c r="C139" s="227"/>
      <c r="D139" s="122" t="s">
        <v>101</v>
      </c>
      <c r="E139" s="19" t="s">
        <v>62</v>
      </c>
      <c r="F139" s="75">
        <v>686.755</v>
      </c>
      <c r="G139" s="27"/>
      <c r="H139" s="35">
        <f t="shared" si="4"/>
        <v>686.755</v>
      </c>
      <c r="I139" s="64"/>
    </row>
    <row r="140" spans="1:9" ht="20.25" customHeight="1">
      <c r="A140" s="15"/>
      <c r="B140" s="176" t="s">
        <v>28</v>
      </c>
      <c r="C140" s="177"/>
      <c r="D140" s="26"/>
      <c r="E140" s="19" t="s">
        <v>65</v>
      </c>
      <c r="F140" s="19"/>
      <c r="G140" s="27"/>
      <c r="H140" s="35"/>
      <c r="I140" s="66"/>
    </row>
    <row r="141" spans="1:9" ht="45" customHeight="1">
      <c r="A141" s="37"/>
      <c r="B141" s="232" t="s">
        <v>74</v>
      </c>
      <c r="C141" s="233"/>
      <c r="D141" s="26" t="s">
        <v>63</v>
      </c>
      <c r="E141" s="19" t="s">
        <v>62</v>
      </c>
      <c r="F141" s="75">
        <f>F133/F131*100</f>
        <v>8.597780209473191</v>
      </c>
      <c r="G141" s="50"/>
      <c r="H141" s="27">
        <f t="shared" si="4"/>
        <v>8.597780209473191</v>
      </c>
      <c r="I141" s="64"/>
    </row>
    <row r="142" spans="1:8" ht="19.5" customHeight="1">
      <c r="A142" s="4"/>
      <c r="F142" s="52"/>
      <c r="G142" s="52"/>
      <c r="H142" s="52"/>
    </row>
    <row r="143" spans="1:8" ht="35.25" customHeight="1">
      <c r="A143" s="203" t="s">
        <v>132</v>
      </c>
      <c r="B143" s="203"/>
      <c r="C143" s="203"/>
      <c r="D143" s="203"/>
      <c r="E143" s="10"/>
      <c r="F143" s="81"/>
      <c r="G143" s="182" t="s">
        <v>124</v>
      </c>
      <c r="H143" s="182"/>
    </row>
    <row r="144" spans="1:9" ht="18.75" customHeight="1">
      <c r="A144" s="25"/>
      <c r="B144" s="78"/>
      <c r="C144" s="94"/>
      <c r="E144" s="80" t="s">
        <v>29</v>
      </c>
      <c r="G144" s="199" t="s">
        <v>30</v>
      </c>
      <c r="H144" s="199"/>
      <c r="I144" s="67"/>
    </row>
    <row r="145" spans="1:9" ht="15.75" customHeight="1">
      <c r="A145" s="183" t="s">
        <v>31</v>
      </c>
      <c r="B145" s="183"/>
      <c r="C145" s="95"/>
      <c r="D145" s="22"/>
      <c r="E145" s="80"/>
      <c r="G145" s="68"/>
      <c r="H145" s="68"/>
      <c r="I145" s="68"/>
    </row>
    <row r="146" spans="1:5" ht="15.75" customHeight="1">
      <c r="A146" s="184" t="s">
        <v>125</v>
      </c>
      <c r="B146" s="184"/>
      <c r="C146" s="184"/>
      <c r="D146" s="184"/>
      <c r="E146" s="184"/>
    </row>
    <row r="147" spans="1:9" ht="29.25" customHeight="1">
      <c r="A147" s="200" t="s">
        <v>126</v>
      </c>
      <c r="B147" s="200"/>
      <c r="C147" s="200"/>
      <c r="D147" s="200"/>
      <c r="E147" s="10"/>
      <c r="F147" s="81"/>
      <c r="G147" s="182" t="s">
        <v>60</v>
      </c>
      <c r="H147" s="182"/>
      <c r="I147" s="67"/>
    </row>
    <row r="148" spans="1:9" ht="15.75" customHeight="1">
      <c r="A148" s="79"/>
      <c r="B148" s="78"/>
      <c r="C148" s="94"/>
      <c r="D148" s="78"/>
      <c r="E148" s="80" t="s">
        <v>29</v>
      </c>
      <c r="G148" s="199" t="s">
        <v>30</v>
      </c>
      <c r="H148" s="199"/>
      <c r="I148" s="68"/>
    </row>
    <row r="149" spans="2:4" ht="15.75">
      <c r="B149" s="21" t="s">
        <v>127</v>
      </c>
      <c r="D149" s="88"/>
    </row>
    <row r="150" ht="15.75">
      <c r="D150" s="88"/>
    </row>
    <row r="151" spans="2:4" ht="15.75">
      <c r="B151" s="21" t="s">
        <v>128</v>
      </c>
      <c r="D151" s="88"/>
    </row>
  </sheetData>
  <sheetProtection/>
  <mergeCells count="143">
    <mergeCell ref="B140:C140"/>
    <mergeCell ref="B141:C141"/>
    <mergeCell ref="B134:C134"/>
    <mergeCell ref="B135:C135"/>
    <mergeCell ref="B136:C136"/>
    <mergeCell ref="B137:C137"/>
    <mergeCell ref="B138:C138"/>
    <mergeCell ref="B118:C118"/>
    <mergeCell ref="B117:C117"/>
    <mergeCell ref="B119:C119"/>
    <mergeCell ref="B96:C96"/>
    <mergeCell ref="B132:C132"/>
    <mergeCell ref="B133:C133"/>
    <mergeCell ref="B112:C112"/>
    <mergeCell ref="B113:C113"/>
    <mergeCell ref="B109:C109"/>
    <mergeCell ref="B139:C139"/>
    <mergeCell ref="B129:C129"/>
    <mergeCell ref="B130:C130"/>
    <mergeCell ref="B131:C131"/>
    <mergeCell ref="B114:C114"/>
    <mergeCell ref="B115:C115"/>
    <mergeCell ref="B116:C116"/>
    <mergeCell ref="B101:C101"/>
    <mergeCell ref="B102:C102"/>
    <mergeCell ref="B103:C103"/>
    <mergeCell ref="B105:C105"/>
    <mergeCell ref="B104:C104"/>
    <mergeCell ref="B123:C123"/>
    <mergeCell ref="B106:C106"/>
    <mergeCell ref="B107:C107"/>
    <mergeCell ref="B108:C108"/>
    <mergeCell ref="B110:C110"/>
    <mergeCell ref="B77:C77"/>
    <mergeCell ref="B78:C78"/>
    <mergeCell ref="B79:C79"/>
    <mergeCell ref="B80:C80"/>
    <mergeCell ref="B86:C86"/>
    <mergeCell ref="B87:C87"/>
    <mergeCell ref="B83:C83"/>
    <mergeCell ref="B84:C84"/>
    <mergeCell ref="B81:C81"/>
    <mergeCell ref="B82:C82"/>
    <mergeCell ref="B73:C73"/>
    <mergeCell ref="B74:C74"/>
    <mergeCell ref="B75:C75"/>
    <mergeCell ref="B76:C76"/>
    <mergeCell ref="B97:C97"/>
    <mergeCell ref="B98:C98"/>
    <mergeCell ref="B90:C90"/>
    <mergeCell ref="B91:C91"/>
    <mergeCell ref="B92:C92"/>
    <mergeCell ref="B95:C95"/>
    <mergeCell ref="B67:C67"/>
    <mergeCell ref="B68:C68"/>
    <mergeCell ref="B69:C69"/>
    <mergeCell ref="B70:C70"/>
    <mergeCell ref="B71:C71"/>
    <mergeCell ref="B72:C72"/>
    <mergeCell ref="B54:C54"/>
    <mergeCell ref="B57:C57"/>
    <mergeCell ref="B56:C56"/>
    <mergeCell ref="B55:C55"/>
    <mergeCell ref="B62:C62"/>
    <mergeCell ref="B63:C63"/>
    <mergeCell ref="B41:C41"/>
    <mergeCell ref="B39:C39"/>
    <mergeCell ref="B23:H23"/>
    <mergeCell ref="B24:H24"/>
    <mergeCell ref="B29:E29"/>
    <mergeCell ref="B40:C40"/>
    <mergeCell ref="D19:G19"/>
    <mergeCell ref="E21:F21"/>
    <mergeCell ref="E22:F22"/>
    <mergeCell ref="B36:C36"/>
    <mergeCell ref="B37:C37"/>
    <mergeCell ref="B38:C38"/>
    <mergeCell ref="K25:N25"/>
    <mergeCell ref="E1:F1"/>
    <mergeCell ref="E7:F7"/>
    <mergeCell ref="E8:F8"/>
    <mergeCell ref="E9:H9"/>
    <mergeCell ref="E10:H10"/>
    <mergeCell ref="E11:H11"/>
    <mergeCell ref="D17:G17"/>
    <mergeCell ref="D20:F20"/>
    <mergeCell ref="D18:F18"/>
    <mergeCell ref="B47:H47"/>
    <mergeCell ref="G147:H147"/>
    <mergeCell ref="G148:H148"/>
    <mergeCell ref="A147:D147"/>
    <mergeCell ref="G144:H144"/>
    <mergeCell ref="B28:H28"/>
    <mergeCell ref="B31:H31"/>
    <mergeCell ref="A143:D143"/>
    <mergeCell ref="A47:A48"/>
    <mergeCell ref="B51:C51"/>
    <mergeCell ref="A17:A18"/>
    <mergeCell ref="A19:A20"/>
    <mergeCell ref="B44:C44"/>
    <mergeCell ref="B42:C42"/>
    <mergeCell ref="B43:C43"/>
    <mergeCell ref="A45:C45"/>
    <mergeCell ref="B25:H25"/>
    <mergeCell ref="B26:H26"/>
    <mergeCell ref="B27:H27"/>
    <mergeCell ref="C19:C20"/>
    <mergeCell ref="A13:H13"/>
    <mergeCell ref="A14:H14"/>
    <mergeCell ref="G143:H143"/>
    <mergeCell ref="A145:B145"/>
    <mergeCell ref="A146:E146"/>
    <mergeCell ref="B32:H32"/>
    <mergeCell ref="B34:H34"/>
    <mergeCell ref="B60:H60"/>
    <mergeCell ref="B52:C52"/>
    <mergeCell ref="B53:C53"/>
    <mergeCell ref="L58:M58"/>
    <mergeCell ref="L59:M59"/>
    <mergeCell ref="L60:M60"/>
    <mergeCell ref="L61:M61"/>
    <mergeCell ref="A58:C58"/>
    <mergeCell ref="B64:C64"/>
    <mergeCell ref="B125:C125"/>
    <mergeCell ref="B126:C126"/>
    <mergeCell ref="B127:C127"/>
    <mergeCell ref="B128:C128"/>
    <mergeCell ref="B100:C100"/>
    <mergeCell ref="B99:C99"/>
    <mergeCell ref="B120:C120"/>
    <mergeCell ref="B121:C121"/>
    <mergeCell ref="B122:C122"/>
    <mergeCell ref="B124:C124"/>
    <mergeCell ref="B88:C88"/>
    <mergeCell ref="B89:C89"/>
    <mergeCell ref="B85:C85"/>
    <mergeCell ref="L53:M53"/>
    <mergeCell ref="L54:M54"/>
    <mergeCell ref="L55:M55"/>
    <mergeCell ref="L56:M56"/>
    <mergeCell ref="L57:M57"/>
    <mergeCell ref="B65:C65"/>
    <mergeCell ref="B66:C66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6" manualBreakCount="6">
    <brk id="23" max="7" man="1"/>
    <brk id="40" max="7" man="1"/>
    <brk id="73" max="7" man="1"/>
    <brk id="90" max="7" man="1"/>
    <brk id="112" max="7" man="1"/>
    <brk id="1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81" t="s">
        <v>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>
      <c r="A2" s="181" t="s">
        <v>36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5.75">
      <c r="A3" s="198" t="s">
        <v>1</v>
      </c>
      <c r="B3" s="5"/>
      <c r="C3" s="1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5" customHeight="1">
      <c r="A4" s="198"/>
      <c r="B4" s="6" t="s">
        <v>2</v>
      </c>
      <c r="C4" s="1"/>
      <c r="E4" s="236" t="s">
        <v>33</v>
      </c>
      <c r="F4" s="236"/>
      <c r="G4" s="236"/>
      <c r="H4" s="236"/>
      <c r="I4" s="236"/>
      <c r="J4" s="236"/>
      <c r="K4" s="236"/>
      <c r="L4" s="236"/>
      <c r="M4" s="236"/>
    </row>
    <row r="5" spans="1:13" ht="15.75">
      <c r="A5" s="198" t="s">
        <v>3</v>
      </c>
      <c r="B5" s="5"/>
      <c r="C5" s="1"/>
      <c r="E5" s="235"/>
      <c r="F5" s="235"/>
      <c r="G5" s="235"/>
      <c r="H5" s="235"/>
      <c r="I5" s="235"/>
      <c r="J5" s="235"/>
      <c r="K5" s="235"/>
      <c r="L5" s="235"/>
      <c r="M5" s="235"/>
    </row>
    <row r="6" spans="1:13" ht="15" customHeight="1">
      <c r="A6" s="198"/>
      <c r="B6" s="6" t="s">
        <v>2</v>
      </c>
      <c r="C6" s="1"/>
      <c r="E6" s="237" t="s">
        <v>32</v>
      </c>
      <c r="F6" s="237"/>
      <c r="G6" s="237"/>
      <c r="H6" s="237"/>
      <c r="I6" s="237"/>
      <c r="J6" s="237"/>
      <c r="K6" s="237"/>
      <c r="L6" s="237"/>
      <c r="M6" s="237"/>
    </row>
    <row r="7" spans="1:13" ht="15.75">
      <c r="A7" s="198" t="s">
        <v>4</v>
      </c>
      <c r="B7" s="5"/>
      <c r="C7" s="5"/>
      <c r="E7" s="235"/>
      <c r="F7" s="235"/>
      <c r="G7" s="235"/>
      <c r="H7" s="235"/>
      <c r="I7" s="235"/>
      <c r="J7" s="235"/>
      <c r="K7" s="235"/>
      <c r="L7" s="235"/>
      <c r="M7" s="235"/>
    </row>
    <row r="8" spans="1:13" ht="15" customHeight="1">
      <c r="A8" s="198"/>
      <c r="B8" s="7" t="s">
        <v>2</v>
      </c>
      <c r="C8" s="7" t="s">
        <v>5</v>
      </c>
      <c r="E8" s="236" t="s">
        <v>34</v>
      </c>
      <c r="F8" s="236"/>
      <c r="G8" s="236"/>
      <c r="H8" s="236"/>
      <c r="I8" s="236"/>
      <c r="J8" s="236"/>
      <c r="K8" s="236"/>
      <c r="L8" s="236"/>
      <c r="M8" s="236"/>
    </row>
    <row r="9" spans="1:4" ht="15.75">
      <c r="A9" s="198" t="s">
        <v>6</v>
      </c>
      <c r="B9" s="203" t="s">
        <v>37</v>
      </c>
      <c r="C9" s="203"/>
      <c r="D9" s="203"/>
    </row>
    <row r="10" spans="1:4" ht="15.75">
      <c r="A10" s="198"/>
      <c r="B10" s="203" t="s">
        <v>14</v>
      </c>
      <c r="C10" s="203"/>
      <c r="D10" s="203"/>
    </row>
    <row r="11" ht="15.75">
      <c r="A11" s="4"/>
    </row>
    <row r="12" ht="15.75">
      <c r="A12" s="4"/>
    </row>
    <row r="14" spans="2:10" ht="15.75">
      <c r="B14" s="234" t="s">
        <v>38</v>
      </c>
      <c r="C14" s="234"/>
      <c r="D14" s="234"/>
      <c r="E14" s="234" t="s">
        <v>39</v>
      </c>
      <c r="F14" s="234"/>
      <c r="G14" s="234"/>
      <c r="H14" s="234" t="s">
        <v>40</v>
      </c>
      <c r="I14" s="234"/>
      <c r="J14" s="234"/>
    </row>
    <row r="15" spans="2:10" ht="31.5">
      <c r="B15" s="8" t="s">
        <v>41</v>
      </c>
      <c r="C15" s="8" t="s">
        <v>42</v>
      </c>
      <c r="D15" s="8" t="s">
        <v>43</v>
      </c>
      <c r="E15" s="8" t="s">
        <v>41</v>
      </c>
      <c r="F15" s="8" t="s">
        <v>42</v>
      </c>
      <c r="G15" s="8" t="s">
        <v>43</v>
      </c>
      <c r="H15" s="8" t="s">
        <v>41</v>
      </c>
      <c r="I15" s="8" t="s">
        <v>42</v>
      </c>
      <c r="J15" s="8" t="s">
        <v>43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98" t="s">
        <v>7</v>
      </c>
      <c r="B22" s="200" t="s">
        <v>13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</row>
    <row r="23" spans="1:2" ht="15.75">
      <c r="A23" s="198"/>
      <c r="B23" s="1" t="s">
        <v>14</v>
      </c>
    </row>
    <row r="24" ht="15.75">
      <c r="A24" s="4"/>
    </row>
    <row r="25" spans="1:11" ht="79.5" customHeight="1">
      <c r="A25" s="234" t="s">
        <v>53</v>
      </c>
      <c r="B25" s="234" t="s">
        <v>52</v>
      </c>
      <c r="C25" s="234" t="s">
        <v>38</v>
      </c>
      <c r="D25" s="234"/>
      <c r="E25" s="234"/>
      <c r="F25" s="234" t="s">
        <v>39</v>
      </c>
      <c r="G25" s="234"/>
      <c r="H25" s="234"/>
      <c r="I25" s="234" t="s">
        <v>40</v>
      </c>
      <c r="J25" s="234"/>
      <c r="K25" s="234"/>
    </row>
    <row r="26" spans="1:11" ht="31.5">
      <c r="A26" s="234"/>
      <c r="B26" s="234"/>
      <c r="C26" s="8" t="s">
        <v>41</v>
      </c>
      <c r="D26" s="8" t="s">
        <v>42</v>
      </c>
      <c r="E26" s="8" t="s">
        <v>43</v>
      </c>
      <c r="F26" s="8" t="s">
        <v>41</v>
      </c>
      <c r="G26" s="8" t="s">
        <v>42</v>
      </c>
      <c r="H26" s="8" t="s">
        <v>43</v>
      </c>
      <c r="I26" s="8" t="s">
        <v>41</v>
      </c>
      <c r="J26" s="8" t="s">
        <v>42</v>
      </c>
      <c r="K26" s="8" t="s">
        <v>43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18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234" t="s">
        <v>44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</row>
    <row r="33" ht="15.75">
      <c r="A33" s="4"/>
    </row>
    <row r="34" ht="15.75">
      <c r="A34" s="4"/>
    </row>
    <row r="35" spans="1:13" ht="15.75">
      <c r="A35" s="198" t="s">
        <v>8</v>
      </c>
      <c r="B35" s="200" t="s">
        <v>45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1:2" ht="15.75">
      <c r="A36" s="198"/>
      <c r="B36" s="1" t="s">
        <v>14</v>
      </c>
    </row>
    <row r="37" ht="15.75">
      <c r="A37" s="4"/>
    </row>
    <row r="38" ht="15.75">
      <c r="A38" s="4"/>
    </row>
    <row r="39" spans="2:11" ht="15.75">
      <c r="B39" s="234" t="s">
        <v>20</v>
      </c>
      <c r="C39" s="234" t="s">
        <v>38</v>
      </c>
      <c r="D39" s="234"/>
      <c r="E39" s="234"/>
      <c r="F39" s="234" t="s">
        <v>39</v>
      </c>
      <c r="G39" s="234"/>
      <c r="H39" s="234"/>
      <c r="I39" s="234" t="s">
        <v>40</v>
      </c>
      <c r="J39" s="234"/>
      <c r="K39" s="234"/>
    </row>
    <row r="40" spans="2:11" ht="41.25" customHeight="1">
      <c r="B40" s="234"/>
      <c r="C40" s="8" t="s">
        <v>41</v>
      </c>
      <c r="D40" s="8" t="s">
        <v>42</v>
      </c>
      <c r="E40" s="8" t="s">
        <v>43</v>
      </c>
      <c r="F40" s="8" t="s">
        <v>41</v>
      </c>
      <c r="G40" s="8" t="s">
        <v>42</v>
      </c>
      <c r="H40" s="8" t="s">
        <v>43</v>
      </c>
      <c r="I40" s="8" t="s">
        <v>41</v>
      </c>
      <c r="J40" s="8" t="s">
        <v>42</v>
      </c>
      <c r="K40" s="8" t="s">
        <v>43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18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234" t="s">
        <v>44</v>
      </c>
      <c r="C45" s="234"/>
      <c r="D45" s="234"/>
      <c r="E45" s="234"/>
      <c r="F45" s="234"/>
      <c r="G45" s="234"/>
      <c r="H45" s="234"/>
      <c r="I45" s="234"/>
      <c r="J45" s="234"/>
      <c r="K45" s="234"/>
    </row>
    <row r="46" ht="15.75">
      <c r="A46" s="4"/>
    </row>
    <row r="47" ht="15.75">
      <c r="A47" s="4"/>
    </row>
    <row r="48" spans="1:13" ht="15.75">
      <c r="A48" s="3" t="s">
        <v>9</v>
      </c>
      <c r="B48" s="200" t="s">
        <v>46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</row>
    <row r="49" ht="15.75">
      <c r="A49" s="4"/>
    </row>
    <row r="50" ht="15.75">
      <c r="A50" s="4"/>
    </row>
    <row r="51" spans="1:13" ht="31.5" customHeight="1">
      <c r="A51" s="234" t="s">
        <v>54</v>
      </c>
      <c r="B51" s="234" t="s">
        <v>47</v>
      </c>
      <c r="C51" s="234" t="s">
        <v>23</v>
      </c>
      <c r="D51" s="234" t="s">
        <v>24</v>
      </c>
      <c r="E51" s="234" t="s">
        <v>38</v>
      </c>
      <c r="F51" s="234"/>
      <c r="G51" s="234"/>
      <c r="H51" s="234" t="s">
        <v>48</v>
      </c>
      <c r="I51" s="234"/>
      <c r="J51" s="234"/>
      <c r="K51" s="234" t="s">
        <v>40</v>
      </c>
      <c r="L51" s="234"/>
      <c r="M51" s="234"/>
    </row>
    <row r="52" spans="1:13" ht="15.75" customHeight="1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</row>
    <row r="53" spans="1:13" ht="31.5">
      <c r="A53" s="234"/>
      <c r="B53" s="234"/>
      <c r="C53" s="234"/>
      <c r="D53" s="234"/>
      <c r="E53" s="8" t="s">
        <v>41</v>
      </c>
      <c r="F53" s="8" t="s">
        <v>42</v>
      </c>
      <c r="G53" s="8" t="s">
        <v>43</v>
      </c>
      <c r="H53" s="8" t="s">
        <v>41</v>
      </c>
      <c r="I53" s="8" t="s">
        <v>42</v>
      </c>
      <c r="J53" s="8" t="s">
        <v>43</v>
      </c>
      <c r="K53" s="8" t="s">
        <v>41</v>
      </c>
      <c r="L53" s="8" t="s">
        <v>42</v>
      </c>
      <c r="M53" s="8" t="s">
        <v>43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49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234" t="s">
        <v>50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</row>
    <row r="58" spans="1:13" ht="15.75">
      <c r="A58" s="8">
        <v>2</v>
      </c>
      <c r="B58" s="9" t="s">
        <v>26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49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234" t="s">
        <v>50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</row>
    <row r="61" spans="1:13" ht="15.75">
      <c r="A61" s="8">
        <v>3</v>
      </c>
      <c r="B61" s="9" t="s">
        <v>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49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234" t="s">
        <v>50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</row>
    <row r="64" spans="1:13" ht="15.75">
      <c r="A64" s="8">
        <v>4</v>
      </c>
      <c r="B64" s="9" t="s">
        <v>28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49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234" t="s">
        <v>50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</row>
    <row r="67" spans="1:13" ht="15.75">
      <c r="A67" s="234" t="s">
        <v>51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</row>
    <row r="68" ht="15.75">
      <c r="A68" s="4"/>
    </row>
    <row r="69" ht="15.75">
      <c r="A69" s="4"/>
    </row>
    <row r="70" spans="1:13" ht="15.75">
      <c r="A70" s="200" t="s">
        <v>55</v>
      </c>
      <c r="B70" s="200"/>
      <c r="C70" s="200"/>
      <c r="D70" s="200"/>
      <c r="E70" s="200"/>
      <c r="F70" s="200"/>
      <c r="G70" s="200"/>
      <c r="H70" s="13"/>
      <c r="J70" s="238"/>
      <c r="K70" s="238"/>
      <c r="L70" s="238"/>
      <c r="M70" s="238"/>
    </row>
    <row r="71" spans="1:13" ht="15.75">
      <c r="A71" s="1"/>
      <c r="B71" s="3"/>
      <c r="C71" s="3"/>
      <c r="D71" s="1"/>
      <c r="H71" s="12" t="s">
        <v>29</v>
      </c>
      <c r="J71" s="239" t="s">
        <v>30</v>
      </c>
      <c r="K71" s="239"/>
      <c r="L71" s="239"/>
      <c r="M71" s="239"/>
    </row>
    <row r="72" spans="1:4" ht="15" customHeight="1">
      <c r="A72" s="2"/>
      <c r="D72" s="1"/>
    </row>
    <row r="73" spans="1:13" ht="15.75">
      <c r="A73" s="200" t="s">
        <v>56</v>
      </c>
      <c r="B73" s="200"/>
      <c r="C73" s="200"/>
      <c r="D73" s="200"/>
      <c r="E73" s="200"/>
      <c r="F73" s="200"/>
      <c r="G73" s="200"/>
      <c r="H73" s="13"/>
      <c r="J73" s="238"/>
      <c r="K73" s="238"/>
      <c r="L73" s="238"/>
      <c r="M73" s="238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29</v>
      </c>
      <c r="J74" s="239" t="s">
        <v>30</v>
      </c>
      <c r="K74" s="239"/>
      <c r="L74" s="239"/>
      <c r="M74" s="239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2020-01-22T08:32:35Z</cp:lastPrinted>
  <dcterms:created xsi:type="dcterms:W3CDTF">2018-12-28T08:43:53Z</dcterms:created>
  <dcterms:modified xsi:type="dcterms:W3CDTF">2020-01-22T13:59:06Z</dcterms:modified>
  <cp:category/>
  <cp:version/>
  <cp:contentType/>
  <cp:contentStatus/>
</cp:coreProperties>
</file>