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<sst xmlns="http://schemas.openxmlformats.org/spreadsheetml/2006/main" count="203" uniqueCount="101">
  <si>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</si>
  <si>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</si>
  <si>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</si>
  <si>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</si>
  <si>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</si>
  <si>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</si>
  <si>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</si>
  <si>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</si>
  <si>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</si>
  <si>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</si>
  <si>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</si>
  <si>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</si>
  <si>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</si>
  <si>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</si>
  <si>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</si>
  <si>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</si>
  <si>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</si>
  <si>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</si>
  <si>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</si>
  <si>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</si>
  <si>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</si>
  <si>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</si>
  <si>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</si>
  <si>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</si>
  <si>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</si>
  <si>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</si>
  <si>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</si>
  <si>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</si>
  <si>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</si>
  <si>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</si>
  <si>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</si>
  <si>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</si>
  <si>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</si>
  <si>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</si>
  <si>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</si>
  <si>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</si>
  <si>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</si>
  <si>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</si>
  <si>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</si>
  <si>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</si>
  <si>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</si>
  <si>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</si>
  <si>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</si>
  <si>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</si>
  <si>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</si>
  <si>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</si>
  <si>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</si>
  <si>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</si>
  <si>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</si>
  <si>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</si>
  <si>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</si>
  <si>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</si>
  <si>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</si>
  <si>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</si>
  <si>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</si>
  <si>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</si>
  <si>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</si>
  <si>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</si>
  <si>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</si>
  <si>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</si>
  <si>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</si>
  <si>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</si>
  <si>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</si>
  <si>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</si>
  <si>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</si>
  <si>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</si>
  <si>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</si>
  <si>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</si>
  <si>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</si>
  <si>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</si>
  <si>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</si>
  <si>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</si>
  <si>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</si>
  <si>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</si>
  <si>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</si>
  <si>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</si>
  <si>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</si>
  <si>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</si>
  <si>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</si>
  <si>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</si>
  <si>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</si>
  <si>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</si>
  <si>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</si>
  <si>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</si>
  <si>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</si>
  <si>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</si>
  <si>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</si>
  <si>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</si>
  <si>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</si>
  <si>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</si>
  <si>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</si>
  <si>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</si>
  <si>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</si>
  <si>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</si>
  <si>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</si>
  <si>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</si>
  <si>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</si>
  <si>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Директор департаменту житлового  господарства та інфраструктури</t>
  </si>
  <si>
    <t>О.М.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</si>
  <si>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1 170 028 569,22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1 170 028 569,22 </t>
    </r>
    <r>
      <rPr>
        <sz val="12"/>
        <color indexed="8"/>
        <rFont val="Times New Roman"/>
        <family val="1"/>
      </rPr>
      <t>гривень.</t>
    </r>
  </si>
  <si>
    <t>27.10.2020   N 454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</si>
</sst>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88">
      <selection activeCell="B8" sqref="B8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96" t="s">
        <v>1</v>
      </c>
      <c r="G8" s="96"/>
      <c r="H8" s="50"/>
      <c r="I8" s="50"/>
    </row>
    <row r="9" spans="1:9" s="49" customFormat="1" ht="29.25" customHeight="1">
      <c r="A9" s="43"/>
      <c r="B9" s="43"/>
      <c r="C9" s="12"/>
      <c r="D9" s="12"/>
      <c r="F9" s="118" t="s">
        <v>36</v>
      </c>
      <c r="G9" s="118"/>
      <c r="H9" s="118"/>
      <c r="I9" s="50"/>
    </row>
    <row r="10" spans="1:9" s="49" customFormat="1" ht="31.5" customHeight="1">
      <c r="A10" s="43"/>
      <c r="B10" s="12"/>
      <c r="C10" s="12"/>
      <c r="D10" s="12"/>
      <c r="F10" s="101" t="s">
        <v>2</v>
      </c>
      <c r="G10" s="101"/>
      <c r="H10" s="101"/>
      <c r="I10" s="50"/>
    </row>
    <row r="11" spans="1:9" s="49" customFormat="1" ht="15.75">
      <c r="A11" s="43"/>
      <c r="B11" s="12"/>
      <c r="C11" s="12"/>
      <c r="D11" s="12"/>
      <c r="F11" s="120" t="s">
        <v>100</v>
      </c>
      <c r="G11" s="120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97" t="s">
        <v>69</v>
      </c>
      <c r="B13" s="97"/>
      <c r="C13" s="97"/>
      <c r="D13" s="97"/>
      <c r="E13" s="97"/>
      <c r="F13" s="97"/>
      <c r="G13" s="97"/>
      <c r="H13" s="97"/>
      <c r="I13" s="50"/>
    </row>
    <row r="14" spans="1:9" s="49" customFormat="1" ht="15.75" customHeight="1">
      <c r="A14" s="97" t="s">
        <v>70</v>
      </c>
      <c r="B14" s="97"/>
      <c r="C14" s="97"/>
      <c r="D14" s="97"/>
      <c r="E14" s="97"/>
      <c r="F14" s="97"/>
      <c r="G14" s="97"/>
      <c r="H14" s="97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98" t="s">
        <v>3</v>
      </c>
      <c r="B17" s="5">
        <v>1200000</v>
      </c>
      <c r="C17" s="43"/>
      <c r="D17" s="89" t="s">
        <v>35</v>
      </c>
      <c r="E17" s="89"/>
      <c r="F17" s="89"/>
      <c r="G17" s="89"/>
      <c r="H17" s="52">
        <v>34814670</v>
      </c>
    </row>
    <row r="18" spans="1:8" s="49" customFormat="1" ht="39" customHeight="1">
      <c r="A18" s="98"/>
      <c r="B18" s="53" t="s">
        <v>71</v>
      </c>
      <c r="C18" s="43"/>
      <c r="D18" s="99" t="s">
        <v>2</v>
      </c>
      <c r="E18" s="99"/>
      <c r="F18" s="99"/>
      <c r="G18" s="40"/>
      <c r="H18" s="45" t="s">
        <v>72</v>
      </c>
    </row>
    <row r="19" spans="1:8" s="49" customFormat="1" ht="15.75" customHeight="1">
      <c r="A19" s="98" t="s">
        <v>4</v>
      </c>
      <c r="B19" s="5">
        <v>1210000</v>
      </c>
      <c r="C19" s="100"/>
      <c r="D19" s="89" t="s">
        <v>35</v>
      </c>
      <c r="E19" s="89"/>
      <c r="F19" s="89"/>
      <c r="G19" s="89"/>
      <c r="H19" s="52">
        <v>34814670</v>
      </c>
    </row>
    <row r="20" spans="1:8" s="49" customFormat="1" ht="26.25" customHeight="1">
      <c r="A20" s="98"/>
      <c r="B20" s="53" t="s">
        <v>71</v>
      </c>
      <c r="C20" s="100"/>
      <c r="D20" s="99" t="s">
        <v>30</v>
      </c>
      <c r="E20" s="99"/>
      <c r="F20" s="99"/>
      <c r="G20" s="40"/>
      <c r="H20" s="54" t="s">
        <v>72</v>
      </c>
    </row>
    <row r="21" spans="1:8" s="49" customFormat="1" ht="27.75" customHeight="1">
      <c r="A21" s="60" t="s">
        <v>5</v>
      </c>
      <c r="B21" s="55">
        <v>1217310</v>
      </c>
      <c r="C21" s="56" t="s">
        <v>77</v>
      </c>
      <c r="D21" s="56" t="s">
        <v>43</v>
      </c>
      <c r="E21" s="117" t="s">
        <v>44</v>
      </c>
      <c r="F21" s="117"/>
      <c r="G21" s="117"/>
      <c r="H21" s="57">
        <v>13201100000</v>
      </c>
    </row>
    <row r="22" spans="1:8" s="49" customFormat="1" ht="90.75" customHeight="1">
      <c r="A22" s="61"/>
      <c r="B22" s="53" t="s">
        <v>71</v>
      </c>
      <c r="C22" s="53" t="s">
        <v>73</v>
      </c>
      <c r="D22" s="53" t="s">
        <v>74</v>
      </c>
      <c r="E22" s="107" t="s">
        <v>75</v>
      </c>
      <c r="F22" s="107"/>
      <c r="G22" s="40"/>
      <c r="H22" s="62" t="s">
        <v>76</v>
      </c>
    </row>
    <row r="23" spans="1:13" ht="36.75" customHeight="1">
      <c r="A23" s="8" t="s">
        <v>6</v>
      </c>
      <c r="B23" s="90" t="s">
        <v>99</v>
      </c>
      <c r="C23" s="90"/>
      <c r="D23" s="91"/>
      <c r="E23" s="91"/>
      <c r="F23" s="91"/>
      <c r="G23" s="91"/>
      <c r="H23" s="91"/>
      <c r="J23" s="66"/>
      <c r="K23" s="66"/>
      <c r="L23" s="66"/>
      <c r="M23" s="66"/>
    </row>
    <row r="24" spans="1:13" ht="159.75" customHeight="1">
      <c r="A24" s="8" t="s">
        <v>7</v>
      </c>
      <c r="B24" s="106" t="s">
        <v>80</v>
      </c>
      <c r="C24" s="106"/>
      <c r="D24" s="106"/>
      <c r="E24" s="106"/>
      <c r="F24" s="106"/>
      <c r="G24" s="106"/>
      <c r="H24" s="106"/>
      <c r="J24" s="66"/>
      <c r="K24" s="66"/>
      <c r="L24" s="66"/>
      <c r="M24" s="66"/>
    </row>
    <row r="25" spans="1:13" ht="49.5" customHeight="1">
      <c r="A25" s="46"/>
      <c r="B25" s="119" t="s">
        <v>78</v>
      </c>
      <c r="C25" s="106"/>
      <c r="D25" s="106"/>
      <c r="E25" s="106"/>
      <c r="F25" s="106"/>
      <c r="G25" s="106"/>
      <c r="H25" s="106"/>
      <c r="J25" s="59"/>
      <c r="K25" s="59"/>
      <c r="L25" s="59"/>
      <c r="M25" s="59"/>
    </row>
    <row r="26" spans="1:13" ht="264.75" customHeight="1">
      <c r="A26" s="46"/>
      <c r="B26" s="119" t="s">
        <v>79</v>
      </c>
      <c r="C26" s="106"/>
      <c r="D26" s="106"/>
      <c r="E26" s="106"/>
      <c r="F26" s="106"/>
      <c r="G26" s="106"/>
      <c r="H26" s="106"/>
      <c r="J26" s="59"/>
      <c r="K26" s="59"/>
      <c r="L26" s="59"/>
      <c r="M26" s="59"/>
    </row>
    <row r="27" spans="1:8" ht="20.25" customHeight="1">
      <c r="A27" s="33" t="s">
        <v>8</v>
      </c>
      <c r="B27" s="110" t="s">
        <v>56</v>
      </c>
      <c r="C27" s="110"/>
      <c r="D27" s="91"/>
      <c r="E27" s="91"/>
      <c r="F27" s="91"/>
      <c r="G27" s="91"/>
      <c r="H27" s="91"/>
    </row>
    <row r="28" spans="1:15" ht="20.25" customHeight="1">
      <c r="A28" s="24" t="s">
        <v>10</v>
      </c>
      <c r="B28" s="87" t="s">
        <v>57</v>
      </c>
      <c r="C28" s="92"/>
      <c r="D28" s="92"/>
      <c r="E28" s="92"/>
      <c r="F28" s="92"/>
      <c r="G28" s="92"/>
      <c r="H28" s="88"/>
      <c r="I28" s="48"/>
      <c r="K28" s="58"/>
      <c r="L28" s="89"/>
      <c r="M28" s="89"/>
      <c r="N28" s="89"/>
      <c r="O28" s="89"/>
    </row>
    <row r="29" spans="1:8" ht="17.25" customHeight="1">
      <c r="A29" s="24">
        <v>1</v>
      </c>
      <c r="B29" s="111" t="s">
        <v>58</v>
      </c>
      <c r="C29" s="112"/>
      <c r="D29" s="112"/>
      <c r="E29" s="112"/>
      <c r="F29" s="112"/>
      <c r="G29" s="112"/>
      <c r="H29" s="113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10" t="s">
        <v>61</v>
      </c>
      <c r="C31" s="110"/>
      <c r="D31" s="91"/>
      <c r="E31" s="91"/>
      <c r="F31" s="91"/>
      <c r="G31" s="91"/>
      <c r="H31" s="91"/>
    </row>
    <row r="32" spans="1:5" ht="18.75" customHeight="1">
      <c r="A32" s="36" t="s">
        <v>12</v>
      </c>
      <c r="B32" s="109" t="s">
        <v>62</v>
      </c>
      <c r="C32" s="109"/>
      <c r="D32" s="109"/>
      <c r="E32" s="109"/>
    </row>
    <row r="33" ht="12" customHeight="1">
      <c r="A33" s="1"/>
    </row>
    <row r="34" spans="1:8" ht="15.75">
      <c r="A34" s="9" t="s">
        <v>10</v>
      </c>
      <c r="B34" s="87" t="s">
        <v>11</v>
      </c>
      <c r="C34" s="92"/>
      <c r="D34" s="92"/>
      <c r="E34" s="92"/>
      <c r="F34" s="92"/>
      <c r="G34" s="92"/>
      <c r="H34" s="88"/>
    </row>
    <row r="35" spans="1:8" ht="19.5" customHeight="1">
      <c r="A35" s="9">
        <v>1</v>
      </c>
      <c r="B35" s="93" t="s">
        <v>50</v>
      </c>
      <c r="C35" s="94"/>
      <c r="D35" s="94"/>
      <c r="E35" s="94"/>
      <c r="F35" s="94"/>
      <c r="G35" s="94"/>
      <c r="H35" s="95"/>
    </row>
    <row r="36" ht="15.75">
      <c r="A36" s="1"/>
    </row>
    <row r="37" spans="1:8" ht="15.75">
      <c r="A37" s="36" t="s">
        <v>17</v>
      </c>
      <c r="B37" s="104" t="s">
        <v>13</v>
      </c>
      <c r="C37" s="104"/>
      <c r="D37" s="104"/>
      <c r="E37" s="104"/>
      <c r="F37" s="104"/>
      <c r="G37" s="104"/>
      <c r="H37" s="104"/>
    </row>
    <row r="38" spans="1:7" ht="15" customHeight="1">
      <c r="A38" s="1"/>
      <c r="F38" s="42" t="s">
        <v>68</v>
      </c>
      <c r="G38" s="37"/>
    </row>
    <row r="39" spans="1:6" ht="36" customHeight="1">
      <c r="A39" s="9" t="s">
        <v>10</v>
      </c>
      <c r="B39" s="87" t="s">
        <v>13</v>
      </c>
      <c r="C39" s="88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87">
        <v>2</v>
      </c>
      <c r="C40" s="88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73" t="s">
        <v>45</v>
      </c>
      <c r="C41" s="74"/>
      <c r="D41" s="7"/>
      <c r="E41" s="63">
        <f>92455297.2+500000+5000000-2400000-500000+1500000-1000000-500000-20500000-115000-100000</f>
        <v>74340297.2</v>
      </c>
      <c r="F41" s="7">
        <f>D41+E41</f>
        <v>74340297.2</v>
      </c>
      <c r="I41" s="28"/>
    </row>
    <row r="42" spans="1:6" ht="27" customHeight="1">
      <c r="A42" s="11" t="s">
        <v>4</v>
      </c>
      <c r="B42" s="73" t="s">
        <v>81</v>
      </c>
      <c r="C42" s="74"/>
      <c r="D42" s="6"/>
      <c r="E42" s="63">
        <f>27520000+964229+499855-320000+597349</f>
        <v>29261433</v>
      </c>
      <c r="F42" s="6">
        <f>D42+E42</f>
        <v>29261433</v>
      </c>
    </row>
    <row r="43" spans="1:8" ht="35.25" customHeight="1">
      <c r="A43" s="11" t="s">
        <v>5</v>
      </c>
      <c r="B43" s="73" t="s">
        <v>82</v>
      </c>
      <c r="C43" s="74"/>
      <c r="D43" s="6"/>
      <c r="E43" s="63">
        <f>148300000+2500000+20000000+15000000+71314482.22+884098-1080000+400000-300000+131149998+1422558</f>
        <v>389591136.22</v>
      </c>
      <c r="F43" s="6">
        <f>D43+E43</f>
        <v>389591136.22</v>
      </c>
      <c r="H43" s="28"/>
    </row>
    <row r="44" spans="1:8" ht="33.75" customHeight="1">
      <c r="A44" s="11" t="s">
        <v>6</v>
      </c>
      <c r="B44" s="73" t="s">
        <v>46</v>
      </c>
      <c r="C44" s="74"/>
      <c r="D44" s="6"/>
      <c r="E44" s="63">
        <f>2976000+500000+500000+400000</f>
        <v>4376000</v>
      </c>
      <c r="F44" s="6">
        <f>D44+E44</f>
        <v>4376000</v>
      </c>
      <c r="H44" s="28"/>
    </row>
    <row r="45" spans="1:8" ht="26.25" customHeight="1">
      <c r="A45" s="11" t="s">
        <v>7</v>
      </c>
      <c r="B45" s="73" t="s">
        <v>47</v>
      </c>
      <c r="C45" s="74"/>
      <c r="D45" s="6"/>
      <c r="E45" s="6">
        <f>710544702.8-17300000+94000000-300000+300000+300000-115400000+200000+115000</f>
        <v>672459702.8</v>
      </c>
      <c r="F45" s="6">
        <f>D45+E45</f>
        <v>672459702.8</v>
      </c>
      <c r="H45" s="28"/>
    </row>
    <row r="46" spans="1:10" ht="23.25" customHeight="1">
      <c r="A46" s="114" t="s">
        <v>16</v>
      </c>
      <c r="B46" s="115"/>
      <c r="C46" s="116"/>
      <c r="D46" s="7">
        <f>D41++D42+D43</f>
        <v>0</v>
      </c>
      <c r="E46" s="7">
        <f>E41++E42+E43+E44+E45</f>
        <v>1170028569.22</v>
      </c>
      <c r="F46" s="7">
        <f>F41++F42+F43+F44+F45</f>
        <v>1170028569.22</v>
      </c>
      <c r="I46" s="28"/>
      <c r="J46" s="28"/>
    </row>
    <row r="47" ht="15.75">
      <c r="A47" s="1"/>
    </row>
    <row r="48" spans="1:8" ht="15.75">
      <c r="A48" s="108" t="s">
        <v>19</v>
      </c>
      <c r="B48" s="104" t="s">
        <v>63</v>
      </c>
      <c r="C48" s="104"/>
      <c r="D48" s="104"/>
      <c r="E48" s="104"/>
      <c r="F48" s="104"/>
      <c r="G48" s="104"/>
      <c r="H48" s="104"/>
    </row>
    <row r="49" ht="12" customHeight="1">
      <c r="A49" s="108"/>
    </row>
    <row r="50" ht="11.25" customHeight="1" hidden="1">
      <c r="A50" s="1"/>
    </row>
    <row r="51" spans="1:6" ht="15.75">
      <c r="A51" s="1"/>
      <c r="F51" s="42" t="s">
        <v>68</v>
      </c>
    </row>
    <row r="52" spans="1:6" ht="31.5">
      <c r="A52" s="24" t="s">
        <v>10</v>
      </c>
      <c r="B52" s="87" t="s">
        <v>18</v>
      </c>
      <c r="C52" s="88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87">
        <v>2</v>
      </c>
      <c r="C53" s="88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87"/>
      <c r="C54" s="88"/>
      <c r="D54" s="22"/>
      <c r="E54" s="2"/>
      <c r="F54" s="2">
        <f>D54</f>
        <v>0</v>
      </c>
    </row>
    <row r="55" spans="1:6" ht="24.75" customHeight="1">
      <c r="A55" s="114" t="s">
        <v>16</v>
      </c>
      <c r="B55" s="115"/>
      <c r="C55" s="116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104" t="s">
        <v>64</v>
      </c>
      <c r="C57" s="104"/>
      <c r="D57" s="104"/>
      <c r="E57" s="104"/>
      <c r="F57" s="104"/>
      <c r="G57" s="104"/>
      <c r="H57" s="104"/>
    </row>
    <row r="58" ht="10.5" customHeight="1">
      <c r="A58" s="1"/>
    </row>
    <row r="59" spans="1:8" ht="34.5" customHeight="1">
      <c r="A59" s="9" t="s">
        <v>10</v>
      </c>
      <c r="B59" s="87" t="s">
        <v>20</v>
      </c>
      <c r="C59" s="88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87">
        <v>2</v>
      </c>
      <c r="C60" s="88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5" t="s">
        <v>45</v>
      </c>
      <c r="C61" s="76"/>
      <c r="D61" s="18" t="s">
        <v>41</v>
      </c>
      <c r="E61" s="10" t="s">
        <v>37</v>
      </c>
      <c r="F61" s="13"/>
      <c r="G61" s="13">
        <f>92455297.2+500000+5000000-2400000-500000+1500000-1000000-500000-20500000-115000-100000</f>
        <v>74340297.2</v>
      </c>
      <c r="H61" s="13">
        <f>F61+G61</f>
        <v>74340297.2</v>
      </c>
    </row>
    <row r="62" spans="1:8" ht="18.75" customHeight="1">
      <c r="A62" s="4"/>
      <c r="B62" s="77" t="s">
        <v>23</v>
      </c>
      <c r="C62" s="78"/>
      <c r="D62" s="9"/>
      <c r="E62" s="9"/>
      <c r="F62" s="14"/>
      <c r="G62" s="14"/>
      <c r="H62" s="14"/>
    </row>
    <row r="63" spans="1:8" ht="28.5" customHeight="1">
      <c r="A63" s="4"/>
      <c r="B63" s="69" t="s">
        <v>60</v>
      </c>
      <c r="C63" s="70"/>
      <c r="D63" s="18" t="s">
        <v>41</v>
      </c>
      <c r="E63" s="10" t="s">
        <v>37</v>
      </c>
      <c r="F63" s="18"/>
      <c r="G63" s="38">
        <f>G61</f>
        <v>74340297.2</v>
      </c>
      <c r="H63" s="38">
        <f>H61</f>
        <v>74340297.2</v>
      </c>
    </row>
    <row r="64" spans="1:8" ht="15" customHeight="1">
      <c r="A64" s="4"/>
      <c r="B64" s="67" t="s">
        <v>24</v>
      </c>
      <c r="C64" s="68"/>
      <c r="D64" s="18"/>
      <c r="E64" s="10"/>
      <c r="F64" s="19"/>
      <c r="G64" s="14"/>
      <c r="H64" s="14"/>
    </row>
    <row r="65" spans="1:8" ht="30" customHeight="1">
      <c r="A65" s="4"/>
      <c r="B65" s="69" t="s">
        <v>51</v>
      </c>
      <c r="C65" s="70"/>
      <c r="D65" s="25" t="s">
        <v>48</v>
      </c>
      <c r="E65" s="10" t="s">
        <v>37</v>
      </c>
      <c r="F65" s="18"/>
      <c r="G65" s="27">
        <v>15</v>
      </c>
      <c r="H65" s="14">
        <f>G65</f>
        <v>15</v>
      </c>
    </row>
    <row r="66" spans="1:8" ht="15" customHeight="1">
      <c r="A66" s="4"/>
      <c r="B66" s="67" t="s">
        <v>25</v>
      </c>
      <c r="C66" s="68"/>
      <c r="D66" s="18"/>
      <c r="E66" s="10"/>
      <c r="F66" s="19"/>
      <c r="G66" s="14"/>
      <c r="H66" s="14"/>
    </row>
    <row r="67" spans="1:8" ht="27.75" customHeight="1">
      <c r="A67" s="4"/>
      <c r="B67" s="69" t="s">
        <v>49</v>
      </c>
      <c r="C67" s="70"/>
      <c r="D67" s="18" t="s">
        <v>41</v>
      </c>
      <c r="E67" s="10" t="s">
        <v>37</v>
      </c>
      <c r="F67" s="20"/>
      <c r="G67" s="26">
        <f>G61/G65</f>
        <v>4956019.8133333335</v>
      </c>
      <c r="H67" s="26">
        <f>H61/H65</f>
        <v>4956019.8133333335</v>
      </c>
    </row>
    <row r="68" spans="1:8" ht="18.75" customHeight="1">
      <c r="A68" s="4"/>
      <c r="B68" s="67" t="s">
        <v>26</v>
      </c>
      <c r="C68" s="68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71" t="s">
        <v>65</v>
      </c>
      <c r="C69" s="72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5" t="s">
        <v>81</v>
      </c>
      <c r="C70" s="76"/>
      <c r="D70" s="18" t="s">
        <v>41</v>
      </c>
      <c r="E70" s="10" t="s">
        <v>37</v>
      </c>
      <c r="F70" s="13"/>
      <c r="G70" s="64">
        <f>27520000+964229+499855-320000+597349</f>
        <v>29261433</v>
      </c>
      <c r="H70" s="13">
        <f>F70+G70</f>
        <v>29261433</v>
      </c>
    </row>
    <row r="71" spans="1:8" ht="15.75" customHeight="1">
      <c r="A71" s="4"/>
      <c r="B71" s="77" t="s">
        <v>23</v>
      </c>
      <c r="C71" s="78"/>
      <c r="D71" s="24"/>
      <c r="E71" s="24"/>
      <c r="F71" s="14"/>
      <c r="G71" s="27"/>
      <c r="H71" s="14"/>
    </row>
    <row r="72" spans="1:8" ht="28.5" customHeight="1">
      <c r="A72" s="4"/>
      <c r="B72" s="69" t="s">
        <v>95</v>
      </c>
      <c r="C72" s="70"/>
      <c r="D72" s="18" t="s">
        <v>41</v>
      </c>
      <c r="E72" s="10" t="s">
        <v>37</v>
      </c>
      <c r="F72" s="18"/>
      <c r="G72" s="65">
        <f>G70</f>
        <v>29261433</v>
      </c>
      <c r="H72" s="38">
        <f>H70</f>
        <v>29261433</v>
      </c>
    </row>
    <row r="73" spans="1:8" ht="17.25" customHeight="1">
      <c r="A73" s="4"/>
      <c r="B73" s="67" t="s">
        <v>24</v>
      </c>
      <c r="C73" s="68"/>
      <c r="D73" s="18"/>
      <c r="E73" s="10"/>
      <c r="F73" s="19"/>
      <c r="G73" s="27"/>
      <c r="H73" s="14"/>
    </row>
    <row r="74" spans="1:8" ht="30" customHeight="1">
      <c r="A74" s="4"/>
      <c r="B74" s="69" t="s">
        <v>92</v>
      </c>
      <c r="C74" s="70"/>
      <c r="D74" s="25" t="s">
        <v>48</v>
      </c>
      <c r="E74" s="10" t="s">
        <v>37</v>
      </c>
      <c r="F74" s="18"/>
      <c r="G74" s="27">
        <v>57</v>
      </c>
      <c r="H74" s="14">
        <f>F74+G74</f>
        <v>57</v>
      </c>
    </row>
    <row r="75" spans="1:8" ht="16.5" customHeight="1">
      <c r="A75" s="4"/>
      <c r="B75" s="67" t="s">
        <v>25</v>
      </c>
      <c r="C75" s="68"/>
      <c r="D75" s="18"/>
      <c r="E75" s="10"/>
      <c r="F75" s="19"/>
      <c r="G75" s="14"/>
      <c r="H75" s="14"/>
    </row>
    <row r="76" spans="1:8" ht="27.75" customHeight="1">
      <c r="A76" s="4"/>
      <c r="B76" s="69" t="s">
        <v>86</v>
      </c>
      <c r="C76" s="70"/>
      <c r="D76" s="18" t="s">
        <v>41</v>
      </c>
      <c r="E76" s="10" t="s">
        <v>37</v>
      </c>
      <c r="F76" s="20"/>
      <c r="G76" s="26">
        <f>G70/G74</f>
        <v>513358.4736842105</v>
      </c>
      <c r="H76" s="26">
        <f>H70/H74</f>
        <v>513358.4736842105</v>
      </c>
    </row>
    <row r="77" spans="1:8" ht="16.5" customHeight="1">
      <c r="A77" s="4"/>
      <c r="B77" s="67" t="s">
        <v>26</v>
      </c>
      <c r="C77" s="68"/>
      <c r="D77" s="18"/>
      <c r="E77" s="10" t="s">
        <v>40</v>
      </c>
      <c r="F77" s="19"/>
      <c r="G77" s="19"/>
      <c r="H77" s="14"/>
    </row>
    <row r="78" spans="1:8" ht="18" customHeight="1">
      <c r="A78" s="4"/>
      <c r="B78" s="71" t="s">
        <v>89</v>
      </c>
      <c r="C78" s="72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83" t="s">
        <v>82</v>
      </c>
      <c r="C79" s="84"/>
      <c r="D79" s="18" t="s">
        <v>42</v>
      </c>
      <c r="E79" s="10" t="s">
        <v>37</v>
      </c>
      <c r="F79" s="13"/>
      <c r="G79" s="64">
        <f>148300000+2500000+20000000+15000000+71314482.22+884098-1080000+400000-300000+131149998+1422558</f>
        <v>389591136.22</v>
      </c>
      <c r="H79" s="13">
        <f>F79+G79</f>
        <v>389591136.22</v>
      </c>
    </row>
    <row r="80" spans="1:8" ht="15.75">
      <c r="A80" s="4"/>
      <c r="B80" s="85" t="s">
        <v>23</v>
      </c>
      <c r="C80" s="86"/>
      <c r="D80" s="21"/>
      <c r="E80" s="9"/>
      <c r="F80" s="14"/>
      <c r="G80" s="14"/>
      <c r="H80" s="14"/>
    </row>
    <row r="81" spans="1:8" ht="27" customHeight="1">
      <c r="A81" s="4"/>
      <c r="B81" s="79" t="s">
        <v>85</v>
      </c>
      <c r="C81" s="80"/>
      <c r="D81" s="18" t="s">
        <v>42</v>
      </c>
      <c r="E81" s="10" t="s">
        <v>37</v>
      </c>
      <c r="F81" s="14"/>
      <c r="G81" s="38">
        <f>G79</f>
        <v>389591136.22</v>
      </c>
      <c r="H81" s="38">
        <f>H79</f>
        <v>389591136.22</v>
      </c>
    </row>
    <row r="82" spans="1:8" ht="18" customHeight="1">
      <c r="A82" s="4"/>
      <c r="B82" s="81" t="s">
        <v>24</v>
      </c>
      <c r="C82" s="82"/>
      <c r="D82" s="18"/>
      <c r="E82" s="9"/>
      <c r="F82" s="14"/>
      <c r="G82" s="14"/>
      <c r="H82" s="14"/>
    </row>
    <row r="83" spans="1:8" ht="30" customHeight="1">
      <c r="A83" s="4"/>
      <c r="B83" s="69" t="s">
        <v>83</v>
      </c>
      <c r="C83" s="70"/>
      <c r="D83" s="18" t="s">
        <v>39</v>
      </c>
      <c r="E83" s="10" t="s">
        <v>37</v>
      </c>
      <c r="F83" s="14"/>
      <c r="G83" s="27">
        <v>39</v>
      </c>
      <c r="H83" s="14">
        <f>F83+G83</f>
        <v>39</v>
      </c>
    </row>
    <row r="84" spans="1:8" ht="18" customHeight="1">
      <c r="A84" s="4"/>
      <c r="B84" s="81" t="s">
        <v>25</v>
      </c>
      <c r="C84" s="82"/>
      <c r="D84" s="18"/>
      <c r="E84" s="9"/>
      <c r="F84" s="14"/>
      <c r="G84" s="14"/>
      <c r="H84" s="14"/>
    </row>
    <row r="85" spans="1:8" ht="29.25" customHeight="1">
      <c r="A85" s="4"/>
      <c r="B85" s="69" t="s">
        <v>84</v>
      </c>
      <c r="C85" s="70"/>
      <c r="D85" s="18" t="s">
        <v>41</v>
      </c>
      <c r="E85" s="10" t="s">
        <v>37</v>
      </c>
      <c r="F85" s="26"/>
      <c r="G85" s="26">
        <f>G79/G83</f>
        <v>9989516.313333334</v>
      </c>
      <c r="H85" s="26">
        <f>H79/H83</f>
        <v>9989516.313333334</v>
      </c>
    </row>
    <row r="86" spans="1:8" ht="16.5" customHeight="1">
      <c r="A86" s="4"/>
      <c r="B86" s="81" t="s">
        <v>26</v>
      </c>
      <c r="C86" s="82"/>
      <c r="D86" s="18"/>
      <c r="E86" s="9"/>
      <c r="F86" s="19"/>
      <c r="G86" s="19"/>
      <c r="H86" s="14"/>
    </row>
    <row r="87" spans="1:8" ht="29.25" customHeight="1">
      <c r="A87" s="4"/>
      <c r="B87" s="71" t="s">
        <v>87</v>
      </c>
      <c r="C87" s="72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5" t="s">
        <v>46</v>
      </c>
      <c r="C88" s="76"/>
      <c r="D88" s="18" t="s">
        <v>41</v>
      </c>
      <c r="E88" s="10" t="s">
        <v>37</v>
      </c>
      <c r="F88" s="13"/>
      <c r="G88" s="64">
        <f>2976000+500000+500000+400000</f>
        <v>4376000</v>
      </c>
      <c r="H88" s="13">
        <f>F88+G88</f>
        <v>4376000</v>
      </c>
    </row>
    <row r="89" spans="1:8" ht="17.25" customHeight="1">
      <c r="A89" s="4"/>
      <c r="B89" s="77" t="s">
        <v>23</v>
      </c>
      <c r="C89" s="78"/>
      <c r="D89" s="24"/>
      <c r="E89" s="24"/>
      <c r="F89" s="14"/>
      <c r="G89" s="27"/>
      <c r="H89" s="14"/>
    </row>
    <row r="90" spans="1:8" ht="29.25" customHeight="1">
      <c r="A90" s="4"/>
      <c r="B90" s="69" t="s">
        <v>96</v>
      </c>
      <c r="C90" s="70"/>
      <c r="D90" s="18" t="s">
        <v>41</v>
      </c>
      <c r="E90" s="10" t="s">
        <v>37</v>
      </c>
      <c r="F90" s="18"/>
      <c r="G90" s="65">
        <f>G88</f>
        <v>4376000</v>
      </c>
      <c r="H90" s="38">
        <f>H88</f>
        <v>4376000</v>
      </c>
    </row>
    <row r="91" spans="1:8" ht="21.75" customHeight="1">
      <c r="A91" s="4"/>
      <c r="B91" s="67" t="s">
        <v>24</v>
      </c>
      <c r="C91" s="68"/>
      <c r="D91" s="18"/>
      <c r="E91" s="10"/>
      <c r="F91" s="19"/>
      <c r="G91" s="27"/>
      <c r="H91" s="14"/>
    </row>
    <row r="92" spans="1:8" ht="30.75" customHeight="1">
      <c r="A92" s="4"/>
      <c r="B92" s="69" t="s">
        <v>91</v>
      </c>
      <c r="C92" s="70"/>
      <c r="D92" s="25" t="s">
        <v>48</v>
      </c>
      <c r="E92" s="10" t="s">
        <v>37</v>
      </c>
      <c r="F92" s="18"/>
      <c r="G92" s="27">
        <f>5+5+5+4</f>
        <v>19</v>
      </c>
      <c r="H92" s="14">
        <f>F92+G92</f>
        <v>19</v>
      </c>
    </row>
    <row r="93" spans="1:8" ht="16.5" customHeight="1">
      <c r="A93" s="4"/>
      <c r="B93" s="67" t="s">
        <v>25</v>
      </c>
      <c r="C93" s="68"/>
      <c r="D93" s="18"/>
      <c r="E93" s="10"/>
      <c r="F93" s="19"/>
      <c r="G93" s="14"/>
      <c r="H93" s="14"/>
    </row>
    <row r="94" spans="1:8" ht="30" customHeight="1">
      <c r="A94" s="4"/>
      <c r="B94" s="69" t="s">
        <v>88</v>
      </c>
      <c r="C94" s="70"/>
      <c r="D94" s="18" t="s">
        <v>41</v>
      </c>
      <c r="E94" s="10" t="s">
        <v>37</v>
      </c>
      <c r="F94" s="20"/>
      <c r="G94" s="26">
        <f>G88/G92</f>
        <v>230315.7894736842</v>
      </c>
      <c r="H94" s="26">
        <f>H88/H92</f>
        <v>230315.7894736842</v>
      </c>
    </row>
    <row r="95" spans="1:8" ht="21.75" customHeight="1">
      <c r="A95" s="4"/>
      <c r="B95" s="67" t="s">
        <v>26</v>
      </c>
      <c r="C95" s="68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71" t="s">
        <v>89</v>
      </c>
      <c r="C96" s="72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3.75" customHeight="1">
      <c r="A97" s="11" t="s">
        <v>7</v>
      </c>
      <c r="B97" s="75" t="s">
        <v>47</v>
      </c>
      <c r="C97" s="76"/>
      <c r="D97" s="18" t="s">
        <v>41</v>
      </c>
      <c r="E97" s="10" t="s">
        <v>37</v>
      </c>
      <c r="F97" s="13"/>
      <c r="G97" s="13">
        <f>710544702.8-17300000+94000000+300000-115400000+200000+115000</f>
        <v>672459702.8</v>
      </c>
      <c r="H97" s="13">
        <f>F97+G97</f>
        <v>672459702.8</v>
      </c>
    </row>
    <row r="98" spans="1:8" ht="21.75" customHeight="1">
      <c r="A98" s="4"/>
      <c r="B98" s="77" t="s">
        <v>23</v>
      </c>
      <c r="C98" s="78"/>
      <c r="D98" s="24"/>
      <c r="E98" s="24"/>
      <c r="F98" s="14"/>
      <c r="G98" s="14"/>
      <c r="H98" s="14"/>
    </row>
    <row r="99" spans="1:8" ht="29.25" customHeight="1">
      <c r="A99" s="4"/>
      <c r="B99" s="69" t="s">
        <v>90</v>
      </c>
      <c r="C99" s="70"/>
      <c r="D99" s="18" t="s">
        <v>41</v>
      </c>
      <c r="E99" s="10" t="s">
        <v>37</v>
      </c>
      <c r="F99" s="18"/>
      <c r="G99" s="38">
        <f>G97</f>
        <v>672459702.8</v>
      </c>
      <c r="H99" s="38">
        <f>H97</f>
        <v>672459702.8</v>
      </c>
    </row>
    <row r="100" spans="1:8" ht="21.75" customHeight="1">
      <c r="A100" s="4"/>
      <c r="B100" s="67" t="s">
        <v>24</v>
      </c>
      <c r="C100" s="68"/>
      <c r="D100" s="18"/>
      <c r="E100" s="10"/>
      <c r="F100" s="19"/>
      <c r="G100" s="14"/>
      <c r="H100" s="14"/>
    </row>
    <row r="101" spans="1:8" ht="27" customHeight="1">
      <c r="A101" s="4"/>
      <c r="B101" s="69" t="s">
        <v>93</v>
      </c>
      <c r="C101" s="70"/>
      <c r="D101" s="25" t="s">
        <v>48</v>
      </c>
      <c r="E101" s="10" t="s">
        <v>37</v>
      </c>
      <c r="F101" s="18"/>
      <c r="G101" s="27">
        <f>28+2</f>
        <v>30</v>
      </c>
      <c r="H101" s="14">
        <f>F101+G101</f>
        <v>30</v>
      </c>
    </row>
    <row r="102" spans="1:8" ht="21.75" customHeight="1">
      <c r="A102" s="4"/>
      <c r="B102" s="67" t="s">
        <v>25</v>
      </c>
      <c r="C102" s="68"/>
      <c r="D102" s="18"/>
      <c r="E102" s="10"/>
      <c r="F102" s="19"/>
      <c r="G102" s="14"/>
      <c r="H102" s="14"/>
    </row>
    <row r="103" spans="1:8" ht="30.75" customHeight="1">
      <c r="A103" s="4"/>
      <c r="B103" s="69" t="s">
        <v>94</v>
      </c>
      <c r="C103" s="70"/>
      <c r="D103" s="18" t="s">
        <v>41</v>
      </c>
      <c r="E103" s="10" t="s">
        <v>37</v>
      </c>
      <c r="F103" s="20"/>
      <c r="G103" s="26">
        <f>G97/G101</f>
        <v>22415323.426666666</v>
      </c>
      <c r="H103" s="26">
        <f>H97/H101</f>
        <v>22415323.426666666</v>
      </c>
    </row>
    <row r="104" spans="1:8" ht="21.75" customHeight="1">
      <c r="A104" s="4"/>
      <c r="B104" s="67" t="s">
        <v>26</v>
      </c>
      <c r="C104" s="68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71" t="s">
        <v>89</v>
      </c>
      <c r="C105" s="72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1170028569.22</v>
      </c>
    </row>
    <row r="106" ht="21.75" customHeight="1">
      <c r="A106" s="1"/>
    </row>
    <row r="107" spans="1:8" ht="35.25" customHeight="1">
      <c r="A107" s="102" t="s">
        <v>97</v>
      </c>
      <c r="B107" s="102"/>
      <c r="C107" s="102"/>
      <c r="D107" s="102"/>
      <c r="E107" s="3"/>
      <c r="F107" s="16"/>
      <c r="G107" s="103" t="s">
        <v>98</v>
      </c>
      <c r="H107" s="103"/>
    </row>
    <row r="108" spans="1:8" ht="15.75" customHeight="1">
      <c r="A108" s="17"/>
      <c r="B108" s="34"/>
      <c r="C108" s="47"/>
      <c r="E108" s="31" t="s">
        <v>27</v>
      </c>
      <c r="G108" s="99" t="s">
        <v>28</v>
      </c>
      <c r="H108" s="99"/>
    </row>
    <row r="109" spans="1:8" ht="15.75" customHeight="1">
      <c r="A109" s="104" t="s">
        <v>29</v>
      </c>
      <c r="B109" s="104"/>
      <c r="C109" s="44"/>
      <c r="E109" s="39"/>
      <c r="G109" s="40"/>
      <c r="H109" s="40"/>
    </row>
    <row r="110" spans="1:5" ht="16.5" customHeight="1">
      <c r="A110" s="105" t="s">
        <v>66</v>
      </c>
      <c r="B110" s="105"/>
      <c r="C110" s="105"/>
      <c r="D110" s="105"/>
      <c r="E110" s="105"/>
    </row>
    <row r="111" spans="1:8" ht="31.5" customHeight="1">
      <c r="A111" s="91" t="s">
        <v>67</v>
      </c>
      <c r="B111" s="91"/>
      <c r="C111" s="91"/>
      <c r="D111" s="91"/>
      <c r="E111" s="3"/>
      <c r="F111" s="16"/>
      <c r="G111" s="103" t="s">
        <v>34</v>
      </c>
      <c r="H111" s="103"/>
    </row>
    <row r="112" spans="1:8" ht="17.25" customHeight="1">
      <c r="A112" s="29"/>
      <c r="B112" s="34"/>
      <c r="C112" s="47"/>
      <c r="D112" s="34"/>
      <c r="E112" s="31" t="s">
        <v>27</v>
      </c>
      <c r="G112" s="99" t="s">
        <v>28</v>
      </c>
      <c r="H112" s="99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18" ht="7.5" customHeight="1"/>
    <row r="123" spans="2:5" ht="15.75">
      <c r="B123" s="91"/>
      <c r="C123" s="91"/>
      <c r="D123" s="91"/>
      <c r="E123" s="91"/>
    </row>
  </sheetData>
  <sheetProtection/>
  <mergeCells count="99"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43:C43"/>
    <mergeCell ref="A46:C46"/>
    <mergeCell ref="A14:H14"/>
    <mergeCell ref="E21:G21"/>
    <mergeCell ref="F9:H9"/>
    <mergeCell ref="B41:C41"/>
    <mergeCell ref="B42:C42"/>
    <mergeCell ref="F11:G11"/>
    <mergeCell ref="B25:H25"/>
    <mergeCell ref="B26:H26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39:C39"/>
    <mergeCell ref="B40:C40"/>
    <mergeCell ref="L28:O28"/>
    <mergeCell ref="B23:H23"/>
    <mergeCell ref="B34:H34"/>
    <mergeCell ref="B35:H35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5:C85"/>
    <mergeCell ref="B86:C86"/>
    <mergeCell ref="B75:C75"/>
    <mergeCell ref="B76:C76"/>
    <mergeCell ref="B77:C77"/>
    <mergeCell ref="B78:C78"/>
    <mergeCell ref="B79:C79"/>
    <mergeCell ref="B80:C80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91:C91"/>
    <mergeCell ref="B92:C92"/>
    <mergeCell ref="B93:C93"/>
    <mergeCell ref="B94:C94"/>
    <mergeCell ref="B95:C95"/>
    <mergeCell ref="B96:C96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2020-10-27T11:17:45Z</cp:lastPrinted>
  <dcterms:created xsi:type="dcterms:W3CDTF">2018-12-28T08:43:53Z</dcterms:created>
  <dcterms:modified xsi:type="dcterms:W3CDTF">2020-10-27T11:18:35Z</dcterms:modified>
  <cp:category/>
  <cp:version/>
  <cp:contentType/>
  <cp:contentStatus/>
</cp:coreProperties>
</file>