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<sst xmlns="http://schemas.openxmlformats.org/spreadsheetml/2006/main" count="328" uniqueCount="122">
  <si>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</si>
  <si>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</si>
  <si>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</si>
  <si>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</si>
  <si>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</si>
  <si>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</si>
  <si>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</si>
  <si>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</si>
  <si>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</si>
  <si>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</si>
  <si>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</si>
  <si>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</si>
  <si>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</si>
  <si>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</si>
  <si>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</si>
  <si>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</si>
  <si>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</si>
  <si>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</si>
  <si>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</si>
  <si>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</si>
  <si>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</si>
  <si>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</si>
  <si>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</si>
  <si>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</si>
  <si>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</si>
  <si>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</si>
  <si>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</si>
  <si>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</si>
  <si>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</si>
  <si>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</si>
  <si>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</si>
  <si>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</si>
  <si>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</si>
  <si>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</si>
  <si>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</si>
  <si>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</si>
  <si>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</si>
  <si>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</si>
  <si>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</si>
  <si>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</si>
  <si>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</si>
  <si>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</si>
  <si>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</si>
  <si>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</si>
  <si>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</si>
  <si>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</si>
  <si>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</si>
  <si>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</si>
  <si>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</si>
  <si>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</si>
  <si>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</si>
  <si>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</si>
  <si>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</si>
  <si>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</si>
  <si>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</si>
  <si>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</si>
  <si>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</si>
  <si>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</si>
  <si>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</si>
  <si>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</si>
  <si>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</si>
  <si>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</si>
  <si>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</si>
  <si>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</si>
  <si>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</si>
  <si>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</si>
  <si>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</si>
  <si>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</si>
  <si>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</si>
  <si>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</si>
  <si>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</si>
  <si>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</si>
  <si>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</si>
  <si>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</si>
  <si>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</si>
  <si>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</si>
  <si>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</si>
  <si>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</si>
  <si>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</si>
  <si>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</si>
  <si>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</si>
  <si>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</si>
  <si>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</si>
  <si>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</si>
  <si>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</si>
  <si>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</si>
  <si>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</si>
  <si>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</si>
  <si>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</si>
  <si>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</si>
  <si>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</si>
  <si>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</si>
  <si>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</si>
  <si>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</si>
  <si>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</si>
  <si>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</si>
  <si>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</si>
  <si>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</si>
  <si>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</si>
  <si>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</si>
  <si>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</si>
  <si>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</si>
  <si>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</si>
  <si>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</si>
  <si>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</si>
  <si>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</si>
  <si>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</si>
  <si>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</si>
  <si>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</si>
  <si>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</si>
  <si>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</si>
  <si>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</si>
  <si>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</si>
  <si>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</si>
  <si>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</si>
  <si>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</si>
  <si>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</si>
  <si>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</si>
  <si>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t>О. Одинець</t>
  </si>
  <si>
    <t>Директор департаменту житлового  господарства та інфраструктури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</si>
  <si>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689 687 901,99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689 687 901,99</t>
    </r>
    <r>
      <rPr>
        <sz val="12"/>
        <color indexed="8"/>
        <rFont val="Times New Roman"/>
        <family val="1"/>
      </rPr>
      <t xml:space="preserve"> гривень.</t>
    </r>
  </si>
  <si>
    <t>30.12.2020   N 550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</si>
</sst>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wrapText="1"/>
      <protection/>
    </xf>
    <xf numFmtId="0" fontId="12" fillId="0" borderId="12" xfId="52" applyFont="1" applyFill="1" applyBorder="1" applyAlignment="1">
      <alignment horizontal="left" wrapText="1"/>
      <protection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2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B9" sqref="B9"/>
    </sheetView>
  </sheetViews>
  <sheetFormatPr defaultColWidth="21.57421875" defaultRowHeight="15"/>
  <cols>
    <col min="1" max="1" width="6.28125" style="24" customWidth="1"/>
    <col min="2" max="2" width="33.140625" style="24" customWidth="1"/>
    <col min="3" max="3" width="11.7109375" style="24" customWidth="1"/>
    <col min="4" max="4" width="13.57421875" style="24" customWidth="1"/>
    <col min="5" max="5" width="20.8515625" style="24" customWidth="1"/>
    <col min="6" max="6" width="17.8515625" style="24" customWidth="1"/>
    <col min="7" max="7" width="19.57421875" style="24" customWidth="1"/>
    <col min="8" max="8" width="19.8515625" style="24" customWidth="1"/>
    <col min="9" max="16384" width="21.57421875" style="24" customWidth="1"/>
  </cols>
  <sheetData>
    <row r="1" spans="1:7" s="63" customFormat="1" ht="15.75" customHeight="1">
      <c r="A1" s="24"/>
      <c r="B1" s="24"/>
      <c r="C1" s="24"/>
      <c r="D1" s="24"/>
      <c r="E1" s="58" t="s">
        <v>0</v>
      </c>
      <c r="G1" s="58"/>
    </row>
    <row r="2" spans="1:7" s="63" customFormat="1" ht="15.75">
      <c r="A2" s="24"/>
      <c r="B2" s="24"/>
      <c r="C2" s="24"/>
      <c r="D2" s="24"/>
      <c r="E2" s="24" t="s">
        <v>59</v>
      </c>
      <c r="G2" s="24"/>
    </row>
    <row r="3" spans="1:7" s="63" customFormat="1" ht="15.75">
      <c r="A3" s="24"/>
      <c r="B3" s="24"/>
      <c r="C3" s="24"/>
      <c r="D3" s="24"/>
      <c r="E3" s="24" t="s">
        <v>60</v>
      </c>
      <c r="G3" s="24"/>
    </row>
    <row r="4" spans="1:7" s="63" customFormat="1" ht="15.75">
      <c r="A4" s="24"/>
      <c r="B4" s="24"/>
      <c r="C4" s="24"/>
      <c r="D4" s="24"/>
      <c r="E4" s="24" t="s">
        <v>61</v>
      </c>
      <c r="G4" s="24"/>
    </row>
    <row r="5" spans="1:7" s="63" customFormat="1" ht="15.75">
      <c r="A5" s="24"/>
      <c r="B5" s="24"/>
      <c r="C5" s="24"/>
      <c r="D5" s="24"/>
      <c r="E5" s="24" t="s">
        <v>91</v>
      </c>
      <c r="G5" s="24"/>
    </row>
    <row r="6" spans="1:7" s="63" customFormat="1" ht="15.75">
      <c r="A6" s="24"/>
      <c r="B6" s="24"/>
      <c r="C6" s="24"/>
      <c r="D6" s="24"/>
      <c r="E6" s="24"/>
      <c r="G6" s="24"/>
    </row>
    <row r="7" spans="1:8" s="63" customFormat="1" ht="15.75" customHeight="1">
      <c r="A7" s="60"/>
      <c r="B7" s="24"/>
      <c r="C7" s="24"/>
      <c r="D7" s="24"/>
      <c r="E7" s="60" t="s">
        <v>0</v>
      </c>
      <c r="G7" s="58"/>
      <c r="H7" s="24"/>
    </row>
    <row r="8" spans="1:8" s="63" customFormat="1" ht="15.75" customHeight="1">
      <c r="A8" s="60"/>
      <c r="B8" s="24"/>
      <c r="C8" s="24"/>
      <c r="D8" s="24"/>
      <c r="E8" s="102" t="s">
        <v>1</v>
      </c>
      <c r="F8" s="102"/>
      <c r="G8" s="64"/>
      <c r="H8" s="64"/>
    </row>
    <row r="9" spans="1:8" s="63" customFormat="1" ht="21.75" customHeight="1">
      <c r="A9" s="60"/>
      <c r="B9" s="60"/>
      <c r="C9" s="24"/>
      <c r="D9" s="24"/>
      <c r="E9" s="103" t="s">
        <v>64</v>
      </c>
      <c r="F9" s="103"/>
      <c r="G9" s="103"/>
      <c r="H9" s="103"/>
    </row>
    <row r="10" spans="1:8" s="63" customFormat="1" ht="24" customHeight="1">
      <c r="A10" s="60"/>
      <c r="B10" s="24"/>
      <c r="C10" s="24"/>
      <c r="D10" s="24"/>
      <c r="E10" s="104" t="s">
        <v>2</v>
      </c>
      <c r="F10" s="104"/>
      <c r="G10" s="104"/>
      <c r="H10" s="104"/>
    </row>
    <row r="11" spans="1:8" s="63" customFormat="1" ht="15.75">
      <c r="A11" s="60"/>
      <c r="B11" s="24"/>
      <c r="C11" s="24"/>
      <c r="D11" s="24"/>
      <c r="E11" s="139" t="s">
        <v>121</v>
      </c>
      <c r="F11" s="140"/>
      <c r="G11" s="140"/>
      <c r="H11" s="140"/>
    </row>
    <row r="12" spans="1:8" s="63" customFormat="1" ht="15.75">
      <c r="A12" s="24"/>
      <c r="B12" s="24"/>
      <c r="C12" s="24"/>
      <c r="D12" s="24"/>
      <c r="E12" s="24"/>
      <c r="F12" s="24"/>
      <c r="G12" s="24"/>
      <c r="H12" s="24"/>
    </row>
    <row r="13" spans="1:8" s="63" customFormat="1" ht="15" customHeight="1">
      <c r="A13" s="105" t="s">
        <v>108</v>
      </c>
      <c r="B13" s="105"/>
      <c r="C13" s="105"/>
      <c r="D13" s="105"/>
      <c r="E13" s="105"/>
      <c r="F13" s="105"/>
      <c r="G13" s="105"/>
      <c r="H13" s="105"/>
    </row>
    <row r="14" spans="1:8" s="63" customFormat="1" ht="15.75" customHeight="1">
      <c r="A14" s="105" t="s">
        <v>109</v>
      </c>
      <c r="B14" s="105"/>
      <c r="C14" s="105"/>
      <c r="D14" s="105"/>
      <c r="E14" s="105"/>
      <c r="F14" s="105"/>
      <c r="G14" s="105"/>
      <c r="H14" s="105"/>
    </row>
    <row r="15" spans="1:8" s="63" customFormat="1" ht="15.75">
      <c r="A15" s="24"/>
      <c r="B15" s="24"/>
      <c r="C15" s="24"/>
      <c r="D15" s="24"/>
      <c r="E15" s="24"/>
      <c r="F15" s="24"/>
      <c r="G15" s="24"/>
      <c r="H15" s="24"/>
    </row>
    <row r="16" spans="1:8" s="63" customFormat="1" ht="15.75">
      <c r="A16" s="24"/>
      <c r="B16" s="24"/>
      <c r="C16" s="24"/>
      <c r="D16" s="24"/>
      <c r="E16" s="24"/>
      <c r="F16" s="24"/>
      <c r="G16" s="24"/>
      <c r="H16" s="24"/>
    </row>
    <row r="17" spans="1:8" s="63" customFormat="1" ht="15.75" customHeight="1">
      <c r="A17" s="106" t="s">
        <v>3</v>
      </c>
      <c r="B17" s="15">
        <v>1200000</v>
      </c>
      <c r="C17" s="60"/>
      <c r="D17" s="80" t="s">
        <v>63</v>
      </c>
      <c r="E17" s="80"/>
      <c r="F17" s="80"/>
      <c r="G17" s="80"/>
      <c r="H17" s="65">
        <v>34814670</v>
      </c>
    </row>
    <row r="18" spans="1:8" s="63" customFormat="1" ht="33.75" customHeight="1">
      <c r="A18" s="106"/>
      <c r="B18" s="12" t="s">
        <v>110</v>
      </c>
      <c r="C18" s="60"/>
      <c r="D18" s="107" t="s">
        <v>2</v>
      </c>
      <c r="E18" s="107"/>
      <c r="F18" s="107"/>
      <c r="G18" s="51"/>
      <c r="H18" s="66" t="s">
        <v>111</v>
      </c>
    </row>
    <row r="19" spans="1:8" s="63" customFormat="1" ht="15.75" customHeight="1">
      <c r="A19" s="106" t="s">
        <v>5</v>
      </c>
      <c r="B19" s="15">
        <v>1210000</v>
      </c>
      <c r="C19" s="97"/>
      <c r="D19" s="80" t="s">
        <v>63</v>
      </c>
      <c r="E19" s="80"/>
      <c r="F19" s="80"/>
      <c r="G19" s="80"/>
      <c r="H19" s="65">
        <v>34814670</v>
      </c>
    </row>
    <row r="20" spans="1:8" s="63" customFormat="1" ht="27" customHeight="1">
      <c r="A20" s="106"/>
      <c r="B20" s="12" t="s">
        <v>110</v>
      </c>
      <c r="C20" s="97"/>
      <c r="D20" s="107" t="s">
        <v>34</v>
      </c>
      <c r="E20" s="107"/>
      <c r="F20" s="107"/>
      <c r="G20" s="51"/>
      <c r="H20" s="67" t="s">
        <v>111</v>
      </c>
    </row>
    <row r="21" spans="1:8" s="63" customFormat="1" ht="30" customHeight="1">
      <c r="A21" s="68" t="s">
        <v>6</v>
      </c>
      <c r="B21" s="69">
        <v>1217670</v>
      </c>
      <c r="C21" s="70" t="s">
        <v>116</v>
      </c>
      <c r="D21" s="70" t="s">
        <v>70</v>
      </c>
      <c r="E21" s="95" t="s">
        <v>69</v>
      </c>
      <c r="F21" s="95"/>
      <c r="G21" s="51"/>
      <c r="H21" s="69">
        <v>13201100000</v>
      </c>
    </row>
    <row r="22" spans="1:8" s="63" customFormat="1" ht="92.25" customHeight="1">
      <c r="A22" s="57"/>
      <c r="B22" s="12" t="s">
        <v>110</v>
      </c>
      <c r="C22" s="12" t="s">
        <v>112</v>
      </c>
      <c r="D22" s="12" t="s">
        <v>113</v>
      </c>
      <c r="E22" s="96" t="s">
        <v>114</v>
      </c>
      <c r="F22" s="96"/>
      <c r="G22" s="51"/>
      <c r="H22" s="71" t="s">
        <v>115</v>
      </c>
    </row>
    <row r="23" spans="1:10" ht="42" customHeight="1">
      <c r="A23" s="18" t="s">
        <v>8</v>
      </c>
      <c r="B23" s="98" t="s">
        <v>120</v>
      </c>
      <c r="C23" s="98"/>
      <c r="D23" s="99"/>
      <c r="E23" s="99"/>
      <c r="F23" s="99"/>
      <c r="G23" s="99"/>
      <c r="H23" s="99"/>
      <c r="J23" s="26"/>
    </row>
    <row r="24" spans="1:13" ht="64.5" customHeight="1">
      <c r="A24" s="18" t="s">
        <v>9</v>
      </c>
      <c r="B24" s="98" t="s">
        <v>99</v>
      </c>
      <c r="C24" s="98"/>
      <c r="D24" s="99"/>
      <c r="E24" s="99"/>
      <c r="F24" s="99"/>
      <c r="G24" s="99"/>
      <c r="H24" s="99"/>
      <c r="K24" s="77"/>
      <c r="L24" s="77"/>
      <c r="M24" s="77"/>
    </row>
    <row r="25" spans="1:13" ht="20.25" customHeight="1">
      <c r="A25" s="38" t="s">
        <v>10</v>
      </c>
      <c r="B25" s="115" t="s">
        <v>95</v>
      </c>
      <c r="C25" s="115"/>
      <c r="D25" s="99"/>
      <c r="E25" s="99"/>
      <c r="F25" s="99"/>
      <c r="G25" s="99"/>
      <c r="H25" s="99"/>
      <c r="K25" s="77"/>
      <c r="L25" s="77"/>
      <c r="M25" s="77"/>
    </row>
    <row r="26" spans="1:13" ht="20.25" customHeight="1">
      <c r="A26" s="39" t="s">
        <v>12</v>
      </c>
      <c r="B26" s="85" t="s">
        <v>96</v>
      </c>
      <c r="C26" s="118"/>
      <c r="D26" s="118"/>
      <c r="E26" s="118"/>
      <c r="F26" s="118"/>
      <c r="G26" s="118"/>
      <c r="H26" s="86"/>
      <c r="K26" s="77"/>
      <c r="L26" s="77"/>
      <c r="M26" s="77"/>
    </row>
    <row r="27" spans="1:13" ht="20.25" customHeight="1">
      <c r="A27" s="39">
        <v>1</v>
      </c>
      <c r="B27" s="81" t="s">
        <v>102</v>
      </c>
      <c r="C27" s="82"/>
      <c r="D27" s="82"/>
      <c r="E27" s="82"/>
      <c r="F27" s="82"/>
      <c r="G27" s="82"/>
      <c r="H27" s="83"/>
      <c r="K27" s="77"/>
      <c r="L27" s="77"/>
      <c r="M27" s="77"/>
    </row>
    <row r="28" spans="1:13" ht="9.75" customHeight="1">
      <c r="A28" s="42"/>
      <c r="B28" s="43"/>
      <c r="C28" s="43"/>
      <c r="D28" s="43"/>
      <c r="E28" s="43"/>
      <c r="F28" s="43"/>
      <c r="G28" s="43"/>
      <c r="H28" s="43"/>
      <c r="K28" s="77"/>
      <c r="L28" s="77"/>
      <c r="M28" s="77"/>
    </row>
    <row r="29" spans="1:15" ht="30.75" customHeight="1">
      <c r="A29" s="38" t="s">
        <v>11</v>
      </c>
      <c r="B29" s="98" t="s">
        <v>100</v>
      </c>
      <c r="C29" s="98"/>
      <c r="D29" s="99"/>
      <c r="E29" s="99"/>
      <c r="F29" s="99"/>
      <c r="G29" s="99"/>
      <c r="H29" s="99"/>
      <c r="I29" s="62"/>
      <c r="J29" s="62"/>
      <c r="K29" s="72"/>
      <c r="L29" s="80"/>
      <c r="M29" s="80"/>
      <c r="N29" s="80"/>
      <c r="O29" s="80"/>
    </row>
    <row r="30" spans="1:5" ht="18.75" customHeight="1">
      <c r="A30" s="37" t="s">
        <v>14</v>
      </c>
      <c r="B30" s="92" t="s">
        <v>101</v>
      </c>
      <c r="C30" s="92"/>
      <c r="D30" s="92"/>
      <c r="E30" s="92"/>
    </row>
    <row r="31" spans="1:13" ht="12" customHeight="1">
      <c r="A31" s="4"/>
      <c r="K31" s="112"/>
      <c r="L31" s="112"/>
      <c r="M31" s="112"/>
    </row>
    <row r="32" spans="1:13" ht="15.75">
      <c r="A32" s="19" t="s">
        <v>12</v>
      </c>
      <c r="B32" s="85" t="s">
        <v>13</v>
      </c>
      <c r="C32" s="118"/>
      <c r="D32" s="118"/>
      <c r="E32" s="118"/>
      <c r="F32" s="118"/>
      <c r="G32" s="118"/>
      <c r="H32" s="86"/>
      <c r="K32" s="112"/>
      <c r="L32" s="112"/>
      <c r="M32" s="112"/>
    </row>
    <row r="33" spans="1:13" ht="30.75" customHeight="1">
      <c r="A33" s="19">
        <v>1</v>
      </c>
      <c r="B33" s="81" t="s">
        <v>97</v>
      </c>
      <c r="C33" s="82"/>
      <c r="D33" s="82"/>
      <c r="E33" s="82"/>
      <c r="F33" s="82"/>
      <c r="G33" s="82"/>
      <c r="H33" s="83"/>
      <c r="K33" s="112"/>
      <c r="L33" s="112"/>
      <c r="M33" s="112"/>
    </row>
    <row r="34" spans="1:13" ht="15.75">
      <c r="A34" s="4"/>
      <c r="K34" s="112"/>
      <c r="L34" s="112"/>
      <c r="M34" s="112"/>
    </row>
    <row r="35" spans="1:13" ht="15.75">
      <c r="A35" s="37" t="s">
        <v>21</v>
      </c>
      <c r="B35" s="84" t="s">
        <v>17</v>
      </c>
      <c r="C35" s="84"/>
      <c r="D35" s="84"/>
      <c r="E35" s="84"/>
      <c r="F35" s="84"/>
      <c r="G35" s="84"/>
      <c r="H35" s="84"/>
      <c r="K35" s="112"/>
      <c r="L35" s="112"/>
      <c r="M35" s="112"/>
    </row>
    <row r="36" spans="1:7" ht="15" customHeight="1">
      <c r="A36" s="4"/>
      <c r="F36" s="56" t="s">
        <v>107</v>
      </c>
      <c r="G36" s="48"/>
    </row>
    <row r="37" spans="1:6" ht="36" customHeight="1">
      <c r="A37" s="61" t="s">
        <v>12</v>
      </c>
      <c r="B37" s="85" t="s">
        <v>17</v>
      </c>
      <c r="C37" s="86"/>
      <c r="D37" s="61" t="s">
        <v>18</v>
      </c>
      <c r="E37" s="61" t="s">
        <v>19</v>
      </c>
      <c r="F37" s="61" t="s">
        <v>20</v>
      </c>
    </row>
    <row r="38" spans="1:6" ht="15.75">
      <c r="A38" s="61">
        <v>1</v>
      </c>
      <c r="B38" s="85">
        <v>2</v>
      </c>
      <c r="C38" s="86"/>
      <c r="D38" s="61">
        <v>3</v>
      </c>
      <c r="E38" s="61">
        <v>4</v>
      </c>
      <c r="F38" s="61">
        <v>5</v>
      </c>
    </row>
    <row r="39" spans="1:6" ht="27.75" customHeight="1">
      <c r="A39" s="23" t="s">
        <v>3</v>
      </c>
      <c r="B39" s="90" t="s">
        <v>71</v>
      </c>
      <c r="C39" s="91"/>
      <c r="D39" s="16">
        <v>0</v>
      </c>
      <c r="E39" s="79">
        <f>419300000+306152000-35400000+53949546-31000000-2600000+1388000+490000+500000+500000+500000+1000000+2763687-23763687+450000-250000-50000-300000+500000+500000+1550000-7611644.01+2120000-1000000</f>
        <v>689687901.99</v>
      </c>
      <c r="F39" s="16">
        <f>D39+E39</f>
        <v>689687901.99</v>
      </c>
    </row>
    <row r="40" spans="1:6" ht="26.25" customHeight="1">
      <c r="A40" s="87" t="s">
        <v>20</v>
      </c>
      <c r="B40" s="88"/>
      <c r="C40" s="89"/>
      <c r="D40" s="16">
        <f>D39</f>
        <v>0</v>
      </c>
      <c r="E40" s="16">
        <f>E39</f>
        <v>689687901.99</v>
      </c>
      <c r="F40" s="16">
        <f>F39</f>
        <v>689687901.99</v>
      </c>
    </row>
    <row r="41" ht="22.5" customHeight="1">
      <c r="A41" s="4"/>
    </row>
    <row r="42" spans="1:8" ht="20.25" customHeight="1">
      <c r="A42" s="114" t="s">
        <v>23</v>
      </c>
      <c r="B42" s="84" t="s">
        <v>103</v>
      </c>
      <c r="C42" s="84"/>
      <c r="D42" s="84"/>
      <c r="E42" s="84"/>
      <c r="F42" s="84"/>
      <c r="G42" s="84"/>
      <c r="H42" s="84"/>
    </row>
    <row r="43" ht="12" customHeight="1">
      <c r="A43" s="114"/>
    </row>
    <row r="44" ht="11.25" customHeight="1" hidden="1">
      <c r="A44" s="4"/>
    </row>
    <row r="45" spans="1:6" ht="22.5" customHeight="1">
      <c r="A45" s="4"/>
      <c r="F45" s="56" t="s">
        <v>107</v>
      </c>
    </row>
    <row r="46" spans="1:6" ht="38.25" customHeight="1">
      <c r="A46" s="49" t="s">
        <v>12</v>
      </c>
      <c r="B46" s="85" t="s">
        <v>22</v>
      </c>
      <c r="C46" s="86"/>
      <c r="D46" s="49" t="s">
        <v>18</v>
      </c>
      <c r="E46" s="49" t="s">
        <v>19</v>
      </c>
      <c r="F46" s="49" t="s">
        <v>20</v>
      </c>
    </row>
    <row r="47" spans="1:6" ht="17.25" customHeight="1">
      <c r="A47" s="49">
        <v>1</v>
      </c>
      <c r="B47" s="85">
        <v>2</v>
      </c>
      <c r="C47" s="86"/>
      <c r="D47" s="49">
        <v>3</v>
      </c>
      <c r="E47" s="49">
        <v>4</v>
      </c>
      <c r="F47" s="49">
        <v>5</v>
      </c>
    </row>
    <row r="48" spans="1:6" ht="15.75">
      <c r="A48" s="50"/>
      <c r="B48" s="85"/>
      <c r="C48" s="86"/>
      <c r="D48" s="9"/>
      <c r="E48" s="9"/>
      <c r="F48" s="9"/>
    </row>
    <row r="49" spans="1:6" ht="15.75" customHeight="1">
      <c r="A49" s="87" t="s">
        <v>20</v>
      </c>
      <c r="B49" s="88"/>
      <c r="C49" s="89"/>
      <c r="D49" s="21"/>
      <c r="E49" s="21"/>
      <c r="F49" s="21"/>
    </row>
    <row r="50" ht="12" customHeight="1">
      <c r="A50" s="4"/>
    </row>
    <row r="51" spans="1:8" ht="19.5" customHeight="1">
      <c r="A51" s="37" t="s">
        <v>92</v>
      </c>
      <c r="B51" s="84" t="s">
        <v>104</v>
      </c>
      <c r="C51" s="84"/>
      <c r="D51" s="84"/>
      <c r="E51" s="84"/>
      <c r="F51" s="84"/>
      <c r="G51" s="84"/>
      <c r="H51" s="84"/>
    </row>
    <row r="52" ht="12" customHeight="1">
      <c r="A52" s="4"/>
    </row>
    <row r="53" spans="1:8" ht="30.75" customHeight="1">
      <c r="A53" s="19" t="s">
        <v>12</v>
      </c>
      <c r="B53" s="85" t="s">
        <v>24</v>
      </c>
      <c r="C53" s="86"/>
      <c r="D53" s="19" t="s">
        <v>25</v>
      </c>
      <c r="E53" s="19" t="s">
        <v>26</v>
      </c>
      <c r="F53" s="19" t="s">
        <v>18</v>
      </c>
      <c r="G53" s="19" t="s">
        <v>19</v>
      </c>
      <c r="H53" s="19" t="s">
        <v>20</v>
      </c>
    </row>
    <row r="54" spans="1:8" ht="18" customHeight="1">
      <c r="A54" s="19">
        <v>1</v>
      </c>
      <c r="B54" s="85">
        <v>2</v>
      </c>
      <c r="C54" s="86"/>
      <c r="D54" s="19">
        <v>3</v>
      </c>
      <c r="E54" s="19">
        <v>4</v>
      </c>
      <c r="F54" s="19">
        <v>5</v>
      </c>
      <c r="G54" s="19">
        <v>6</v>
      </c>
      <c r="H54" s="19">
        <v>7</v>
      </c>
    </row>
    <row r="55" spans="1:8" ht="33.75" customHeight="1">
      <c r="A55" s="23"/>
      <c r="B55" s="100" t="s">
        <v>71</v>
      </c>
      <c r="C55" s="101"/>
      <c r="D55" s="31" t="s">
        <v>68</v>
      </c>
      <c r="E55" s="19"/>
      <c r="F55" s="27"/>
      <c r="G55" s="27">
        <f>SUM(G74:G87)</f>
        <v>689687901.99</v>
      </c>
      <c r="H55" s="27">
        <f>G55</f>
        <v>689687901.99</v>
      </c>
    </row>
    <row r="56" spans="1:8" ht="19.5" customHeight="1">
      <c r="A56" s="14" t="s">
        <v>87</v>
      </c>
      <c r="B56" s="116" t="s">
        <v>27</v>
      </c>
      <c r="C56" s="117"/>
      <c r="D56" s="19"/>
      <c r="E56" s="19"/>
      <c r="F56" s="28"/>
      <c r="G56" s="45"/>
      <c r="H56" s="45"/>
    </row>
    <row r="57" spans="1:8" ht="24" customHeight="1">
      <c r="A57" s="14"/>
      <c r="B57" s="119" t="s">
        <v>72</v>
      </c>
      <c r="C57" s="120"/>
      <c r="D57" s="31"/>
      <c r="F57" s="31"/>
      <c r="G57" s="46"/>
      <c r="H57" s="45"/>
    </row>
    <row r="58" spans="1:8" ht="33.75" customHeight="1">
      <c r="A58" s="14"/>
      <c r="B58" s="109" t="s">
        <v>76</v>
      </c>
      <c r="C58" s="110"/>
      <c r="D58" s="31" t="s">
        <v>68</v>
      </c>
      <c r="E58" s="35" t="s">
        <v>65</v>
      </c>
      <c r="F58" s="31"/>
      <c r="G58" s="44">
        <v>1673407927.03</v>
      </c>
      <c r="H58" s="41">
        <f>G58</f>
        <v>1673407927.03</v>
      </c>
    </row>
    <row r="59" spans="1:8" ht="33.75" customHeight="1">
      <c r="A59" s="14"/>
      <c r="B59" s="109" t="s">
        <v>73</v>
      </c>
      <c r="C59" s="110"/>
      <c r="D59" s="31" t="s">
        <v>68</v>
      </c>
      <c r="E59" s="35" t="s">
        <v>65</v>
      </c>
      <c r="F59" s="31"/>
      <c r="G59" s="44">
        <v>966360051.68</v>
      </c>
      <c r="H59" s="41">
        <f>G59</f>
        <v>966360051.68</v>
      </c>
    </row>
    <row r="60" spans="1:8" ht="33.75" customHeight="1">
      <c r="A60" s="14"/>
      <c r="B60" s="109" t="s">
        <v>74</v>
      </c>
      <c r="C60" s="110"/>
      <c r="D60" s="31" t="s">
        <v>68</v>
      </c>
      <c r="E60" s="35" t="s">
        <v>65</v>
      </c>
      <c r="F60" s="31"/>
      <c r="G60" s="44">
        <v>1865549990.24</v>
      </c>
      <c r="H60" s="41">
        <f>G60</f>
        <v>1865549990.24</v>
      </c>
    </row>
    <row r="61" spans="1:8" ht="33.75" customHeight="1">
      <c r="A61" s="14"/>
      <c r="B61" s="109" t="s">
        <v>75</v>
      </c>
      <c r="C61" s="110"/>
      <c r="D61" s="31" t="s">
        <v>68</v>
      </c>
      <c r="E61" s="35" t="s">
        <v>65</v>
      </c>
      <c r="F61" s="31"/>
      <c r="G61" s="44">
        <v>189792381</v>
      </c>
      <c r="H61" s="41">
        <f>G61</f>
        <v>189792381</v>
      </c>
    </row>
    <row r="62" spans="1:8" ht="33.75" customHeight="1">
      <c r="A62" s="14"/>
      <c r="B62" s="109" t="s">
        <v>77</v>
      </c>
      <c r="C62" s="110"/>
      <c r="D62" s="31" t="s">
        <v>68</v>
      </c>
      <c r="E62" s="35" t="s">
        <v>65</v>
      </c>
      <c r="F62" s="31"/>
      <c r="G62" s="44">
        <v>204109119.92</v>
      </c>
      <c r="H62" s="41">
        <f aca="true" t="shared" si="0" ref="H62:H71">G62</f>
        <v>204109119.92</v>
      </c>
    </row>
    <row r="63" spans="1:8" ht="33.75" customHeight="1" hidden="1">
      <c r="A63" s="14"/>
      <c r="B63" s="109" t="s">
        <v>78</v>
      </c>
      <c r="C63" s="110"/>
      <c r="D63" s="31" t="s">
        <v>68</v>
      </c>
      <c r="E63" s="35" t="s">
        <v>65</v>
      </c>
      <c r="F63" s="31"/>
      <c r="G63" s="74">
        <v>13396586.79</v>
      </c>
      <c r="H63" s="41">
        <f t="shared" si="0"/>
        <v>13396586.79</v>
      </c>
    </row>
    <row r="64" spans="1:8" ht="33" customHeight="1">
      <c r="A64" s="14"/>
      <c r="B64" s="123" t="s">
        <v>79</v>
      </c>
      <c r="C64" s="124"/>
      <c r="D64" s="31" t="s">
        <v>68</v>
      </c>
      <c r="E64" s="35" t="s">
        <v>65</v>
      </c>
      <c r="F64" s="31"/>
      <c r="G64" s="44">
        <v>104669893.17</v>
      </c>
      <c r="H64" s="41">
        <f t="shared" si="0"/>
        <v>104669893.17</v>
      </c>
    </row>
    <row r="65" spans="1:8" ht="31.5" customHeight="1">
      <c r="A65" s="14"/>
      <c r="B65" s="121" t="s">
        <v>117</v>
      </c>
      <c r="C65" s="122"/>
      <c r="D65" s="31" t="s">
        <v>68</v>
      </c>
      <c r="E65" s="35" t="s">
        <v>65</v>
      </c>
      <c r="F65" s="31"/>
      <c r="G65" s="44">
        <v>754142.27</v>
      </c>
      <c r="H65" s="41">
        <f>G65</f>
        <v>754142.27</v>
      </c>
    </row>
    <row r="66" spans="1:8" ht="32.25" customHeight="1">
      <c r="A66" s="14"/>
      <c r="B66" s="123" t="s">
        <v>80</v>
      </c>
      <c r="C66" s="124"/>
      <c r="D66" s="31" t="s">
        <v>68</v>
      </c>
      <c r="E66" s="35" t="s">
        <v>65</v>
      </c>
      <c r="F66" s="31"/>
      <c r="G66" s="44">
        <v>9654807.21</v>
      </c>
      <c r="H66" s="41">
        <f t="shared" si="0"/>
        <v>9654807.21</v>
      </c>
    </row>
    <row r="67" spans="1:8" ht="33.75" customHeight="1">
      <c r="A67" s="14"/>
      <c r="B67" s="125" t="s">
        <v>98</v>
      </c>
      <c r="C67" s="126"/>
      <c r="D67" s="31" t="s">
        <v>68</v>
      </c>
      <c r="E67" s="35" t="s">
        <v>65</v>
      </c>
      <c r="F67" s="31"/>
      <c r="G67" s="44">
        <v>4442996.03</v>
      </c>
      <c r="H67" s="41">
        <f t="shared" si="0"/>
        <v>4442996.03</v>
      </c>
    </row>
    <row r="68" spans="1:8" ht="31.5" customHeight="1">
      <c r="A68" s="14"/>
      <c r="B68" s="93" t="s">
        <v>81</v>
      </c>
      <c r="C68" s="94"/>
      <c r="D68" s="31" t="s">
        <v>68</v>
      </c>
      <c r="E68" s="35" t="s">
        <v>65</v>
      </c>
      <c r="F68" s="31"/>
      <c r="G68" s="44">
        <v>18907986.07</v>
      </c>
      <c r="H68" s="41">
        <f t="shared" si="0"/>
        <v>18907986.07</v>
      </c>
    </row>
    <row r="69" spans="1:8" ht="28.5" customHeight="1">
      <c r="A69" s="14"/>
      <c r="B69" s="93" t="s">
        <v>82</v>
      </c>
      <c r="C69" s="94"/>
      <c r="D69" s="31" t="s">
        <v>68</v>
      </c>
      <c r="E69" s="35" t="s">
        <v>65</v>
      </c>
      <c r="F69" s="31"/>
      <c r="G69" s="44">
        <v>11249588.96</v>
      </c>
      <c r="H69" s="41">
        <f t="shared" si="0"/>
        <v>11249588.96</v>
      </c>
    </row>
    <row r="70" spans="1:8" ht="30" customHeight="1">
      <c r="A70" s="14"/>
      <c r="B70" s="93" t="s">
        <v>83</v>
      </c>
      <c r="C70" s="94"/>
      <c r="D70" s="31" t="s">
        <v>68</v>
      </c>
      <c r="E70" s="35" t="s">
        <v>65</v>
      </c>
      <c r="F70" s="31"/>
      <c r="G70" s="44">
        <v>12715771.98</v>
      </c>
      <c r="H70" s="41">
        <f t="shared" si="0"/>
        <v>12715771.98</v>
      </c>
    </row>
    <row r="71" spans="1:8" ht="30" customHeight="1">
      <c r="A71" s="14"/>
      <c r="B71" s="93" t="s">
        <v>84</v>
      </c>
      <c r="C71" s="94"/>
      <c r="D71" s="31" t="s">
        <v>68</v>
      </c>
      <c r="E71" s="35" t="s">
        <v>65</v>
      </c>
      <c r="F71" s="31"/>
      <c r="G71" s="44">
        <v>35212803.68</v>
      </c>
      <c r="H71" s="41">
        <f t="shared" si="0"/>
        <v>35212803.68</v>
      </c>
    </row>
    <row r="72" spans="1:8" ht="17.25" customHeight="1">
      <c r="A72" s="14" t="s">
        <v>88</v>
      </c>
      <c r="B72" s="90" t="s">
        <v>28</v>
      </c>
      <c r="C72" s="91"/>
      <c r="D72" s="31"/>
      <c r="E72" s="35" t="s">
        <v>67</v>
      </c>
      <c r="F72" s="32"/>
      <c r="G72" s="44"/>
      <c r="H72" s="41"/>
    </row>
    <row r="73" spans="1:8" ht="24" customHeight="1">
      <c r="A73" s="14"/>
      <c r="B73" s="129" t="s">
        <v>85</v>
      </c>
      <c r="C73" s="130"/>
      <c r="D73" s="31"/>
      <c r="E73" s="35"/>
      <c r="F73" s="32"/>
      <c r="G73" s="44"/>
      <c r="H73" s="41"/>
    </row>
    <row r="74" spans="1:8" ht="26.25" customHeight="1">
      <c r="A74" s="14"/>
      <c r="B74" s="109" t="s">
        <v>76</v>
      </c>
      <c r="C74" s="110"/>
      <c r="D74" s="31" t="s">
        <v>68</v>
      </c>
      <c r="E74" s="35" t="s">
        <v>65</v>
      </c>
      <c r="F74" s="32"/>
      <c r="G74" s="44">
        <f>162500000+83500000+50149546-23000000-250000-50000-300000+500000+500000+500000-4650000-11305580-3100000-1000000</f>
        <v>253993966</v>
      </c>
      <c r="H74" s="41">
        <f>F74+G74</f>
        <v>253993966</v>
      </c>
    </row>
    <row r="75" spans="1:8" ht="28.5" customHeight="1">
      <c r="A75" s="14"/>
      <c r="B75" s="109" t="s">
        <v>73</v>
      </c>
      <c r="C75" s="110"/>
      <c r="D75" s="31" t="s">
        <v>68</v>
      </c>
      <c r="E75" s="35" t="s">
        <v>65</v>
      </c>
      <c r="F75" s="32"/>
      <c r="G75" s="44">
        <f>48300000+141652000+3720000</f>
        <v>193672000</v>
      </c>
      <c r="H75" s="41">
        <f aca="true" t="shared" si="1" ref="H75:H87">F75+G75</f>
        <v>193672000</v>
      </c>
    </row>
    <row r="76" spans="1:8" ht="25.5" customHeight="1">
      <c r="A76" s="14"/>
      <c r="B76" s="109" t="s">
        <v>74</v>
      </c>
      <c r="C76" s="110"/>
      <c r="D76" s="31" t="s">
        <v>68</v>
      </c>
      <c r="E76" s="35" t="s">
        <v>65</v>
      </c>
      <c r="F76" s="32"/>
      <c r="G76" s="44">
        <f>208500000+50000000-35400000-11000000-2600000-25000000-500000</f>
        <v>184000000</v>
      </c>
      <c r="H76" s="41">
        <f t="shared" si="1"/>
        <v>184000000</v>
      </c>
    </row>
    <row r="77" spans="1:8" ht="25.5" customHeight="1">
      <c r="A77" s="14"/>
      <c r="B77" s="109" t="s">
        <v>75</v>
      </c>
      <c r="C77" s="110"/>
      <c r="D77" s="31" t="s">
        <v>68</v>
      </c>
      <c r="E77" s="22" t="s">
        <v>65</v>
      </c>
      <c r="F77" s="32"/>
      <c r="G77" s="44">
        <f>18500000+5000000+437330+1000000</f>
        <v>24937330</v>
      </c>
      <c r="H77" s="41">
        <f t="shared" si="1"/>
        <v>24937330</v>
      </c>
    </row>
    <row r="78" spans="1:8" ht="25.5" customHeight="1">
      <c r="A78" s="14"/>
      <c r="B78" s="109" t="s">
        <v>77</v>
      </c>
      <c r="C78" s="110"/>
      <c r="D78" s="31" t="s">
        <v>68</v>
      </c>
      <c r="E78" s="22" t="s">
        <v>65</v>
      </c>
      <c r="F78" s="32"/>
      <c r="G78" s="44">
        <f>1500000+2500000+490000+1000000+500000+500000+500000</f>
        <v>6990000</v>
      </c>
      <c r="H78" s="41">
        <f t="shared" si="1"/>
        <v>6990000</v>
      </c>
    </row>
    <row r="79" spans="1:8" ht="36.75" customHeight="1" hidden="1">
      <c r="A79" s="14"/>
      <c r="B79" s="109" t="s">
        <v>78</v>
      </c>
      <c r="C79" s="110"/>
      <c r="D79" s="31" t="s">
        <v>68</v>
      </c>
      <c r="E79" s="22" t="s">
        <v>65</v>
      </c>
      <c r="F79" s="32"/>
      <c r="G79" s="44"/>
      <c r="H79" s="41">
        <f t="shared" si="1"/>
        <v>0</v>
      </c>
    </row>
    <row r="80" spans="1:8" ht="24.75" customHeight="1">
      <c r="A80" s="14"/>
      <c r="B80" s="127" t="s">
        <v>79</v>
      </c>
      <c r="C80" s="128"/>
      <c r="D80" s="31" t="s">
        <v>68</v>
      </c>
      <c r="E80" s="22" t="s">
        <v>65</v>
      </c>
      <c r="F80" s="32"/>
      <c r="G80" s="44">
        <f>4000000+300000+500000+500000+500000+3000000</f>
        <v>8800000</v>
      </c>
      <c r="H80" s="41">
        <f t="shared" si="1"/>
        <v>8800000</v>
      </c>
    </row>
    <row r="81" spans="1:8" ht="27" customHeight="1">
      <c r="A81" s="14"/>
      <c r="B81" s="121" t="s">
        <v>117</v>
      </c>
      <c r="C81" s="122"/>
      <c r="D81" s="31" t="s">
        <v>68</v>
      </c>
      <c r="E81" s="22" t="s">
        <v>65</v>
      </c>
      <c r="F81" s="32"/>
      <c r="G81" s="44">
        <v>700000</v>
      </c>
      <c r="H81" s="41">
        <f>F81+G81</f>
        <v>700000</v>
      </c>
    </row>
    <row r="82" spans="1:8" ht="24.75" customHeight="1">
      <c r="A82" s="14"/>
      <c r="B82" s="127" t="s">
        <v>80</v>
      </c>
      <c r="C82" s="128"/>
      <c r="D82" s="31" t="s">
        <v>68</v>
      </c>
      <c r="E82" s="22" t="s">
        <v>65</v>
      </c>
      <c r="F82" s="32"/>
      <c r="G82" s="44">
        <v>1000000</v>
      </c>
      <c r="H82" s="41">
        <f t="shared" si="1"/>
        <v>1000000</v>
      </c>
    </row>
    <row r="83" spans="1:8" ht="27.75" customHeight="1">
      <c r="A83" s="14"/>
      <c r="B83" s="73" t="s">
        <v>98</v>
      </c>
      <c r="C83" s="73"/>
      <c r="D83" s="31" t="s">
        <v>68</v>
      </c>
      <c r="E83" s="22" t="s">
        <v>65</v>
      </c>
      <c r="F83" s="32"/>
      <c r="G83" s="44">
        <f>1000000+3000000+114000+450000+610103.7</f>
        <v>5174103.7</v>
      </c>
      <c r="H83" s="41">
        <f t="shared" si="1"/>
        <v>5174103.7</v>
      </c>
    </row>
    <row r="84" spans="1:8" ht="27" customHeight="1">
      <c r="A84" s="14"/>
      <c r="B84" s="109" t="s">
        <v>81</v>
      </c>
      <c r="C84" s="110"/>
      <c r="D84" s="31" t="s">
        <v>68</v>
      </c>
      <c r="E84" s="22" t="s">
        <v>65</v>
      </c>
      <c r="F84" s="32"/>
      <c r="G84" s="44">
        <f>311000+704220.6</f>
        <v>1015220.6</v>
      </c>
      <c r="H84" s="41">
        <f t="shared" si="1"/>
        <v>1015220.6</v>
      </c>
    </row>
    <row r="85" spans="1:8" ht="27" customHeight="1">
      <c r="A85" s="14"/>
      <c r="B85" s="109" t="s">
        <v>82</v>
      </c>
      <c r="C85" s="110"/>
      <c r="D85" s="31" t="s">
        <v>68</v>
      </c>
      <c r="E85" s="22" t="s">
        <v>65</v>
      </c>
      <c r="F85" s="32"/>
      <c r="G85" s="44">
        <f>288000+434200</f>
        <v>722200</v>
      </c>
      <c r="H85" s="41">
        <f t="shared" si="1"/>
        <v>722200</v>
      </c>
    </row>
    <row r="86" spans="1:8" ht="27.75" customHeight="1">
      <c r="A86" s="14"/>
      <c r="B86" s="109" t="s">
        <v>83</v>
      </c>
      <c r="C86" s="110"/>
      <c r="D86" s="31" t="s">
        <v>68</v>
      </c>
      <c r="E86" s="22" t="s">
        <v>65</v>
      </c>
      <c r="F86" s="32"/>
      <c r="G86" s="44">
        <f>417000+571913.39</f>
        <v>988913.39</v>
      </c>
      <c r="H86" s="41">
        <f t="shared" si="1"/>
        <v>988913.39</v>
      </c>
    </row>
    <row r="87" spans="1:8" ht="27" customHeight="1">
      <c r="A87" s="14"/>
      <c r="B87" s="109" t="s">
        <v>84</v>
      </c>
      <c r="C87" s="110"/>
      <c r="D87" s="31" t="s">
        <v>68</v>
      </c>
      <c r="E87" s="22" t="s">
        <v>65</v>
      </c>
      <c r="F87" s="32"/>
      <c r="G87" s="40">
        <f>7000000+258000+436168.3</f>
        <v>7694168.3</v>
      </c>
      <c r="H87" s="41">
        <f t="shared" si="1"/>
        <v>7694168.3</v>
      </c>
    </row>
    <row r="88" spans="1:8" ht="17.25" customHeight="1">
      <c r="A88" s="14" t="s">
        <v>89</v>
      </c>
      <c r="B88" s="90" t="s">
        <v>30</v>
      </c>
      <c r="C88" s="91"/>
      <c r="D88" s="31"/>
      <c r="E88" s="22" t="s">
        <v>67</v>
      </c>
      <c r="F88" s="32"/>
      <c r="G88" s="40"/>
      <c r="H88" s="41"/>
    </row>
    <row r="89" spans="1:8" ht="39" customHeight="1">
      <c r="A89" s="14"/>
      <c r="B89" s="129" t="s">
        <v>86</v>
      </c>
      <c r="C89" s="130"/>
      <c r="D89" s="31"/>
      <c r="E89" s="22"/>
      <c r="F89" s="33"/>
      <c r="G89" s="40"/>
      <c r="H89" s="41"/>
    </row>
    <row r="90" spans="1:8" ht="24.75" customHeight="1">
      <c r="A90" s="23"/>
      <c r="B90" s="109" t="s">
        <v>76</v>
      </c>
      <c r="C90" s="110"/>
      <c r="D90" s="31" t="s">
        <v>66</v>
      </c>
      <c r="E90" s="36" t="s">
        <v>90</v>
      </c>
      <c r="F90" s="27"/>
      <c r="G90" s="47">
        <f aca="true" t="shared" si="2" ref="G90:G103">G74/G58*100</f>
        <v>15.178245656502531</v>
      </c>
      <c r="H90" s="41">
        <f>G90</f>
        <v>15.178245656502531</v>
      </c>
    </row>
    <row r="91" spans="1:8" ht="24.75" customHeight="1">
      <c r="A91" s="14"/>
      <c r="B91" s="109" t="s">
        <v>73</v>
      </c>
      <c r="C91" s="110"/>
      <c r="D91" s="31" t="s">
        <v>66</v>
      </c>
      <c r="E91" s="36" t="s">
        <v>90</v>
      </c>
      <c r="F91" s="28"/>
      <c r="G91" s="47">
        <f t="shared" si="2"/>
        <v>20.041391369945874</v>
      </c>
      <c r="H91" s="41">
        <f>G91</f>
        <v>20.041391369945874</v>
      </c>
    </row>
    <row r="92" spans="1:8" ht="24.75" customHeight="1">
      <c r="A92" s="14"/>
      <c r="B92" s="109" t="s">
        <v>74</v>
      </c>
      <c r="C92" s="110"/>
      <c r="D92" s="31" t="s">
        <v>66</v>
      </c>
      <c r="E92" s="36" t="s">
        <v>90</v>
      </c>
      <c r="F92" s="22"/>
      <c r="G92" s="47">
        <f t="shared" si="2"/>
        <v>9.863043122008683</v>
      </c>
      <c r="H92" s="41">
        <f>G92</f>
        <v>9.863043122008683</v>
      </c>
    </row>
    <row r="93" spans="1:8" ht="24.75" customHeight="1">
      <c r="A93" s="14"/>
      <c r="B93" s="109" t="s">
        <v>75</v>
      </c>
      <c r="C93" s="110"/>
      <c r="D93" s="31" t="s">
        <v>66</v>
      </c>
      <c r="E93" s="34" t="s">
        <v>90</v>
      </c>
      <c r="F93" s="22"/>
      <c r="G93" s="47">
        <f t="shared" si="2"/>
        <v>13.13926821962363</v>
      </c>
      <c r="H93" s="41">
        <f aca="true" t="shared" si="3" ref="H93:H103">G93</f>
        <v>13.13926821962363</v>
      </c>
    </row>
    <row r="94" spans="1:8" ht="24.75" customHeight="1">
      <c r="A94" s="14"/>
      <c r="B94" s="109" t="s">
        <v>77</v>
      </c>
      <c r="C94" s="110"/>
      <c r="D94" s="31" t="s">
        <v>66</v>
      </c>
      <c r="E94" s="34" t="s">
        <v>90</v>
      </c>
      <c r="F94" s="22"/>
      <c r="G94" s="47">
        <f t="shared" si="2"/>
        <v>3.4246387435993606</v>
      </c>
      <c r="H94" s="41">
        <f t="shared" si="3"/>
        <v>3.4246387435993606</v>
      </c>
    </row>
    <row r="95" spans="1:8" ht="27.75" customHeight="1" hidden="1">
      <c r="A95" s="14"/>
      <c r="B95" s="109" t="s">
        <v>78</v>
      </c>
      <c r="C95" s="110"/>
      <c r="D95" s="31" t="s">
        <v>66</v>
      </c>
      <c r="E95" s="34" t="s">
        <v>90</v>
      </c>
      <c r="F95" s="28"/>
      <c r="G95" s="75">
        <f t="shared" si="2"/>
        <v>0</v>
      </c>
      <c r="H95" s="41">
        <f t="shared" si="3"/>
        <v>0</v>
      </c>
    </row>
    <row r="96" spans="1:8" ht="24" customHeight="1">
      <c r="A96" s="14"/>
      <c r="B96" s="127" t="s">
        <v>79</v>
      </c>
      <c r="C96" s="128"/>
      <c r="D96" s="31" t="s">
        <v>66</v>
      </c>
      <c r="E96" s="34" t="s">
        <v>90</v>
      </c>
      <c r="F96" s="33"/>
      <c r="G96" s="47">
        <f t="shared" si="2"/>
        <v>8.407384142169178</v>
      </c>
      <c r="H96" s="41">
        <f t="shared" si="3"/>
        <v>8.407384142169178</v>
      </c>
    </row>
    <row r="97" spans="1:8" ht="21" customHeight="1">
      <c r="A97" s="14"/>
      <c r="B97" s="121" t="s">
        <v>117</v>
      </c>
      <c r="C97" s="122"/>
      <c r="D97" s="31" t="s">
        <v>66</v>
      </c>
      <c r="E97" s="78" t="s">
        <v>90</v>
      </c>
      <c r="F97" s="33"/>
      <c r="G97" s="47">
        <f>G81/G65*100</f>
        <v>92.82068223015798</v>
      </c>
      <c r="H97" s="41">
        <f>G97</f>
        <v>92.82068223015798</v>
      </c>
    </row>
    <row r="98" spans="1:8" ht="24" customHeight="1">
      <c r="A98" s="14"/>
      <c r="B98" s="131" t="s">
        <v>80</v>
      </c>
      <c r="C98" s="132"/>
      <c r="D98" s="31" t="s">
        <v>66</v>
      </c>
      <c r="E98" s="34" t="s">
        <v>90</v>
      </c>
      <c r="F98" s="32"/>
      <c r="G98" s="76">
        <f t="shared" si="2"/>
        <v>10.357534627560936</v>
      </c>
      <c r="H98" s="41">
        <f t="shared" si="3"/>
        <v>10.357534627560936</v>
      </c>
    </row>
    <row r="99" spans="1:8" ht="24" customHeight="1">
      <c r="A99" s="14"/>
      <c r="B99" s="125" t="s">
        <v>98</v>
      </c>
      <c r="C99" s="126"/>
      <c r="D99" s="31" t="s">
        <v>66</v>
      </c>
      <c r="E99" s="34" t="s">
        <v>90</v>
      </c>
      <c r="F99" s="33"/>
      <c r="G99" s="76">
        <f t="shared" si="2"/>
        <v>116.455285241387</v>
      </c>
      <c r="H99" s="41">
        <f t="shared" si="3"/>
        <v>116.455285241387</v>
      </c>
    </row>
    <row r="100" spans="1:8" ht="25.5" customHeight="1">
      <c r="A100" s="14"/>
      <c r="B100" s="93" t="s">
        <v>81</v>
      </c>
      <c r="C100" s="94"/>
      <c r="D100" s="31" t="s">
        <v>66</v>
      </c>
      <c r="E100" s="34" t="s">
        <v>90</v>
      </c>
      <c r="F100" s="27"/>
      <c r="G100" s="76">
        <f t="shared" si="2"/>
        <v>5.369268817109933</v>
      </c>
      <c r="H100" s="41">
        <f t="shared" si="3"/>
        <v>5.369268817109933</v>
      </c>
    </row>
    <row r="101" spans="1:8" ht="24" customHeight="1">
      <c r="A101" s="14"/>
      <c r="B101" s="93" t="s">
        <v>82</v>
      </c>
      <c r="C101" s="94"/>
      <c r="D101" s="31" t="s">
        <v>66</v>
      </c>
      <c r="E101" s="34" t="s">
        <v>90</v>
      </c>
      <c r="F101" s="28"/>
      <c r="G101" s="76">
        <f t="shared" si="2"/>
        <v>6.419790114713667</v>
      </c>
      <c r="H101" s="41">
        <f t="shared" si="3"/>
        <v>6.419790114713667</v>
      </c>
    </row>
    <row r="102" spans="1:8" ht="24.75" customHeight="1">
      <c r="A102" s="14"/>
      <c r="B102" s="93" t="s">
        <v>83</v>
      </c>
      <c r="C102" s="94"/>
      <c r="D102" s="31" t="s">
        <v>66</v>
      </c>
      <c r="E102" s="34" t="s">
        <v>90</v>
      </c>
      <c r="F102" s="28"/>
      <c r="G102" s="76">
        <f t="shared" si="2"/>
        <v>7.777061365644275</v>
      </c>
      <c r="H102" s="41">
        <f t="shared" si="3"/>
        <v>7.777061365644275</v>
      </c>
    </row>
    <row r="103" spans="1:8" ht="26.25" customHeight="1">
      <c r="A103" s="14"/>
      <c r="B103" s="93" t="s">
        <v>84</v>
      </c>
      <c r="C103" s="94"/>
      <c r="D103" s="31" t="s">
        <v>66</v>
      </c>
      <c r="E103" s="34" t="s">
        <v>90</v>
      </c>
      <c r="F103" s="28"/>
      <c r="G103" s="47">
        <f t="shared" si="2"/>
        <v>21.850484755265587</v>
      </c>
      <c r="H103" s="41">
        <f t="shared" si="3"/>
        <v>21.850484755265587</v>
      </c>
    </row>
    <row r="104" ht="11.25" customHeight="1">
      <c r="A104" s="4"/>
    </row>
    <row r="105" spans="1:5" ht="3" customHeight="1">
      <c r="A105" s="113"/>
      <c r="B105" s="113"/>
      <c r="C105" s="113"/>
      <c r="D105" s="113"/>
      <c r="E105" s="17"/>
    </row>
    <row r="106" spans="1:8" ht="31.5" customHeight="1">
      <c r="A106" s="113" t="s">
        <v>119</v>
      </c>
      <c r="B106" s="113"/>
      <c r="C106" s="113"/>
      <c r="D106" s="113"/>
      <c r="E106" s="10"/>
      <c r="F106" s="29"/>
      <c r="G106" s="108" t="s">
        <v>118</v>
      </c>
      <c r="H106" s="108"/>
    </row>
    <row r="107" spans="1:8" ht="17.25" customHeight="1">
      <c r="A107" s="30"/>
      <c r="B107" s="20"/>
      <c r="C107" s="58"/>
      <c r="E107" s="25" t="s">
        <v>31</v>
      </c>
      <c r="G107" s="107" t="s">
        <v>32</v>
      </c>
      <c r="H107" s="107"/>
    </row>
    <row r="108" spans="1:8" ht="17.25" customHeight="1">
      <c r="A108" s="111" t="s">
        <v>33</v>
      </c>
      <c r="B108" s="111"/>
      <c r="C108" s="59"/>
      <c r="D108" s="54"/>
      <c r="E108" s="53"/>
      <c r="G108" s="51"/>
      <c r="H108" s="51"/>
    </row>
    <row r="109" spans="1:5" ht="15.75" customHeight="1">
      <c r="A109" s="84" t="s">
        <v>105</v>
      </c>
      <c r="B109" s="84"/>
      <c r="C109" s="84"/>
      <c r="D109" s="84"/>
      <c r="E109" s="52"/>
    </row>
    <row r="110" spans="1:8" ht="35.25" customHeight="1">
      <c r="A110" s="99" t="s">
        <v>106</v>
      </c>
      <c r="B110" s="99"/>
      <c r="C110" s="99"/>
      <c r="D110" s="99"/>
      <c r="E110" s="10"/>
      <c r="F110" s="29"/>
      <c r="G110" s="108" t="s">
        <v>62</v>
      </c>
      <c r="H110" s="108"/>
    </row>
    <row r="111" spans="1:8" ht="15.75">
      <c r="A111" s="17"/>
      <c r="B111" s="20"/>
      <c r="C111" s="58"/>
      <c r="D111" s="20"/>
      <c r="E111" s="25" t="s">
        <v>31</v>
      </c>
      <c r="G111" s="107" t="s">
        <v>32</v>
      </c>
      <c r="H111" s="107"/>
    </row>
    <row r="112" spans="2:4" ht="15.75">
      <c r="B112" s="24" t="s">
        <v>93</v>
      </c>
      <c r="D112" s="55"/>
    </row>
    <row r="113" ht="10.5" customHeight="1">
      <c r="D113" s="55"/>
    </row>
    <row r="114" spans="2:4" ht="15.75">
      <c r="B114" s="24" t="s">
        <v>94</v>
      </c>
      <c r="D114" s="55"/>
    </row>
    <row r="115" ht="15.75">
      <c r="D115" s="55"/>
    </row>
    <row r="116" ht="15.75">
      <c r="D116" s="55"/>
    </row>
    <row r="117" ht="15.75">
      <c r="D117" s="55"/>
    </row>
    <row r="118" ht="15.75">
      <c r="D118" s="55"/>
    </row>
  </sheetData>
  <sheetProtection/>
  <mergeCells count="97">
    <mergeCell ref="B97:C97"/>
    <mergeCell ref="B65:C65"/>
    <mergeCell ref="B95:C95"/>
    <mergeCell ref="B96:C96"/>
    <mergeCell ref="B98:C98"/>
    <mergeCell ref="B99:C99"/>
    <mergeCell ref="B94:C94"/>
    <mergeCell ref="B78:C78"/>
    <mergeCell ref="B79:C79"/>
    <mergeCell ref="B80:C80"/>
    <mergeCell ref="B103:C103"/>
    <mergeCell ref="B68:C68"/>
    <mergeCell ref="B69:C69"/>
    <mergeCell ref="B70:C70"/>
    <mergeCell ref="B89:C89"/>
    <mergeCell ref="B90:C90"/>
    <mergeCell ref="B92:C92"/>
    <mergeCell ref="B93:C93"/>
    <mergeCell ref="B85:C85"/>
    <mergeCell ref="B86:C86"/>
    <mergeCell ref="B87:C87"/>
    <mergeCell ref="B73:C73"/>
    <mergeCell ref="B74:C74"/>
    <mergeCell ref="B75:C75"/>
    <mergeCell ref="B76:C76"/>
    <mergeCell ref="B77:C77"/>
    <mergeCell ref="B91:C91"/>
    <mergeCell ref="B88:C88"/>
    <mergeCell ref="B81:C81"/>
    <mergeCell ref="B63:C63"/>
    <mergeCell ref="B64:C64"/>
    <mergeCell ref="B66:C66"/>
    <mergeCell ref="B67:C67"/>
    <mergeCell ref="B71:C71"/>
    <mergeCell ref="B72:C72"/>
    <mergeCell ref="B82:C82"/>
    <mergeCell ref="B57:C57"/>
    <mergeCell ref="B58:C58"/>
    <mergeCell ref="B59:C59"/>
    <mergeCell ref="B60:C60"/>
    <mergeCell ref="B61:C61"/>
    <mergeCell ref="B62:C62"/>
    <mergeCell ref="A19:A20"/>
    <mergeCell ref="B53:C53"/>
    <mergeCell ref="B26:H26"/>
    <mergeCell ref="B29:H29"/>
    <mergeCell ref="B32:H32"/>
    <mergeCell ref="D20:F20"/>
    <mergeCell ref="K31:M35"/>
    <mergeCell ref="G106:H106"/>
    <mergeCell ref="G107:H107"/>
    <mergeCell ref="A105:D105"/>
    <mergeCell ref="A106:D106"/>
    <mergeCell ref="B24:H24"/>
    <mergeCell ref="B27:H27"/>
    <mergeCell ref="A42:A43"/>
    <mergeCell ref="B25:H25"/>
    <mergeCell ref="B56:C56"/>
    <mergeCell ref="G110:H110"/>
    <mergeCell ref="G111:H111"/>
    <mergeCell ref="A110:D110"/>
    <mergeCell ref="B51:H51"/>
    <mergeCell ref="B42:H42"/>
    <mergeCell ref="B46:C46"/>
    <mergeCell ref="B84:C84"/>
    <mergeCell ref="A109:D109"/>
    <mergeCell ref="A108:B108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100:C100"/>
    <mergeCell ref="B101:C101"/>
    <mergeCell ref="B102:C102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>
      <c r="A3" s="97" t="s">
        <v>3</v>
      </c>
      <c r="B3" s="5"/>
      <c r="C3" s="1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5" customHeight="1">
      <c r="A4" s="97"/>
      <c r="B4" s="6" t="s">
        <v>4</v>
      </c>
      <c r="C4" s="1"/>
      <c r="E4" s="135" t="s">
        <v>35</v>
      </c>
      <c r="F4" s="135"/>
      <c r="G4" s="135"/>
      <c r="H4" s="135"/>
      <c r="I4" s="135"/>
      <c r="J4" s="135"/>
      <c r="K4" s="135"/>
      <c r="L4" s="135"/>
      <c r="M4" s="135"/>
    </row>
    <row r="5" spans="1:13" ht="15.75">
      <c r="A5" s="97" t="s">
        <v>5</v>
      </c>
      <c r="B5" s="5"/>
      <c r="C5" s="1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5" customHeight="1">
      <c r="A6" s="97"/>
      <c r="B6" s="6" t="s">
        <v>4</v>
      </c>
      <c r="C6" s="1"/>
      <c r="E6" s="136" t="s">
        <v>34</v>
      </c>
      <c r="F6" s="136"/>
      <c r="G6" s="136"/>
      <c r="H6" s="136"/>
      <c r="I6" s="136"/>
      <c r="J6" s="136"/>
      <c r="K6" s="136"/>
      <c r="L6" s="136"/>
      <c r="M6" s="136"/>
    </row>
    <row r="7" spans="1:13" ht="15.75">
      <c r="A7" s="97" t="s">
        <v>6</v>
      </c>
      <c r="B7" s="5"/>
      <c r="C7" s="5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5" customHeight="1">
      <c r="A8" s="97"/>
      <c r="B8" s="7" t="s">
        <v>4</v>
      </c>
      <c r="C8" s="7" t="s">
        <v>7</v>
      </c>
      <c r="E8" s="135" t="s">
        <v>36</v>
      </c>
      <c r="F8" s="135"/>
      <c r="G8" s="135"/>
      <c r="H8" s="135"/>
      <c r="I8" s="135"/>
      <c r="J8" s="135"/>
      <c r="K8" s="135"/>
      <c r="L8" s="135"/>
      <c r="M8" s="135"/>
    </row>
    <row r="9" spans="1:4" ht="15.75">
      <c r="A9" s="97" t="s">
        <v>8</v>
      </c>
      <c r="B9" s="113" t="s">
        <v>39</v>
      </c>
      <c r="C9" s="113"/>
      <c r="D9" s="113"/>
    </row>
    <row r="10" spans="1:4" ht="15.75">
      <c r="A10" s="97"/>
      <c r="B10" s="113" t="s">
        <v>16</v>
      </c>
      <c r="C10" s="113"/>
      <c r="D10" s="113"/>
    </row>
    <row r="11" ht="15.75">
      <c r="A11" s="4"/>
    </row>
    <row r="12" ht="15.75">
      <c r="A12" s="4"/>
    </row>
    <row r="14" spans="2:10" ht="15.75">
      <c r="B14" s="133" t="s">
        <v>40</v>
      </c>
      <c r="C14" s="133"/>
      <c r="D14" s="133"/>
      <c r="E14" s="133" t="s">
        <v>41</v>
      </c>
      <c r="F14" s="133"/>
      <c r="G14" s="133"/>
      <c r="H14" s="133" t="s">
        <v>42</v>
      </c>
      <c r="I14" s="133"/>
      <c r="J14" s="133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7" t="s">
        <v>9</v>
      </c>
      <c r="B22" s="99" t="s">
        <v>15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2" ht="15.75">
      <c r="A23" s="97"/>
      <c r="B23" s="1" t="s">
        <v>16</v>
      </c>
    </row>
    <row r="24" ht="15.75">
      <c r="A24" s="4"/>
    </row>
    <row r="25" spans="1:11" ht="79.5" customHeight="1">
      <c r="A25" s="133" t="s">
        <v>55</v>
      </c>
      <c r="B25" s="133" t="s">
        <v>54</v>
      </c>
      <c r="C25" s="133" t="s">
        <v>40</v>
      </c>
      <c r="D25" s="133"/>
      <c r="E25" s="133"/>
      <c r="F25" s="133" t="s">
        <v>41</v>
      </c>
      <c r="G25" s="133"/>
      <c r="H25" s="133"/>
      <c r="I25" s="133" t="s">
        <v>42</v>
      </c>
      <c r="J25" s="133"/>
      <c r="K25" s="133"/>
    </row>
    <row r="26" spans="1:11" ht="31.5">
      <c r="A26" s="133"/>
      <c r="B26" s="133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3" t="s">
        <v>46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ht="15.75">
      <c r="A33" s="4"/>
    </row>
    <row r="34" ht="15.75">
      <c r="A34" s="4"/>
    </row>
    <row r="35" spans="1:13" ht="15.75">
      <c r="A35" s="97" t="s">
        <v>10</v>
      </c>
      <c r="B35" s="99" t="s">
        <v>47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2" ht="15.75">
      <c r="A36" s="97"/>
      <c r="B36" s="1" t="s">
        <v>16</v>
      </c>
    </row>
    <row r="37" ht="15.75">
      <c r="A37" s="4"/>
    </row>
    <row r="38" ht="15.75">
      <c r="A38" s="4"/>
    </row>
    <row r="39" spans="2:11" ht="15.75">
      <c r="B39" s="133" t="s">
        <v>22</v>
      </c>
      <c r="C39" s="133" t="s">
        <v>40</v>
      </c>
      <c r="D39" s="133"/>
      <c r="E39" s="133"/>
      <c r="F39" s="133" t="s">
        <v>41</v>
      </c>
      <c r="G39" s="133"/>
      <c r="H39" s="133"/>
      <c r="I39" s="133" t="s">
        <v>42</v>
      </c>
      <c r="J39" s="133"/>
      <c r="K39" s="133"/>
    </row>
    <row r="40" spans="2:11" ht="41.25" customHeight="1">
      <c r="B40" s="133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3" t="s">
        <v>46</v>
      </c>
      <c r="C45" s="133"/>
      <c r="D45" s="133"/>
      <c r="E45" s="133"/>
      <c r="F45" s="133"/>
      <c r="G45" s="133"/>
      <c r="H45" s="133"/>
      <c r="I45" s="133"/>
      <c r="J45" s="133"/>
      <c r="K45" s="133"/>
    </row>
    <row r="46" ht="15.75">
      <c r="A46" s="4"/>
    </row>
    <row r="47" ht="15.75">
      <c r="A47" s="4"/>
    </row>
    <row r="48" spans="1:13" ht="15.75">
      <c r="A48" s="3" t="s">
        <v>11</v>
      </c>
      <c r="B48" s="99" t="s">
        <v>48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ht="15.75">
      <c r="A49" s="4"/>
    </row>
    <row r="50" ht="15.75">
      <c r="A50" s="4"/>
    </row>
    <row r="51" spans="1:13" ht="31.5" customHeight="1">
      <c r="A51" s="133" t="s">
        <v>56</v>
      </c>
      <c r="B51" s="133" t="s">
        <v>49</v>
      </c>
      <c r="C51" s="133" t="s">
        <v>25</v>
      </c>
      <c r="D51" s="133" t="s">
        <v>26</v>
      </c>
      <c r="E51" s="133" t="s">
        <v>40</v>
      </c>
      <c r="F51" s="133"/>
      <c r="G51" s="133"/>
      <c r="H51" s="133" t="s">
        <v>50</v>
      </c>
      <c r="I51" s="133"/>
      <c r="J51" s="133"/>
      <c r="K51" s="133" t="s">
        <v>42</v>
      </c>
      <c r="L51" s="133"/>
      <c r="M51" s="133"/>
    </row>
    <row r="52" spans="1:13" ht="15.7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3" ht="31.5">
      <c r="A53" s="133"/>
      <c r="B53" s="133"/>
      <c r="C53" s="133"/>
      <c r="D53" s="133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3" t="s">
        <v>52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3" t="s">
        <v>52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3" t="s">
        <v>52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3" t="s">
        <v>52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</row>
    <row r="67" spans="1:13" ht="15.75">
      <c r="A67" s="133" t="s">
        <v>53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ht="15.75">
      <c r="A68" s="4"/>
    </row>
    <row r="69" ht="15.75">
      <c r="A69" s="4"/>
    </row>
    <row r="70" spans="1:13" ht="15.75">
      <c r="A70" s="99" t="s">
        <v>57</v>
      </c>
      <c r="B70" s="99"/>
      <c r="C70" s="99"/>
      <c r="D70" s="99"/>
      <c r="E70" s="99"/>
      <c r="F70" s="99"/>
      <c r="G70" s="99"/>
      <c r="H70" s="13"/>
      <c r="J70" s="137"/>
      <c r="K70" s="137"/>
      <c r="L70" s="137"/>
      <c r="M70" s="137"/>
    </row>
    <row r="71" spans="1:13" ht="15.75">
      <c r="A71" s="1"/>
      <c r="B71" s="3"/>
      <c r="C71" s="3"/>
      <c r="D71" s="1"/>
      <c r="H71" s="12" t="s">
        <v>31</v>
      </c>
      <c r="J71" s="138" t="s">
        <v>32</v>
      </c>
      <c r="K71" s="138"/>
      <c r="L71" s="138"/>
      <c r="M71" s="138"/>
    </row>
    <row r="72" spans="1:4" ht="15" customHeight="1">
      <c r="A72" s="2"/>
      <c r="D72" s="1"/>
    </row>
    <row r="73" spans="1:13" ht="15.75">
      <c r="A73" s="99" t="s">
        <v>58</v>
      </c>
      <c r="B73" s="99"/>
      <c r="C73" s="99"/>
      <c r="D73" s="99"/>
      <c r="E73" s="99"/>
      <c r="F73" s="99"/>
      <c r="G73" s="99"/>
      <c r="H73" s="13"/>
      <c r="J73" s="137"/>
      <c r="K73" s="137"/>
      <c r="L73" s="137"/>
      <c r="M73" s="137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8" t="s">
        <v>32</v>
      </c>
      <c r="K74" s="138"/>
      <c r="L74" s="138"/>
      <c r="M74" s="138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2020-12-30T06:57:06Z</cp:lastPrinted>
  <dcterms:created xsi:type="dcterms:W3CDTF">2018-12-28T08:43:53Z</dcterms:created>
  <dcterms:modified xsi:type="dcterms:W3CDTF">2020-12-30T07:05:31Z</dcterms:modified>
  <cp:category/>
  <cp:version/>
  <cp:contentType/>
  <cp:contentStatus/>
</cp:coreProperties>
</file>